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9_{320824BD-7926-4111-B152-DA829FD0A26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AH76" i="11"/>
  <c r="O76" i="11"/>
  <c r="M76" i="11"/>
  <c r="N76" i="11" s="1"/>
  <c r="K76" i="11"/>
  <c r="J76" i="11"/>
  <c r="E76" i="11"/>
  <c r="D76" i="11"/>
  <c r="AH75" i="11"/>
  <c r="O75" i="11"/>
  <c r="N75" i="11"/>
  <c r="M75" i="11"/>
  <c r="K75" i="11"/>
  <c r="J75" i="11"/>
  <c r="E75" i="11"/>
  <c r="D75" i="11"/>
  <c r="AH74" i="11"/>
  <c r="O74" i="11"/>
  <c r="N74" i="11"/>
  <c r="M74" i="11"/>
  <c r="K74" i="11"/>
  <c r="J74" i="11"/>
  <c r="E74" i="11"/>
  <c r="D74" i="11"/>
  <c r="AH73" i="11"/>
  <c r="O73" i="11"/>
  <c r="M73" i="11"/>
  <c r="N73" i="11" s="1"/>
  <c r="K73" i="11"/>
  <c r="J73" i="11"/>
  <c r="E73" i="11"/>
  <c r="D73" i="11"/>
  <c r="AH72" i="11"/>
  <c r="O72" i="11"/>
  <c r="M72" i="11"/>
  <c r="N72" i="11" s="1"/>
  <c r="K72" i="11"/>
  <c r="J72" i="11"/>
  <c r="E72" i="11"/>
  <c r="D72" i="11"/>
  <c r="AH71" i="11"/>
  <c r="O71" i="11"/>
  <c r="M71" i="11"/>
  <c r="N71" i="11" s="1"/>
  <c r="K71" i="11"/>
  <c r="J71" i="11"/>
  <c r="E71" i="11"/>
  <c r="D71" i="11"/>
  <c r="M70" i="11"/>
  <c r="N70" i="11" s="1"/>
  <c r="O70" i="11" s="1"/>
  <c r="K70" i="11"/>
  <c r="J70" i="11"/>
  <c r="D70" i="11"/>
  <c r="E70" i="11" s="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W45" i="11" s="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AH76" i="10"/>
  <c r="O76" i="10"/>
  <c r="M76" i="10"/>
  <c r="N76" i="10" s="1"/>
  <c r="K76" i="10"/>
  <c r="J76" i="10"/>
  <c r="E76" i="10"/>
  <c r="D76" i="10"/>
  <c r="AH75" i="10"/>
  <c r="O75" i="10"/>
  <c r="N75" i="10"/>
  <c r="M75" i="10"/>
  <c r="K75" i="10"/>
  <c r="J75" i="10"/>
  <c r="E75" i="10"/>
  <c r="D75" i="10"/>
  <c r="AH74" i="10"/>
  <c r="O74" i="10"/>
  <c r="N74" i="10"/>
  <c r="M74" i="10"/>
  <c r="K74" i="10"/>
  <c r="J74" i="10"/>
  <c r="E74" i="10"/>
  <c r="D74" i="10"/>
  <c r="AH73" i="10"/>
  <c r="O73" i="10"/>
  <c r="M73" i="10"/>
  <c r="N73" i="10" s="1"/>
  <c r="K73" i="10"/>
  <c r="J73" i="10"/>
  <c r="E73" i="10"/>
  <c r="D73" i="10"/>
  <c r="AH72" i="10"/>
  <c r="O72" i="10"/>
  <c r="N72" i="10"/>
  <c r="M72" i="10"/>
  <c r="K72" i="10"/>
  <c r="J72" i="10"/>
  <c r="E72" i="10"/>
  <c r="D72" i="10"/>
  <c r="AH71" i="10"/>
  <c r="O71" i="10"/>
  <c r="N71" i="10"/>
  <c r="M71" i="10"/>
  <c r="K71" i="10"/>
  <c r="J71" i="10"/>
  <c r="E71" i="10"/>
  <c r="D71" i="10"/>
  <c r="O70" i="10"/>
  <c r="M70" i="10"/>
  <c r="N70" i="10" s="1"/>
  <c r="K70" i="10"/>
  <c r="J70" i="10"/>
  <c r="D70" i="10"/>
  <c r="E70" i="10" s="1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Z63" i="10" s="1"/>
  <c r="AA63" i="10" s="1"/>
  <c r="AD63" i="10" s="1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Z51" i="10" s="1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Z44" i="10" s="1"/>
  <c r="AA44" i="10" s="1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W41" i="10" s="1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W35" i="10" s="1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AH76" i="9"/>
  <c r="O76" i="9"/>
  <c r="N76" i="9"/>
  <c r="M76" i="9"/>
  <c r="K76" i="9"/>
  <c r="J76" i="9"/>
  <c r="E76" i="9"/>
  <c r="D76" i="9"/>
  <c r="AH75" i="9"/>
  <c r="O75" i="9"/>
  <c r="N75" i="9"/>
  <c r="M75" i="9"/>
  <c r="K75" i="9"/>
  <c r="J75" i="9"/>
  <c r="E75" i="9"/>
  <c r="D75" i="9"/>
  <c r="AH74" i="9"/>
  <c r="O74" i="9"/>
  <c r="M74" i="9"/>
  <c r="N74" i="9" s="1"/>
  <c r="K74" i="9"/>
  <c r="J74" i="9"/>
  <c r="E74" i="9"/>
  <c r="D74" i="9"/>
  <c r="AH73" i="9"/>
  <c r="O73" i="9"/>
  <c r="N73" i="9"/>
  <c r="M73" i="9"/>
  <c r="K73" i="9"/>
  <c r="J73" i="9"/>
  <c r="E73" i="9"/>
  <c r="D73" i="9"/>
  <c r="AH72" i="9"/>
  <c r="O72" i="9"/>
  <c r="N72" i="9"/>
  <c r="M72" i="9"/>
  <c r="K72" i="9"/>
  <c r="J72" i="9"/>
  <c r="E72" i="9"/>
  <c r="D72" i="9"/>
  <c r="AH71" i="9"/>
  <c r="O71" i="9"/>
  <c r="M71" i="9"/>
  <c r="N71" i="9" s="1"/>
  <c r="K71" i="9"/>
  <c r="J71" i="9"/>
  <c r="E71" i="9"/>
  <c r="D71" i="9"/>
  <c r="M70" i="9"/>
  <c r="N70" i="9" s="1"/>
  <c r="O70" i="9" s="1"/>
  <c r="K70" i="9"/>
  <c r="J70" i="9"/>
  <c r="D70" i="9"/>
  <c r="E70" i="9" s="1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 a="1"/>
  <c r="L47" i="9" s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Z40" i="9" s="1"/>
  <c r="AC39" i="9" s="1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Z34" i="9" s="1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AH76" i="8"/>
  <c r="O76" i="8"/>
  <c r="M76" i="8"/>
  <c r="N76" i="8" s="1"/>
  <c r="K76" i="8"/>
  <c r="J76" i="8"/>
  <c r="E76" i="8"/>
  <c r="D76" i="8"/>
  <c r="AH75" i="8"/>
  <c r="O75" i="8"/>
  <c r="N75" i="8"/>
  <c r="M75" i="8"/>
  <c r="K75" i="8"/>
  <c r="J75" i="8"/>
  <c r="E75" i="8"/>
  <c r="D75" i="8"/>
  <c r="B75" i="8"/>
  <c r="AH74" i="8"/>
  <c r="O74" i="8"/>
  <c r="M74" i="8"/>
  <c r="N74" i="8" s="1"/>
  <c r="K74" i="8"/>
  <c r="J74" i="8"/>
  <c r="E74" i="8"/>
  <c r="D74" i="8"/>
  <c r="AH73" i="8"/>
  <c r="O73" i="8"/>
  <c r="M73" i="8"/>
  <c r="N73" i="8" s="1"/>
  <c r="K73" i="8"/>
  <c r="J73" i="8"/>
  <c r="E73" i="8"/>
  <c r="D73" i="8"/>
  <c r="AH72" i="8"/>
  <c r="O72" i="8"/>
  <c r="N72" i="8"/>
  <c r="M72" i="8"/>
  <c r="K72" i="8"/>
  <c r="J72" i="8"/>
  <c r="E72" i="8"/>
  <c r="D72" i="8"/>
  <c r="AH71" i="8"/>
  <c r="O71" i="8"/>
  <c r="M71" i="8"/>
  <c r="N71" i="8" s="1"/>
  <c r="K71" i="8"/>
  <c r="J71" i="8"/>
  <c r="E71" i="8"/>
  <c r="D71" i="8"/>
  <c r="M70" i="8"/>
  <c r="N70" i="8" s="1"/>
  <c r="O70" i="8" s="1"/>
  <c r="J70" i="8"/>
  <c r="K70" i="8" s="1"/>
  <c r="D70" i="8"/>
  <c r="E70" i="8" s="1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Z54" i="8" s="1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AH76" i="7"/>
  <c r="O76" i="7"/>
  <c r="N76" i="7"/>
  <c r="M76" i="7"/>
  <c r="K76" i="7"/>
  <c r="J76" i="7"/>
  <c r="E76" i="7"/>
  <c r="D76" i="7"/>
  <c r="AH75" i="7"/>
  <c r="O75" i="7"/>
  <c r="M75" i="7"/>
  <c r="N75" i="7" s="1"/>
  <c r="K75" i="7"/>
  <c r="J75" i="7"/>
  <c r="E75" i="7"/>
  <c r="D75" i="7"/>
  <c r="AH74" i="7"/>
  <c r="O74" i="7"/>
  <c r="M74" i="7"/>
  <c r="N74" i="7" s="1"/>
  <c r="K74" i="7"/>
  <c r="J74" i="7"/>
  <c r="E74" i="7"/>
  <c r="D74" i="7"/>
  <c r="AH73" i="7"/>
  <c r="O73" i="7"/>
  <c r="N73" i="7"/>
  <c r="M73" i="7"/>
  <c r="K73" i="7"/>
  <c r="J73" i="7"/>
  <c r="E73" i="7"/>
  <c r="D73" i="7"/>
  <c r="AH72" i="7"/>
  <c r="O72" i="7"/>
  <c r="N72" i="7"/>
  <c r="M72" i="7"/>
  <c r="K72" i="7"/>
  <c r="J72" i="7"/>
  <c r="E72" i="7"/>
  <c r="D72" i="7"/>
  <c r="AH71" i="7"/>
  <c r="O71" i="7"/>
  <c r="M71" i="7"/>
  <c r="N71" i="7" s="1"/>
  <c r="K71" i="7"/>
  <c r="J71" i="7"/>
  <c r="E71" i="7"/>
  <c r="D71" i="7"/>
  <c r="M70" i="7"/>
  <c r="N70" i="7" s="1"/>
  <c r="O70" i="7" s="1"/>
  <c r="J70" i="7"/>
  <c r="K70" i="7" s="1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W59" i="7" s="1"/>
  <c r="R59" i="7"/>
  <c r="M59" i="7"/>
  <c r="L59" i="7" a="1"/>
  <c r="L59" i="7" s="1"/>
  <c r="J59" i="7"/>
  <c r="K63" i="7" s="1"/>
  <c r="H59" i="7"/>
  <c r="E59" i="7"/>
  <c r="D59" i="7"/>
  <c r="Y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AH76" i="6"/>
  <c r="O76" i="6"/>
  <c r="M76" i="6"/>
  <c r="N76" i="6" s="1"/>
  <c r="K76" i="6"/>
  <c r="J76" i="6"/>
  <c r="E76" i="6"/>
  <c r="D76" i="6"/>
  <c r="AH75" i="6"/>
  <c r="O75" i="6"/>
  <c r="M75" i="6"/>
  <c r="N75" i="6" s="1"/>
  <c r="K75" i="6"/>
  <c r="J75" i="6"/>
  <c r="E75" i="6"/>
  <c r="D75" i="6"/>
  <c r="AH74" i="6"/>
  <c r="O74" i="6"/>
  <c r="M74" i="6"/>
  <c r="N74" i="6" s="1"/>
  <c r="K74" i="6"/>
  <c r="J74" i="6"/>
  <c r="E74" i="6"/>
  <c r="D74" i="6"/>
  <c r="AH73" i="6"/>
  <c r="O73" i="6"/>
  <c r="M73" i="6"/>
  <c r="N73" i="6" s="1"/>
  <c r="K73" i="6"/>
  <c r="J73" i="6"/>
  <c r="E73" i="6"/>
  <c r="D73" i="6"/>
  <c r="AH72" i="6"/>
  <c r="O72" i="6"/>
  <c r="M72" i="6"/>
  <c r="N72" i="6" s="1"/>
  <c r="K72" i="6"/>
  <c r="J72" i="6"/>
  <c r="E72" i="6"/>
  <c r="D72" i="6"/>
  <c r="AH71" i="6"/>
  <c r="O71" i="6"/>
  <c r="N71" i="6"/>
  <c r="M71" i="6"/>
  <c r="K71" i="6"/>
  <c r="J71" i="6"/>
  <c r="E71" i="6"/>
  <c r="D71" i="6"/>
  <c r="M70" i="6"/>
  <c r="N70" i="6" s="1"/>
  <c r="O70" i="6" s="1"/>
  <c r="J70" i="6"/>
  <c r="K70" i="6" s="1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Z63" i="6" s="1"/>
  <c r="AA63" i="6" s="1"/>
  <c r="AD63" i="6" s="1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Z60" i="6" s="1"/>
  <c r="V60" i="6"/>
  <c r="W60" i="6" s="1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Z55" i="6" s="1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Z39" i="6" s="1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AH76" i="5"/>
  <c r="O76" i="5"/>
  <c r="N76" i="5"/>
  <c r="M76" i="5"/>
  <c r="K76" i="5"/>
  <c r="J76" i="5"/>
  <c r="E76" i="5"/>
  <c r="D76" i="5"/>
  <c r="AH75" i="5"/>
  <c r="O75" i="5"/>
  <c r="N75" i="5"/>
  <c r="M75" i="5"/>
  <c r="K75" i="5"/>
  <c r="J75" i="5"/>
  <c r="E75" i="5"/>
  <c r="D75" i="5"/>
  <c r="AH74" i="5"/>
  <c r="O74" i="5"/>
  <c r="M74" i="5"/>
  <c r="N74" i="5" s="1"/>
  <c r="K74" i="5"/>
  <c r="J74" i="5"/>
  <c r="E74" i="5"/>
  <c r="D74" i="5"/>
  <c r="AH73" i="5"/>
  <c r="O73" i="5"/>
  <c r="N73" i="5"/>
  <c r="M73" i="5"/>
  <c r="K73" i="5"/>
  <c r="J73" i="5"/>
  <c r="E73" i="5"/>
  <c r="D73" i="5"/>
  <c r="AH72" i="5"/>
  <c r="O72" i="5"/>
  <c r="N72" i="5"/>
  <c r="M72" i="5"/>
  <c r="K72" i="5"/>
  <c r="J72" i="5"/>
  <c r="E72" i="5"/>
  <c r="D72" i="5"/>
  <c r="AH71" i="5"/>
  <c r="O71" i="5"/>
  <c r="M71" i="5"/>
  <c r="N71" i="5" s="1"/>
  <c r="K71" i="5"/>
  <c r="J71" i="5"/>
  <c r="E71" i="5"/>
  <c r="D71" i="5"/>
  <c r="M70" i="5"/>
  <c r="N70" i="5" s="1"/>
  <c r="O70" i="5" s="1"/>
  <c r="J70" i="5"/>
  <c r="K70" i="5" s="1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Z34" i="5" s="1"/>
  <c r="AC33" i="5" s="1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AH76" i="4"/>
  <c r="O76" i="4"/>
  <c r="N76" i="4"/>
  <c r="M76" i="4"/>
  <c r="K76" i="4"/>
  <c r="J76" i="4"/>
  <c r="E76" i="4"/>
  <c r="D76" i="4"/>
  <c r="AH75" i="4"/>
  <c r="O75" i="4"/>
  <c r="N75" i="4"/>
  <c r="M75" i="4"/>
  <c r="K75" i="4"/>
  <c r="J75" i="4"/>
  <c r="E75" i="4"/>
  <c r="D75" i="4"/>
  <c r="AH74" i="4"/>
  <c r="O74" i="4"/>
  <c r="N74" i="4"/>
  <c r="M74" i="4"/>
  <c r="K74" i="4"/>
  <c r="J74" i="4"/>
  <c r="E74" i="4"/>
  <c r="D74" i="4"/>
  <c r="AH73" i="4"/>
  <c r="O73" i="4"/>
  <c r="M73" i="4"/>
  <c r="N73" i="4" s="1"/>
  <c r="K73" i="4"/>
  <c r="J73" i="4"/>
  <c r="E73" i="4"/>
  <c r="D73" i="4"/>
  <c r="AH72" i="4"/>
  <c r="O72" i="4"/>
  <c r="M72" i="4"/>
  <c r="N72" i="4" s="1"/>
  <c r="K72" i="4"/>
  <c r="J72" i="4"/>
  <c r="E72" i="4"/>
  <c r="D72" i="4"/>
  <c r="AH71" i="4"/>
  <c r="O71" i="4"/>
  <c r="M71" i="4"/>
  <c r="N71" i="4" s="1"/>
  <c r="K71" i="4"/>
  <c r="J71" i="4"/>
  <c r="E71" i="4"/>
  <c r="D71" i="4"/>
  <c r="M70" i="4"/>
  <c r="N70" i="4" s="1"/>
  <c r="O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AH76" i="1"/>
  <c r="O76" i="1"/>
  <c r="M76" i="1"/>
  <c r="N76" i="1" s="1"/>
  <c r="K76" i="1"/>
  <c r="J76" i="1"/>
  <c r="E76" i="1"/>
  <c r="D76" i="1"/>
  <c r="AH75" i="1"/>
  <c r="O75" i="1"/>
  <c r="N75" i="1"/>
  <c r="M75" i="1"/>
  <c r="K75" i="1"/>
  <c r="J75" i="1"/>
  <c r="E75" i="1"/>
  <c r="D75" i="1"/>
  <c r="AH74" i="1"/>
  <c r="O74" i="1"/>
  <c r="N74" i="1"/>
  <c r="M74" i="1"/>
  <c r="K74" i="1"/>
  <c r="J74" i="1"/>
  <c r="E74" i="1"/>
  <c r="D74" i="1"/>
  <c r="AH73" i="1"/>
  <c r="O73" i="1"/>
  <c r="N73" i="1"/>
  <c r="M73" i="1"/>
  <c r="K73" i="1"/>
  <c r="J73" i="1"/>
  <c r="E73" i="1"/>
  <c r="D73" i="1"/>
  <c r="AH72" i="1"/>
  <c r="O72" i="1"/>
  <c r="M72" i="1"/>
  <c r="N72" i="1" s="1"/>
  <c r="K72" i="1"/>
  <c r="J72" i="1"/>
  <c r="E72" i="1"/>
  <c r="D72" i="1"/>
  <c r="AH71" i="1"/>
  <c r="O71" i="1"/>
  <c r="M71" i="1"/>
  <c r="N71" i="1" s="1"/>
  <c r="K71" i="1"/>
  <c r="J71" i="1"/>
  <c r="E71" i="1"/>
  <c r="D71" i="1"/>
  <c r="M70" i="1"/>
  <c r="N70" i="1" s="1"/>
  <c r="E1" i="3" s="1" a="1"/>
  <c r="E1" i="3" s="1"/>
  <c r="K70" i="1"/>
  <c r="J70" i="1"/>
  <c r="D70" i="1"/>
  <c r="E70" i="1" s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W50" i="10" l="1"/>
  <c r="W49" i="10"/>
  <c r="W64" i="9"/>
  <c r="Z55" i="7"/>
  <c r="AA55" i="7" s="1"/>
  <c r="AD55" i="7" s="1"/>
  <c r="W58" i="7"/>
  <c r="O70" i="1"/>
  <c r="W52" i="10"/>
  <c r="T59" i="9"/>
  <c r="Z61" i="8"/>
  <c r="Z53" i="7"/>
  <c r="AC52" i="7" s="1"/>
  <c r="W40" i="7"/>
  <c r="T44" i="11"/>
  <c r="W58" i="11"/>
  <c r="Z33" i="11"/>
  <c r="W34" i="10"/>
  <c r="X34" i="10" s="1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W39" i="10"/>
  <c r="Z32" i="9"/>
  <c r="AA32" i="9" s="1"/>
  <c r="W54" i="9"/>
  <c r="AK31" i="9" a="1"/>
  <c r="AK31" i="9" s="1"/>
  <c r="Z35" i="9"/>
  <c r="Z33" i="9"/>
  <c r="Z37" i="9"/>
  <c r="AC36" i="9" s="1"/>
  <c r="W41" i="9"/>
  <c r="W45" i="9"/>
  <c r="W57" i="9"/>
  <c r="Z38" i="8"/>
  <c r="AA38" i="8" s="1"/>
  <c r="AD38" i="8" s="1"/>
  <c r="W46" i="8"/>
  <c r="AC53" i="8"/>
  <c r="W58" i="8"/>
  <c r="T63" i="8"/>
  <c r="T57" i="8"/>
  <c r="W61" i="8"/>
  <c r="Z43" i="8"/>
  <c r="AA43" i="8" s="1"/>
  <c r="Z45" i="8"/>
  <c r="AA45" i="8" s="1"/>
  <c r="Z51" i="8"/>
  <c r="AC50" i="8" s="1"/>
  <c r="Z55" i="8"/>
  <c r="AA55" i="8" s="1"/>
  <c r="AD55" i="8" s="1"/>
  <c r="Z36" i="8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W33" i="6"/>
  <c r="Z43" i="4"/>
  <c r="Z47" i="4"/>
  <c r="Z39" i="4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W41" i="11"/>
  <c r="W56" i="11"/>
  <c r="Z62" i="11"/>
  <c r="AC61" i="11" s="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AC56" i="11" s="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AC62" i="8" s="1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X35" i="10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Z60" i="9"/>
  <c r="AC59" i="9" s="1"/>
  <c r="Z62" i="9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AA35" i="7"/>
  <c r="W54" i="7"/>
  <c r="Z36" i="7"/>
  <c r="W45" i="7"/>
  <c r="Z47" i="7"/>
  <c r="AA47" i="7" s="1"/>
  <c r="AD47" i="7" s="1"/>
  <c r="Z56" i="7"/>
  <c r="AA56" i="7" s="1"/>
  <c r="AB56" i="7" s="1"/>
  <c r="Z61" i="7"/>
  <c r="AC60" i="7" s="1"/>
  <c r="Z63" i="7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X33" i="6"/>
  <c r="AK31" i="5" a="1"/>
  <c r="AK31" i="5" s="1"/>
  <c r="Z47" i="5"/>
  <c r="AC46" i="5" s="1"/>
  <c r="Z63" i="5"/>
  <c r="AC62" i="5" s="1"/>
  <c r="Z45" i="5"/>
  <c r="AC44" i="5" s="1"/>
  <c r="Z32" i="5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X55" i="9" s="1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W34" i="1"/>
  <c r="X34" i="1" s="1"/>
  <c r="T47" i="1"/>
  <c r="Z31" i="4"/>
  <c r="AA31" i="4" s="1"/>
  <c r="AD31" i="4" s="1"/>
  <c r="Z35" i="4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U42" i="10"/>
  <c r="U53" i="7"/>
  <c r="U57" i="9"/>
  <c r="Z57" i="10"/>
  <c r="AC56" i="10" s="1"/>
  <c r="U58" i="11"/>
  <c r="Z51" i="11"/>
  <c r="AC50" i="11" s="1"/>
  <c r="U55" i="11"/>
  <c r="X55" i="11" s="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X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N37" i="11"/>
  <c r="N38" i="11"/>
  <c r="N39" i="11"/>
  <c r="O45" i="11" s="1"/>
  <c r="T42" i="11"/>
  <c r="K55" i="11"/>
  <c r="AG37" i="11"/>
  <c r="AH37" i="11" s="1"/>
  <c r="H16" i="11"/>
  <c r="W108" i="11"/>
  <c r="W114" i="11"/>
  <c r="E38" i="11"/>
  <c r="K42" i="11"/>
  <c r="R41" i="11"/>
  <c r="U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X63" i="11"/>
  <c r="AG26" i="11"/>
  <c r="H5" i="11"/>
  <c r="K46" i="11"/>
  <c r="K43" i="11"/>
  <c r="E53" i="11"/>
  <c r="U50" i="1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X49" i="10" s="1"/>
  <c r="U40" i="10"/>
  <c r="U46" i="10"/>
  <c r="Z41" i="10"/>
  <c r="AC40" i="10" s="1"/>
  <c r="Z49" i="10"/>
  <c r="AA49" i="10" s="1"/>
  <c r="AC50" i="10"/>
  <c r="AA51" i="10"/>
  <c r="AA58" i="10"/>
  <c r="AC57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T49" i="10"/>
  <c r="T51" i="10"/>
  <c r="W108" i="10"/>
  <c r="T43" i="10"/>
  <c r="AD44" i="10"/>
  <c r="O57" i="10"/>
  <c r="U54" i="10"/>
  <c r="O49" i="10"/>
  <c r="U51" i="10"/>
  <c r="U43" i="10"/>
  <c r="AA32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X54" i="9" s="1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X43" i="9" s="1"/>
  <c r="U35" i="9"/>
  <c r="T45" i="9"/>
  <c r="W103" i="9"/>
  <c r="W108" i="9"/>
  <c r="AC32" i="9"/>
  <c r="AE32" i="9" s="1"/>
  <c r="AA33" i="9"/>
  <c r="AC34" i="9"/>
  <c r="AA35" i="9"/>
  <c r="T50" i="9"/>
  <c r="T37" i="9"/>
  <c r="T52" i="9"/>
  <c r="T53" i="9"/>
  <c r="AA62" i="9"/>
  <c r="AC61" i="9"/>
  <c r="U64" i="9"/>
  <c r="X64" i="9" s="1"/>
  <c r="AH26" i="9"/>
  <c r="X37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AC55" i="9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AA40" i="9"/>
  <c r="N42" i="9"/>
  <c r="O48" i="9" s="1"/>
  <c r="S44" i="9"/>
  <c r="B45" i="9"/>
  <c r="W46" i="9"/>
  <c r="AA48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Z41" i="8"/>
  <c r="AA41" i="8" s="1"/>
  <c r="U54" i="8"/>
  <c r="U58" i="8"/>
  <c r="X58" i="8" s="1"/>
  <c r="Z49" i="8"/>
  <c r="AC48" i="8" s="1"/>
  <c r="U40" i="8"/>
  <c r="X40" i="8" s="1"/>
  <c r="Z60" i="8"/>
  <c r="AC59" i="8" s="1"/>
  <c r="U39" i="8"/>
  <c r="X39" i="8" s="1"/>
  <c r="U46" i="8"/>
  <c r="X46" i="8" s="1"/>
  <c r="Z64" i="8"/>
  <c r="AC44" i="8"/>
  <c r="Z46" i="8"/>
  <c r="AA46" i="8" s="1"/>
  <c r="U61" i="8"/>
  <c r="X61" i="8" s="1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AD43" i="8"/>
  <c r="T36" i="8"/>
  <c r="T48" i="8"/>
  <c r="T47" i="8"/>
  <c r="T40" i="8"/>
  <c r="T39" i="8"/>
  <c r="AD45" i="8"/>
  <c r="T44" i="8"/>
  <c r="T45" i="8"/>
  <c r="T52" i="8"/>
  <c r="T53" i="8"/>
  <c r="O38" i="8"/>
  <c r="T56" i="8"/>
  <c r="AC43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AC35" i="8"/>
  <c r="B43" i="8"/>
  <c r="N50" i="8"/>
  <c r="N51" i="8"/>
  <c r="O54" i="8" s="1"/>
  <c r="T58" i="8"/>
  <c r="AH22" i="8"/>
  <c r="B26" i="8"/>
  <c r="B29" i="8"/>
  <c r="R31" i="8"/>
  <c r="U32" i="8" s="1"/>
  <c r="X32" i="8" s="1"/>
  <c r="W116" i="8"/>
  <c r="AA36" i="8"/>
  <c r="E53" i="8"/>
  <c r="B49" i="8"/>
  <c r="W49" i="8"/>
  <c r="R50" i="8"/>
  <c r="E58" i="8"/>
  <c r="AA54" i="8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AC60" i="8"/>
  <c r="AA61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X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AA63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X60" i="7" s="1"/>
  <c r="U47" i="7"/>
  <c r="U52" i="7"/>
  <c r="U49" i="7"/>
  <c r="X49" i="7" s="1"/>
  <c r="Z52" i="7"/>
  <c r="AC51" i="7" s="1"/>
  <c r="U54" i="7"/>
  <c r="X54" i="7" s="1"/>
  <c r="AA63" i="7"/>
  <c r="AD63" i="7" s="1"/>
  <c r="AC62" i="7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AC54" i="7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V76" i="7" s="1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B88" i="7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V81" i="7" s="1"/>
  <c r="B72" i="7"/>
  <c r="V65" i="7"/>
  <c r="B61" i="7"/>
  <c r="B53" i="7"/>
  <c r="V89" i="7"/>
  <c r="B70" i="7"/>
  <c r="V70" i="7" s="1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X46" i="7" s="1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X42" i="6" s="1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AC39" i="6"/>
  <c r="AA40" i="6"/>
  <c r="AD40" i="6" s="1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X47" i="6" s="1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A32" i="6"/>
  <c r="AC31" i="6"/>
  <c r="AE31" i="6" s="1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X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V82" i="6" s="1"/>
  <c r="B36" i="6"/>
  <c r="B76" i="6"/>
  <c r="B68" i="6"/>
  <c r="B60" i="6"/>
  <c r="B52" i="6"/>
  <c r="B117" i="6"/>
  <c r="B85" i="6"/>
  <c r="V85" i="6" s="1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V93" i="6" s="1"/>
  <c r="B71" i="6"/>
  <c r="B63" i="6"/>
  <c r="B55" i="6"/>
  <c r="B118" i="6"/>
  <c r="B109" i="6"/>
  <c r="B92" i="6"/>
  <c r="V92" i="6" s="1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V74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AA34" i="5"/>
  <c r="AD34" i="5" s="1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X39" i="5" s="1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AA32" i="5"/>
  <c r="AC31" i="5"/>
  <c r="AE31" i="5" s="1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X60" i="5" s="1"/>
  <c r="U61" i="5"/>
  <c r="T38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X52" i="5" s="1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AC42" i="4"/>
  <c r="AA43" i="4"/>
  <c r="AD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AC46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47" i="4"/>
  <c r="AA48" i="4"/>
  <c r="AC32" i="4"/>
  <c r="AE32" i="4" s="1"/>
  <c r="AA33" i="4"/>
  <c r="AC34" i="4"/>
  <c r="AA35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AC38" i="4"/>
  <c r="AA39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AA47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AA51" i="1"/>
  <c r="AC50" i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V75" i="1" s="1"/>
  <c r="B64" i="1"/>
  <c r="B56" i="1"/>
  <c r="B48" i="1"/>
  <c r="B40" i="1"/>
  <c r="B69" i="1"/>
  <c r="B65" i="1"/>
  <c r="V65" i="1" s="1"/>
  <c r="B57" i="1"/>
  <c r="B49" i="1"/>
  <c r="B41" i="1"/>
  <c r="B110" i="1"/>
  <c r="B77" i="1"/>
  <c r="V77" i="1" s="1"/>
  <c r="B66" i="1"/>
  <c r="V66" i="1" s="1"/>
  <c r="B58" i="1"/>
  <c r="B50" i="1"/>
  <c r="B42" i="1"/>
  <c r="B117" i="1"/>
  <c r="B24" i="1"/>
  <c r="B14" i="1"/>
  <c r="B3" i="1"/>
  <c r="B175" i="1"/>
  <c r="B114" i="1"/>
  <c r="B86" i="1"/>
  <c r="V86" i="1" s="1"/>
  <c r="B83" i="1"/>
  <c r="B59" i="1"/>
  <c r="B51" i="1"/>
  <c r="B43" i="1"/>
  <c r="V95" i="1"/>
  <c r="B85" i="1"/>
  <c r="V85" i="1" s="1"/>
  <c r="B72" i="1"/>
  <c r="B67" i="1"/>
  <c r="V67" i="1" s="1"/>
  <c r="B133" i="1"/>
  <c r="B74" i="1"/>
  <c r="B70" i="1"/>
  <c r="V70" i="1" s="1"/>
  <c r="B76" i="1"/>
  <c r="V76" i="1" s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X54" i="1" s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X41" i="11" l="1"/>
  <c r="AA57" i="11"/>
  <c r="V78" i="11"/>
  <c r="X37" i="11"/>
  <c r="AA35" i="11"/>
  <c r="AD35" i="11" s="1"/>
  <c r="X58" i="11"/>
  <c r="AC59" i="10"/>
  <c r="AC34" i="10"/>
  <c r="X41" i="8"/>
  <c r="V88" i="7"/>
  <c r="V96" i="7"/>
  <c r="V71" i="6"/>
  <c r="V95" i="6"/>
  <c r="X62" i="6"/>
  <c r="X62" i="5"/>
  <c r="V84" i="1"/>
  <c r="AA62" i="11"/>
  <c r="AC54" i="8"/>
  <c r="AA48" i="8"/>
  <c r="AA51" i="8"/>
  <c r="AD51" i="8" s="1"/>
  <c r="AB55" i="8"/>
  <c r="AA37" i="8"/>
  <c r="AD37" i="8" s="1"/>
  <c r="AB45" i="8"/>
  <c r="AA61" i="6"/>
  <c r="AB34" i="7"/>
  <c r="X50" i="11"/>
  <c r="V97" i="10"/>
  <c r="V99" i="10"/>
  <c r="V80" i="10"/>
  <c r="V88" i="10"/>
  <c r="V76" i="10"/>
  <c r="V86" i="10"/>
  <c r="V84" i="10"/>
  <c r="V82" i="10"/>
  <c r="W82" i="10" s="1"/>
  <c r="AC41" i="10"/>
  <c r="V77" i="10"/>
  <c r="V71" i="10"/>
  <c r="W72" i="10" s="1"/>
  <c r="V81" i="10"/>
  <c r="W81" i="10" s="1"/>
  <c r="V79" i="10"/>
  <c r="X57" i="9"/>
  <c r="AC37" i="8"/>
  <c r="X38" i="8"/>
  <c r="AC51" i="6"/>
  <c r="AC32" i="5"/>
  <c r="AE32" i="5" s="1"/>
  <c r="AF32" i="5" s="1"/>
  <c r="X47" i="4"/>
  <c r="AB36" i="4"/>
  <c r="V81" i="4"/>
  <c r="X48" i="1"/>
  <c r="AA53" i="8"/>
  <c r="AD53" i="8" s="1"/>
  <c r="AC39" i="7"/>
  <c r="AC55" i="7"/>
  <c r="AA44" i="6"/>
  <c r="AD44" i="6" s="1"/>
  <c r="AA51" i="9"/>
  <c r="AB52" i="9" s="1"/>
  <c r="AA56" i="10"/>
  <c r="AD56" i="10" s="1"/>
  <c r="AA38" i="5"/>
  <c r="AD38" i="5" s="1"/>
  <c r="AC46" i="11"/>
  <c r="AA44" i="9"/>
  <c r="AA58" i="9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D58" i="8" s="1"/>
  <c r="AC42" i="8"/>
  <c r="AC31" i="7"/>
  <c r="AE31" i="7" s="1"/>
  <c r="AF31" i="7" s="1"/>
  <c r="AG52" i="7" s="1"/>
  <c r="AH52" i="7" s="1"/>
  <c r="V78" i="7"/>
  <c r="AC40" i="6"/>
  <c r="X55" i="6"/>
  <c r="V85" i="5"/>
  <c r="V72" i="5"/>
  <c r="W72" i="5" s="1"/>
  <c r="V80" i="5"/>
  <c r="W80" i="5" s="1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B58" i="11"/>
  <c r="AA41" i="9"/>
  <c r="AD41" i="9" s="1"/>
  <c r="AA64" i="4"/>
  <c r="AD64" i="4" s="1"/>
  <c r="AA61" i="7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W89" i="10" s="1"/>
  <c r="AB52" i="10"/>
  <c r="X44" i="9"/>
  <c r="X56" i="9"/>
  <c r="X60" i="9"/>
  <c r="V81" i="8"/>
  <c r="V100" i="8"/>
  <c r="V92" i="8"/>
  <c r="V97" i="8"/>
  <c r="W98" i="8" s="1"/>
  <c r="V78" i="8"/>
  <c r="V68" i="8"/>
  <c r="V69" i="8"/>
  <c r="V84" i="8"/>
  <c r="X33" i="8"/>
  <c r="AD32" i="7"/>
  <c r="AB32" i="7"/>
  <c r="X45" i="7"/>
  <c r="V86" i="7"/>
  <c r="V68" i="7"/>
  <c r="W68" i="7" s="1"/>
  <c r="V84" i="7"/>
  <c r="V72" i="7"/>
  <c r="W72" i="7" s="1"/>
  <c r="X48" i="7"/>
  <c r="V77" i="7"/>
  <c r="W77" i="7" s="1"/>
  <c r="V100" i="7"/>
  <c r="V93" i="7"/>
  <c r="AB36" i="6"/>
  <c r="V89" i="6"/>
  <c r="AC35" i="6"/>
  <c r="X56" i="5"/>
  <c r="X54" i="5"/>
  <c r="AC40" i="5"/>
  <c r="AA49" i="4"/>
  <c r="X43" i="1"/>
  <c r="X49" i="1"/>
  <c r="AC36" i="11"/>
  <c r="AA50" i="10"/>
  <c r="AB51" i="10" s="1"/>
  <c r="AC41" i="8"/>
  <c r="AA49" i="7"/>
  <c r="AD49" i="7" s="1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W90" i="10" s="1"/>
  <c r="V100" i="10"/>
  <c r="W101" i="10" s="1"/>
  <c r="V94" i="10"/>
  <c r="W94" i="10" s="1"/>
  <c r="AA47" i="10"/>
  <c r="V87" i="10"/>
  <c r="W87" i="10" s="1"/>
  <c r="V92" i="10"/>
  <c r="AA39" i="10"/>
  <c r="AD39" i="10" s="1"/>
  <c r="AC58" i="10"/>
  <c r="V95" i="10"/>
  <c r="V85" i="10"/>
  <c r="V93" i="10"/>
  <c r="V91" i="10"/>
  <c r="AC32" i="10"/>
  <c r="AE32" i="10" s="1"/>
  <c r="AE34" i="10" s="1"/>
  <c r="V98" i="10"/>
  <c r="W98" i="10" s="1"/>
  <c r="V96" i="10"/>
  <c r="W97" i="10" s="1"/>
  <c r="V70" i="10"/>
  <c r="W70" i="10" s="1"/>
  <c r="V75" i="10"/>
  <c r="W76" i="10" s="1"/>
  <c r="V74" i="10"/>
  <c r="V78" i="10"/>
  <c r="W79" i="10" s="1"/>
  <c r="X57" i="10"/>
  <c r="AA57" i="10"/>
  <c r="AD57" i="10" s="1"/>
  <c r="X54" i="8"/>
  <c r="X48" i="8"/>
  <c r="AB48" i="7"/>
  <c r="X42" i="7"/>
  <c r="X47" i="7"/>
  <c r="AC46" i="7"/>
  <c r="V91" i="6"/>
  <c r="V79" i="6"/>
  <c r="V69" i="6"/>
  <c r="AA54" i="5"/>
  <c r="AD54" i="5" s="1"/>
  <c r="X55" i="5"/>
  <c r="V74" i="5"/>
  <c r="X64" i="5"/>
  <c r="V88" i="5"/>
  <c r="AB34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A45" i="5"/>
  <c r="AD45" i="5" s="1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F37" i="7" a="1"/>
  <c r="V87" i="7"/>
  <c r="W87" i="7" s="1"/>
  <c r="V74" i="7"/>
  <c r="W74" i="7" s="1"/>
  <c r="X62" i="7"/>
  <c r="AC38" i="7"/>
  <c r="AD35" i="7"/>
  <c r="AB35" i="7"/>
  <c r="X61" i="6"/>
  <c r="P37" i="6" a="1"/>
  <c r="F37" i="6" a="1"/>
  <c r="V97" i="6"/>
  <c r="W97" i="6" s="1"/>
  <c r="V88" i="6"/>
  <c r="X56" i="6"/>
  <c r="V96" i="6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B32" i="1" s="1"/>
  <c r="AA61" i="1"/>
  <c r="AD61" i="1" s="1"/>
  <c r="F37" i="4" a="1"/>
  <c r="P37" i="4" a="1"/>
  <c r="X44" i="4"/>
  <c r="X54" i="4"/>
  <c r="X62" i="4"/>
  <c r="X52" i="7"/>
  <c r="AA62" i="6"/>
  <c r="AB63" i="6" s="1"/>
  <c r="AB55" i="7"/>
  <c r="AC63" i="11"/>
  <c r="AA51" i="11"/>
  <c r="AD51" i="11" s="1"/>
  <c r="AC39" i="5"/>
  <c r="AC41" i="5"/>
  <c r="X48" i="4"/>
  <c r="AA38" i="10"/>
  <c r="AB37" i="9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B45" i="9"/>
  <c r="AA53" i="5"/>
  <c r="AB37" i="5"/>
  <c r="X40" i="5"/>
  <c r="X44" i="6"/>
  <c r="AA52" i="8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AB57" i="11" s="1"/>
  <c r="O56" i="11"/>
  <c r="U49" i="11"/>
  <c r="X49" i="11" s="1"/>
  <c r="AD55" i="11"/>
  <c r="W111" i="11"/>
  <c r="V70" i="11"/>
  <c r="V75" i="11"/>
  <c r="V65" i="11"/>
  <c r="V77" i="11"/>
  <c r="W78" i="11" s="1"/>
  <c r="V98" i="11"/>
  <c r="W148" i="11"/>
  <c r="U57" i="11"/>
  <c r="X57" i="11" s="1"/>
  <c r="V71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AD57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AD62" i="11"/>
  <c r="AB62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U59" i="10"/>
  <c r="X59" i="10" s="1"/>
  <c r="AC60" i="10"/>
  <c r="AA55" i="10"/>
  <c r="AD55" i="10" s="1"/>
  <c r="AA40" i="10"/>
  <c r="AA48" i="10"/>
  <c r="X53" i="10"/>
  <c r="AC36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W86" i="10"/>
  <c r="X45" i="10"/>
  <c r="X43" i="10"/>
  <c r="U38" i="10"/>
  <c r="X38" i="10" s="1"/>
  <c r="W65" i="10"/>
  <c r="V67" i="10"/>
  <c r="W68" i="10" s="1"/>
  <c r="W145" i="10"/>
  <c r="AD37" i="10"/>
  <c r="AB37" i="10"/>
  <c r="AB33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AD47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85" i="10"/>
  <c r="W69" i="10"/>
  <c r="O48" i="10"/>
  <c r="AD61" i="10"/>
  <c r="AB61" i="10"/>
  <c r="O43" i="10"/>
  <c r="W112" i="10"/>
  <c r="W77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X47" i="9"/>
  <c r="W105" i="9"/>
  <c r="V84" i="9"/>
  <c r="W144" i="9"/>
  <c r="AC42" i="9"/>
  <c r="AA43" i="9"/>
  <c r="AB44" i="9" s="1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B61" i="9"/>
  <c r="AD61" i="9"/>
  <c r="O53" i="9"/>
  <c r="W114" i="9"/>
  <c r="V77" i="9"/>
  <c r="V100" i="9"/>
  <c r="V72" i="9"/>
  <c r="AC53" i="9"/>
  <c r="AA54" i="9"/>
  <c r="O37" i="9"/>
  <c r="X63" i="9"/>
  <c r="AD58" i="9"/>
  <c r="AB58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D48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4" i="9"/>
  <c r="AD46" i="9"/>
  <c r="AB46" i="9"/>
  <c r="V74" i="9"/>
  <c r="O64" i="9"/>
  <c r="O41" i="9"/>
  <c r="AD51" i="9"/>
  <c r="AD33" i="9"/>
  <c r="AB33" i="9"/>
  <c r="O46" i="9"/>
  <c r="AA49" i="8"/>
  <c r="AD49" i="8" s="1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V73" i="8"/>
  <c r="V89" i="8"/>
  <c r="V93" i="8"/>
  <c r="V83" i="8"/>
  <c r="W84" i="8" s="1"/>
  <c r="AC58" i="8"/>
  <c r="AA59" i="8"/>
  <c r="O49" i="8"/>
  <c r="L66" i="8" a="1"/>
  <c r="L66" i="8" s="1"/>
  <c r="T65" i="8"/>
  <c r="V90" i="8"/>
  <c r="V86" i="8"/>
  <c r="V77" i="8"/>
  <c r="AD61" i="8"/>
  <c r="V67" i="8"/>
  <c r="AB48" i="8"/>
  <c r="AD48" i="8"/>
  <c r="O37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AB37" i="8"/>
  <c r="AD63" i="8"/>
  <c r="V66" i="8"/>
  <c r="V94" i="8"/>
  <c r="AD54" i="8"/>
  <c r="AB54" i="8"/>
  <c r="AC34" i="8"/>
  <c r="AA35" i="8"/>
  <c r="AB36" i="8" s="1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AD36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97" i="7"/>
  <c r="W71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AD61" i="7"/>
  <c r="O53" i="7"/>
  <c r="AD53" i="7"/>
  <c r="O58" i="7"/>
  <c r="W81" i="7"/>
  <c r="V90" i="7"/>
  <c r="W144" i="7"/>
  <c r="W135" i="7"/>
  <c r="X57" i="7"/>
  <c r="W111" i="7"/>
  <c r="V98" i="7"/>
  <c r="AC49" i="7"/>
  <c r="AA50" i="7"/>
  <c r="AB54" i="7"/>
  <c r="AD39" i="7"/>
  <c r="W103" i="7"/>
  <c r="AC61" i="7"/>
  <c r="AA62" i="7"/>
  <c r="W109" i="7"/>
  <c r="O40" i="7"/>
  <c r="AD33" i="7"/>
  <c r="AB33" i="7"/>
  <c r="U43" i="7"/>
  <c r="X43" i="7" s="1"/>
  <c r="AE34" i="7"/>
  <c r="AF32" i="7"/>
  <c r="AG53" i="7" s="1"/>
  <c r="AH53" i="7" s="1"/>
  <c r="W136" i="7"/>
  <c r="W78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P37" i="7" s="1" a="1"/>
  <c r="O38" i="7"/>
  <c r="W128" i="7"/>
  <c r="O48" i="7"/>
  <c r="W129" i="7"/>
  <c r="W76" i="7"/>
  <c r="W107" i="7"/>
  <c r="AA42" i="7"/>
  <c r="AC41" i="7"/>
  <c r="O50" i="7"/>
  <c r="W96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B41" i="6"/>
  <c r="AA50" i="6"/>
  <c r="AB50" i="6" s="1"/>
  <c r="AA57" i="6"/>
  <c r="AB57" i="6" s="1"/>
  <c r="AB40" i="6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96" i="6"/>
  <c r="W83" i="6"/>
  <c r="W73" i="6"/>
  <c r="W79" i="6"/>
  <c r="W104" i="6"/>
  <c r="W102" i="6"/>
  <c r="O42" i="6"/>
  <c r="V86" i="6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W95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AD61" i="6"/>
  <c r="AB61" i="6"/>
  <c r="O38" i="6"/>
  <c r="AD56" i="6"/>
  <c r="AB56" i="6"/>
  <c r="O60" i="6"/>
  <c r="O41" i="6"/>
  <c r="O46" i="6"/>
  <c r="W94" i="6"/>
  <c r="AA53" i="6"/>
  <c r="AC52" i="6"/>
  <c r="W65" i="6"/>
  <c r="W74" i="6"/>
  <c r="W138" i="6"/>
  <c r="AD60" i="6"/>
  <c r="X59" i="6"/>
  <c r="W114" i="6"/>
  <c r="O39" i="6"/>
  <c r="W144" i="6"/>
  <c r="W92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AD43" i="6"/>
  <c r="W126" i="6"/>
  <c r="W136" i="6"/>
  <c r="O61" i="6"/>
  <c r="AD32" i="6"/>
  <c r="AB32" i="6"/>
  <c r="W93" i="6"/>
  <c r="X49" i="6"/>
  <c r="W122" i="6"/>
  <c r="AD49" i="6"/>
  <c r="W145" i="6"/>
  <c r="O64" i="6"/>
  <c r="W72" i="6"/>
  <c r="O54" i="6"/>
  <c r="O37" i="6"/>
  <c r="F37" i="5" a="1"/>
  <c r="F37" i="5" s="1"/>
  <c r="P37" i="5" a="1"/>
  <c r="AB55" i="5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V98" i="5"/>
  <c r="O62" i="5"/>
  <c r="V78" i="5"/>
  <c r="W79" i="5" s="1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W76" i="5" s="1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AD63" i="5"/>
  <c r="U63" i="5"/>
  <c r="X63" i="5" s="1"/>
  <c r="X48" i="5"/>
  <c r="AB41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B64" i="4" s="1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AD35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D48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V86" i="4"/>
  <c r="V79" i="4"/>
  <c r="O57" i="4"/>
  <c r="W140" i="4"/>
  <c r="AD49" i="4"/>
  <c r="AB49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76" i="1"/>
  <c r="W8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W86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K31" i="1" a="1"/>
  <c r="AK31" i="1" s="1"/>
  <c r="W105" i="1"/>
  <c r="O49" i="1"/>
  <c r="V72" i="1"/>
  <c r="AF31" i="1"/>
  <c r="AE33" i="1"/>
  <c r="W112" i="1"/>
  <c r="W133" i="1"/>
  <c r="W77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89" i="1" s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AB46" i="11" l="1"/>
  <c r="W88" i="10"/>
  <c r="W95" i="10"/>
  <c r="W80" i="10"/>
  <c r="AB38" i="8"/>
  <c r="W69" i="8"/>
  <c r="W73" i="7"/>
  <c r="W89" i="6"/>
  <c r="W87" i="6"/>
  <c r="W66" i="5"/>
  <c r="W96" i="5"/>
  <c r="W81" i="4"/>
  <c r="AD38" i="4"/>
  <c r="AD46" i="11"/>
  <c r="AB60" i="9"/>
  <c r="AB53" i="8"/>
  <c r="AB49" i="7"/>
  <c r="AB58" i="10"/>
  <c r="AD32" i="1"/>
  <c r="AB38" i="5"/>
  <c r="AB44" i="6"/>
  <c r="AB39" i="10"/>
  <c r="AB57" i="4"/>
  <c r="AB56" i="4"/>
  <c r="AD43" i="10"/>
  <c r="AB43" i="10"/>
  <c r="AE33" i="7"/>
  <c r="AF33" i="7" s="1"/>
  <c r="W75" i="10"/>
  <c r="AF31" i="9"/>
  <c r="AG52" i="9" s="1"/>
  <c r="AH52" i="9" s="1"/>
  <c r="AB38" i="9"/>
  <c r="W92" i="8"/>
  <c r="W97" i="8"/>
  <c r="AG54" i="7"/>
  <c r="AH54" i="7" s="1"/>
  <c r="W100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6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G53" i="1" s="1"/>
  <c r="AH53" i="1" s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N1" i="3" l="1" a="1"/>
  <c r="N1" i="3" s="1"/>
  <c r="AH1" i="3" a="1"/>
  <c r="AH1" i="3" s="1"/>
  <c r="V1" i="3" a="1"/>
  <c r="V1" i="3" s="1"/>
  <c r="R1" i="3" a="1"/>
  <c r="R1" i="3" s="1"/>
  <c r="AD1" i="3" a="1"/>
  <c r="AD1" i="3" s="1"/>
  <c r="Z1" i="3" a="1"/>
  <c r="Z1" i="3" s="1"/>
  <c r="F1" i="3" a="1"/>
  <c r="F1" i="3" s="1"/>
  <c r="J1" i="3" a="1"/>
  <c r="J1" i="3" s="1"/>
  <c r="AG55" i="6"/>
  <c r="AH55" i="6" s="1"/>
  <c r="AE35" i="7"/>
  <c r="AE37" i="7" s="1"/>
  <c r="AE39" i="7" s="1"/>
  <c r="AG54" i="6"/>
  <c r="AH54" i="6" s="1"/>
  <c r="AG53" i="8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AG57" i="11" s="1"/>
  <c r="U65" i="11"/>
  <c r="X65" i="11" s="1"/>
  <c r="Y65" i="11" s="1"/>
  <c r="R66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AF37" i="7"/>
  <c r="AG58" i="7" s="1"/>
  <c r="AH58" i="7" s="1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5" i="7" l="1"/>
  <c r="AG56" i="7" s="1"/>
  <c r="AH56" i="7" s="1"/>
  <c r="AF36" i="6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AH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H70" i="10" s="1"/>
  <c r="AE51" i="10"/>
  <c r="AF50" i="10"/>
  <c r="AG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H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E52" i="7"/>
  <c r="V156" i="7"/>
  <c r="H73" i="7"/>
  <c r="S72" i="7"/>
  <c r="T73" i="7"/>
  <c r="L74" i="7" a="1"/>
  <c r="L74" i="7" s="1"/>
  <c r="W155" i="7"/>
  <c r="AF51" i="7"/>
  <c r="AG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H70" i="6" s="1"/>
  <c r="AE51" i="6"/>
  <c r="Z71" i="5"/>
  <c r="AE51" i="5"/>
  <c r="AF49" i="5"/>
  <c r="AG70" i="5" s="1"/>
  <c r="AH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R73" i="5"/>
  <c r="U72" i="5"/>
  <c r="X72" i="5" s="1"/>
  <c r="Y72" i="5" s="1"/>
  <c r="Z71" i="4"/>
  <c r="AD69" i="4"/>
  <c r="AB69" i="4"/>
  <c r="AF50" i="4"/>
  <c r="AG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H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D1" i="3" s="1" a="1"/>
  <c r="D1" i="3" s="1"/>
  <c r="AE50" i="1"/>
  <c r="AE52" i="6" l="1"/>
  <c r="AF50" i="6"/>
  <c r="AG71" i="6" s="1"/>
  <c r="Z72" i="11"/>
  <c r="W156" i="11"/>
  <c r="L76" i="11" a="1"/>
  <c r="L76" i="11" s="1"/>
  <c r="T75" i="11"/>
  <c r="AE54" i="11"/>
  <c r="AF52" i="11"/>
  <c r="AG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H70" i="11" s="1"/>
  <c r="AE51" i="11"/>
  <c r="Z72" i="10"/>
  <c r="AE54" i="10"/>
  <c r="AF52" i="10"/>
  <c r="AG73" i="10" s="1"/>
  <c r="V157" i="10"/>
  <c r="H74" i="10"/>
  <c r="S73" i="10"/>
  <c r="AF51" i="10"/>
  <c r="AG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E53" i="9"/>
  <c r="AF51" i="9"/>
  <c r="AG72" i="9" s="1"/>
  <c r="AA71" i="9"/>
  <c r="AC70" i="9"/>
  <c r="AD70" i="9"/>
  <c r="AB70" i="9"/>
  <c r="Z72" i="8"/>
  <c r="AD70" i="8"/>
  <c r="AB70" i="8"/>
  <c r="AE51" i="8"/>
  <c r="AF49" i="8"/>
  <c r="AG70" i="8" s="1"/>
  <c r="AH70" i="8" s="1"/>
  <c r="AF50" i="8"/>
  <c r="AG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E53" i="5"/>
  <c r="U73" i="5"/>
  <c r="X73" i="5" s="1"/>
  <c r="Y73" i="5" s="1"/>
  <c r="R74" i="5"/>
  <c r="AF52" i="5"/>
  <c r="AG73" i="5" s="1"/>
  <c r="AE54" i="5"/>
  <c r="Z72" i="4"/>
  <c r="AE51" i="4"/>
  <c r="AF49" i="4"/>
  <c r="AG70" i="4" s="1"/>
  <c r="AH70" i="4" s="1"/>
  <c r="U73" i="4"/>
  <c r="X73" i="4" s="1"/>
  <c r="Y73" i="4" s="1"/>
  <c r="R74" i="4"/>
  <c r="V157" i="4"/>
  <c r="H74" i="4"/>
  <c r="S73" i="4"/>
  <c r="AF52" i="4"/>
  <c r="AG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F50" i="1"/>
  <c r="AG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Z73" i="11"/>
  <c r="U74" i="11"/>
  <c r="X74" i="11" s="1"/>
  <c r="Y74" i="11" s="1"/>
  <c r="R75" i="11"/>
  <c r="L77" i="11" a="1"/>
  <c r="L77" i="11" s="1"/>
  <c r="T76" i="11"/>
  <c r="AF51" i="11"/>
  <c r="AG72" i="11" s="1"/>
  <c r="AE53" i="11"/>
  <c r="W157" i="11"/>
  <c r="V158" i="11"/>
  <c r="H75" i="11"/>
  <c r="S74" i="11"/>
  <c r="AF54" i="11"/>
  <c r="AG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E56" i="10"/>
  <c r="AE55" i="10"/>
  <c r="AF53" i="10"/>
  <c r="AG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R75" i="9"/>
  <c r="U74" i="9"/>
  <c r="X74" i="9" s="1"/>
  <c r="Y74" i="9" s="1"/>
  <c r="AF54" i="9"/>
  <c r="AG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E54" i="8"/>
  <c r="AB71" i="8"/>
  <c r="AD71" i="8"/>
  <c r="Z73" i="7"/>
  <c r="AF54" i="7"/>
  <c r="AG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E55" i="5"/>
  <c r="AB71" i="5"/>
  <c r="AD71" i="5"/>
  <c r="AE56" i="5"/>
  <c r="AF54" i="5"/>
  <c r="AG75" i="5" s="1"/>
  <c r="R75" i="5"/>
  <c r="U74" i="5"/>
  <c r="X74" i="5" s="1"/>
  <c r="Y74" i="5" s="1"/>
  <c r="AC71" i="5"/>
  <c r="AA72" i="5"/>
  <c r="Z73" i="4"/>
  <c r="AF54" i="4"/>
  <c r="AG75" i="4" s="1"/>
  <c r="AE56" i="4"/>
  <c r="W157" i="4"/>
  <c r="AE53" i="4"/>
  <c r="AF51" i="4"/>
  <c r="AG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R75" i="1"/>
  <c r="U74" i="1"/>
  <c r="X74" i="1" s="1"/>
  <c r="Y74" i="1" s="1"/>
  <c r="H75" i="1"/>
  <c r="V158" i="1"/>
  <c r="S74" i="1"/>
  <c r="W157" i="1"/>
  <c r="AF53" i="1"/>
  <c r="AG74" i="1" s="1"/>
  <c r="AE55" i="1"/>
  <c r="AA72" i="1"/>
  <c r="AC71" i="1"/>
  <c r="L77" i="1" a="1"/>
  <c r="L77" i="1" s="1"/>
  <c r="T76" i="1"/>
  <c r="AB71" i="1"/>
  <c r="AD71" i="1"/>
  <c r="AF54" i="6" l="1"/>
  <c r="AG75" i="6" s="1"/>
  <c r="AE56" i="6"/>
  <c r="Z74" i="11"/>
  <c r="AF56" i="11"/>
  <c r="AG77" i="11" s="1"/>
  <c r="AE58" i="11"/>
  <c r="V159" i="11"/>
  <c r="H76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Z89" i="11"/>
  <c r="V174" i="11"/>
  <c r="H91" i="11"/>
  <c r="S90" i="11"/>
  <c r="W173" i="11"/>
  <c r="L93" i="11" a="1"/>
  <c r="L93" i="11" s="1"/>
  <c r="T92" i="11"/>
  <c r="AG107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AG115" i="11" s="1"/>
  <c r="W181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 s="1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AG116" i="11" s="1"/>
  <c r="W182" i="11"/>
  <c r="AD96" i="11"/>
  <c r="AB96" i="11"/>
  <c r="V183" i="11"/>
  <c r="S99" i="11"/>
  <c r="H100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AG116" i="9" s="1"/>
  <c r="V183" i="9"/>
  <c r="S99" i="9"/>
  <c r="H100" i="9"/>
  <c r="AD96" i="9"/>
  <c r="AB96" i="9"/>
  <c r="W182" i="9"/>
  <c r="AC96" i="9"/>
  <c r="AE96" i="9" s="1"/>
  <c r="AA97" i="9"/>
  <c r="T100" i="9"/>
  <c r="L101" i="9" a="1"/>
  <c r="L101" i="9" s="1"/>
  <c r="Z98" i="8"/>
  <c r="AD96" i="8"/>
  <c r="AB96" i="8"/>
  <c r="AF95" i="8"/>
  <c r="AG116" i="8" s="1"/>
  <c r="R100" i="8"/>
  <c r="U99" i="8"/>
  <c r="X99" i="8" s="1"/>
  <c r="Y99" i="8" s="1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D100" i="10"/>
  <c r="AB100" i="10"/>
  <c r="L105" i="10" a="1"/>
  <c r="L105" i="10" s="1"/>
  <c r="T104" i="10"/>
  <c r="AG120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L106" i="8" a="1"/>
  <c r="L106" i="8" s="1"/>
  <c r="T105" i="8"/>
  <c r="AD100" i="8"/>
  <c r="AB100" i="8"/>
  <c r="V187" i="8"/>
  <c r="H104" i="8"/>
  <c r="S103" i="8"/>
  <c r="AG120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AG139" i="11" s="1"/>
  <c r="W205" i="11"/>
  <c r="AD119" i="11"/>
  <c r="AB11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AG146" i="10" s="1"/>
  <c r="U129" i="10"/>
  <c r="X129" i="10" s="1"/>
  <c r="Y129" i="10" s="1"/>
  <c r="R130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AG146" i="7" s="1"/>
  <c r="W212" i="7"/>
  <c r="L131" i="7" a="1"/>
  <c r="L131" i="7" s="1"/>
  <c r="T130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AG163" i="8" s="1"/>
  <c r="W229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U158" i="9"/>
  <c r="X158" i="9" s="1"/>
  <c r="Y158" i="9" s="1"/>
  <c r="R159" i="9"/>
  <c r="AE155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U163" i="1"/>
  <c r="X163" i="1" s="1"/>
  <c r="Y163" i="1" s="1"/>
  <c r="R164" i="1"/>
  <c r="AG180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 s="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AG188" i="1" s="1"/>
  <c r="U171" i="1"/>
  <c r="X171" i="1" s="1"/>
  <c r="Y171" i="1" s="1"/>
  <c r="R172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D169" i="1"/>
  <c r="AB169" i="1"/>
  <c r="R173" i="1"/>
  <c r="U172" i="1"/>
  <c r="X172" i="1" s="1"/>
  <c r="Y172" i="1" s="1"/>
  <c r="V256" i="1"/>
  <c r="H173" i="1"/>
  <c r="S172" i="1"/>
  <c r="W255" i="1"/>
  <c r="AG189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 s="1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V262" i="1"/>
  <c r="H179" i="1"/>
  <c r="S178" i="1"/>
  <c r="W261" i="1"/>
  <c r="U178" i="1"/>
  <c r="X178" i="1" s="1"/>
  <c r="Y178" i="1" s="1"/>
  <c r="R179" i="1"/>
  <c r="AG195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 s="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 s="1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AG205" i="1" s="1"/>
  <c r="V272" i="1"/>
  <c r="H189" i="1"/>
  <c r="S188" i="1"/>
  <c r="W271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U193" i="1"/>
  <c r="X193" i="1" s="1"/>
  <c r="Y193" i="1" s="1"/>
  <c r="R194" i="1"/>
  <c r="W276" i="1"/>
  <c r="AG210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Y195" i="1" s="1"/>
  <c r="R196" i="1"/>
  <c r="AD192" i="1"/>
  <c r="AB192" i="1"/>
  <c r="AF191" i="1"/>
  <c r="AG212" i="1" s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 s="1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 s="1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 s="1"/>
  <c r="AF211" i="10"/>
  <c r="AG232" i="10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11" l="1"/>
  <c r="AG233" i="10"/>
  <c r="AF212" i="9"/>
  <c r="AG233" i="9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F213" i="11"/>
  <c r="AG234" i="11" s="1"/>
  <c r="AF213" i="10"/>
  <c r="AG234" i="10"/>
  <c r="AE216" i="11"/>
  <c r="AF214" i="11"/>
  <c r="Z216" i="11"/>
  <c r="L220" i="11" a="1"/>
  <c r="L220" i="11" s="1"/>
  <c r="T219" i="11"/>
  <c r="AD214" i="11"/>
  <c r="AG235" i="11" s="1"/>
  <c r="AB214" i="11"/>
  <c r="V301" i="11"/>
  <c r="S217" i="11"/>
  <c r="H218" i="11"/>
  <c r="W300" i="11"/>
  <c r="R218" i="11"/>
  <c r="U217" i="11"/>
  <c r="X217" i="11" s="1"/>
  <c r="Y217" i="11" s="1"/>
  <c r="AC214" i="11"/>
  <c r="AE214" i="11" s="1"/>
  <c r="AA215" i="11"/>
  <c r="Z216" i="10"/>
  <c r="W300" i="10"/>
  <c r="U217" i="10"/>
  <c r="X217" i="10" s="1"/>
  <c r="Y217" i="10" s="1"/>
  <c r="R218" i="10"/>
  <c r="L219" i="10" a="1"/>
  <c r="L219" i="10" s="1"/>
  <c r="T218" i="10"/>
  <c r="AD214" i="10"/>
  <c r="AB214" i="10"/>
  <c r="AA215" i="10"/>
  <c r="AC214" i="10"/>
  <c r="AE214" i="10" s="1"/>
  <c r="V301" i="10"/>
  <c r="H218" i="10"/>
  <c r="S217" i="10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F214" i="10" l="1"/>
  <c r="AG235" i="10" s="1"/>
  <c r="AE216" i="10"/>
  <c r="AF215" i="10"/>
  <c r="AE217" i="10"/>
  <c r="AF217" i="10" s="1"/>
  <c r="AG235" i="9"/>
  <c r="AE216" i="9"/>
  <c r="AF216" i="9" s="1"/>
  <c r="AF216" i="11"/>
  <c r="AE218" i="11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E215" i="11" s="1"/>
  <c r="AE217" i="11" s="1"/>
  <c r="AD215" i="11"/>
  <c r="AB215" i="11"/>
  <c r="Z217" i="10"/>
  <c r="L220" i="10" a="1"/>
  <c r="L220" i="10" s="1"/>
  <c r="T219" i="10"/>
  <c r="AD215" i="10"/>
  <c r="AG236" i="10" s="1"/>
  <c r="AB215" i="10"/>
  <c r="V302" i="10"/>
  <c r="H219" i="10"/>
  <c r="S218" i="10"/>
  <c r="AC215" i="10"/>
  <c r="AE215" i="10" s="1"/>
  <c r="AA216" i="10"/>
  <c r="U218" i="10"/>
  <c r="X218" i="10" s="1"/>
  <c r="Y218" i="10" s="1"/>
  <c r="R219" i="10"/>
  <c r="W301" i="10"/>
  <c r="Z217" i="9"/>
  <c r="V302" i="9"/>
  <c r="S218" i="9"/>
  <c r="H219" i="9"/>
  <c r="W301" i="9"/>
  <c r="U218" i="9"/>
  <c r="X218" i="9" s="1"/>
  <c r="Y218" i="9" s="1"/>
  <c r="R219" i="9"/>
  <c r="AB215" i="9"/>
  <c r="AD215" i="9"/>
  <c r="AC215" i="9"/>
  <c r="AE215" i="9" s="1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F215" i="11" l="1"/>
  <c r="AG236" i="11" s="1"/>
  <c r="AF216" i="10"/>
  <c r="AE218" i="10"/>
  <c r="AE217" i="9"/>
  <c r="AF215" i="9"/>
  <c r="AG236" i="9" s="1"/>
  <c r="AE218" i="9"/>
  <c r="AE219" i="10"/>
  <c r="AF219" i="10" s="1"/>
  <c r="AF217" i="11"/>
  <c r="AE219" i="11"/>
  <c r="AF218" i="11"/>
  <c r="AE220" i="11"/>
  <c r="AG236" i="4"/>
  <c r="Z218" i="11"/>
  <c r="T221" i="11"/>
  <c r="L222" i="11" a="1"/>
  <c r="L222" i="11" s="1"/>
  <c r="AD216" i="11"/>
  <c r="AG237" i="11" s="1"/>
  <c r="AB216" i="11"/>
  <c r="V303" i="11"/>
  <c r="S219" i="11"/>
  <c r="H220" i="11"/>
  <c r="R220" i="11"/>
  <c r="U219" i="11"/>
  <c r="X219" i="11" s="1"/>
  <c r="Y219" i="11" s="1"/>
  <c r="AA217" i="11"/>
  <c r="AC216" i="11"/>
  <c r="W302" i="11"/>
  <c r="AE221" i="10"/>
  <c r="Z218" i="10"/>
  <c r="AB216" i="10"/>
  <c r="AD216" i="10"/>
  <c r="AG237" i="10" s="1"/>
  <c r="L221" i="10" a="1"/>
  <c r="L221" i="10" s="1"/>
  <c r="T220" i="10"/>
  <c r="V303" i="10"/>
  <c r="H220" i="10"/>
  <c r="S219" i="10"/>
  <c r="AA217" i="10"/>
  <c r="AC216" i="10"/>
  <c r="W302" i="10"/>
  <c r="R220" i="10"/>
  <c r="U219" i="10"/>
  <c r="X219" i="10" s="1"/>
  <c r="Y219" i="10" s="1"/>
  <c r="AF218" i="9"/>
  <c r="AE220" i="9"/>
  <c r="AD216" i="9"/>
  <c r="AG237" i="9" s="1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E220" i="10" l="1"/>
  <c r="AF218" i="10"/>
  <c r="AF217" i="9"/>
  <c r="AE219" i="9"/>
  <c r="AF219" i="11"/>
  <c r="AE221" i="11"/>
  <c r="AE222" i="11"/>
  <c r="AF220" i="11"/>
  <c r="Z219" i="11"/>
  <c r="AB217" i="11"/>
  <c r="AD217" i="11"/>
  <c r="AG238" i="11" s="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F221" i="10"/>
  <c r="AE223" i="10"/>
  <c r="Z219" i="10"/>
  <c r="AB217" i="10"/>
  <c r="AD217" i="10"/>
  <c r="AG238" i="10" s="1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F220" i="9"/>
  <c r="AE222" i="9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G238" i="9" s="1"/>
  <c r="AB217" i="9"/>
  <c r="AA218" i="9"/>
  <c r="AC217" i="9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20" i="10" l="1"/>
  <c r="AE222" i="10"/>
  <c r="AF219" i="9"/>
  <c r="AE221" i="9"/>
  <c r="AF221" i="11"/>
  <c r="AE223" i="11"/>
  <c r="AF222" i="11"/>
  <c r="AE224" i="11"/>
  <c r="Z220" i="11"/>
  <c r="V305" i="11"/>
  <c r="S221" i="11"/>
  <c r="H222" i="11"/>
  <c r="W304" i="11"/>
  <c r="R222" i="11"/>
  <c r="U221" i="11"/>
  <c r="X221" i="11" s="1"/>
  <c r="Y221" i="11" s="1"/>
  <c r="AD218" i="11"/>
  <c r="AG239" i="11" s="1"/>
  <c r="AB218" i="11"/>
  <c r="AC218" i="11"/>
  <c r="AA219" i="11"/>
  <c r="T223" i="11"/>
  <c r="L224" i="11" a="1"/>
  <c r="L224" i="11" s="1"/>
  <c r="AF223" i="10"/>
  <c r="AE225" i="10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G239" i="10" s="1"/>
  <c r="AB218" i="10"/>
  <c r="AC218" i="10"/>
  <c r="AA219" i="10"/>
  <c r="W304" i="10"/>
  <c r="AE224" i="9"/>
  <c r="AF222" i="9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G239" i="9" s="1"/>
  <c r="AB218" i="9"/>
  <c r="AA219" i="9"/>
  <c r="AC218" i="9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F222" i="10" l="1"/>
  <c r="AE224" i="10"/>
  <c r="AE223" i="9"/>
  <c r="AF221" i="9"/>
  <c r="AF223" i="11"/>
  <c r="AE225" i="11"/>
  <c r="AE226" i="11"/>
  <c r="AF224" i="11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A220" i="11"/>
  <c r="H223" i="11"/>
  <c r="S222" i="11"/>
  <c r="V306" i="11"/>
  <c r="AD219" i="11"/>
  <c r="AG240" i="11" s="1"/>
  <c r="AB219" i="11"/>
  <c r="AF225" i="10"/>
  <c r="AE227" i="10"/>
  <c r="Z221" i="10"/>
  <c r="V306" i="10"/>
  <c r="H223" i="10"/>
  <c r="S222" i="10"/>
  <c r="AD219" i="10"/>
  <c r="AG240" i="10" s="1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F224" i="9"/>
  <c r="AE226" i="9"/>
  <c r="Z221" i="9"/>
  <c r="AD219" i="9"/>
  <c r="AG240" i="9" s="1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F224" i="10" l="1"/>
  <c r="AE226" i="10"/>
  <c r="AF223" i="9"/>
  <c r="AE225" i="9"/>
  <c r="AE227" i="11"/>
  <c r="AF225" i="11"/>
  <c r="AE228" i="11"/>
  <c r="AF226" i="11"/>
  <c r="AG240" i="6"/>
  <c r="Z222" i="11"/>
  <c r="V307" i="11"/>
  <c r="H224" i="11"/>
  <c r="S223" i="11"/>
  <c r="AD220" i="11"/>
  <c r="AG241" i="11" s="1"/>
  <c r="AB220" i="11"/>
  <c r="L226" i="11" a="1"/>
  <c r="L226" i="11" s="1"/>
  <c r="T225" i="11"/>
  <c r="U223" i="11"/>
  <c r="X223" i="11" s="1"/>
  <c r="Y223" i="11" s="1"/>
  <c r="R224" i="11"/>
  <c r="AC220" i="11"/>
  <c r="AA221" i="11"/>
  <c r="W306" i="11"/>
  <c r="AE229" i="10"/>
  <c r="AF227" i="10"/>
  <c r="Z222" i="10"/>
  <c r="L225" i="10" a="1"/>
  <c r="L225" i="10" s="1"/>
  <c r="T224" i="10"/>
  <c r="V307" i="10"/>
  <c r="H224" i="10"/>
  <c r="S223" i="10"/>
  <c r="W306" i="10"/>
  <c r="AD220" i="10"/>
  <c r="AG241" i="10" s="1"/>
  <c r="AB220" i="10"/>
  <c r="AC220" i="10"/>
  <c r="AA221" i="10"/>
  <c r="R224" i="10"/>
  <c r="U223" i="10"/>
  <c r="X223" i="10" s="1"/>
  <c r="Y223" i="10" s="1"/>
  <c r="AF226" i="9"/>
  <c r="AE228" i="9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G241" i="9" s="1"/>
  <c r="AB220" i="9"/>
  <c r="AC220" i="9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F226" i="10" l="1"/>
  <c r="AE228" i="10"/>
  <c r="AF225" i="9"/>
  <c r="AE227" i="9"/>
  <c r="AE229" i="11"/>
  <c r="AF227" i="11"/>
  <c r="AF228" i="11"/>
  <c r="AE230" i="11"/>
  <c r="Z223" i="11"/>
  <c r="U224" i="11"/>
  <c r="X224" i="11" s="1"/>
  <c r="Y224" i="11" s="1"/>
  <c r="R225" i="11"/>
  <c r="V308" i="11"/>
  <c r="H225" i="11"/>
  <c r="S224" i="11"/>
  <c r="W307" i="11"/>
  <c r="AA222" i="11"/>
  <c r="AC221" i="11"/>
  <c r="L227" i="11" a="1"/>
  <c r="L227" i="11" s="1"/>
  <c r="T226" i="11"/>
  <c r="AD221" i="11"/>
  <c r="AG242" i="11" s="1"/>
  <c r="AB221" i="11"/>
  <c r="AF229" i="10"/>
  <c r="AE231" i="10"/>
  <c r="Z223" i="10"/>
  <c r="W307" i="10"/>
  <c r="L226" i="10" a="1"/>
  <c r="L226" i="10" s="1"/>
  <c r="T225" i="10"/>
  <c r="AD221" i="10"/>
  <c r="AG242" i="10" s="1"/>
  <c r="AB221" i="10"/>
  <c r="V308" i="10"/>
  <c r="S224" i="10"/>
  <c r="H225" i="10"/>
  <c r="U224" i="10"/>
  <c r="X224" i="10" s="1"/>
  <c r="Y224" i="10" s="1"/>
  <c r="R225" i="10"/>
  <c r="AC221" i="10"/>
  <c r="AA222" i="10"/>
  <c r="AE230" i="9"/>
  <c r="AF228" i="9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G242" i="9" s="1"/>
  <c r="AA222" i="9"/>
  <c r="AC221" i="9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E230" i="10" l="1"/>
  <c r="AF228" i="10"/>
  <c r="AE229" i="9"/>
  <c r="AF227" i="9"/>
  <c r="AF229" i="11"/>
  <c r="AE231" i="11"/>
  <c r="AF230" i="11"/>
  <c r="AE232" i="11"/>
  <c r="Z224" i="11"/>
  <c r="AD222" i="11"/>
  <c r="AG243" i="11" s="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A223" i="11"/>
  <c r="AE233" i="10"/>
  <c r="AF231" i="10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A223" i="10"/>
  <c r="AD222" i="10"/>
  <c r="AG243" i="10" s="1"/>
  <c r="AB222" i="10"/>
  <c r="AF230" i="9"/>
  <c r="AE232" i="9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G243" i="9" s="1"/>
  <c r="AB222" i="9"/>
  <c r="AC222" i="9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F230" i="10" l="1"/>
  <c r="AE232" i="10"/>
  <c r="AE231" i="9"/>
  <c r="AF229" i="9"/>
  <c r="AE233" i="11"/>
  <c r="AF231" i="11"/>
  <c r="AE234" i="11"/>
  <c r="AF232" i="11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G244" i="11" s="1"/>
  <c r="AB223" i="11"/>
  <c r="AA224" i="11"/>
  <c r="AC223" i="11"/>
  <c r="W309" i="11"/>
  <c r="AF233" i="10"/>
  <c r="AE235" i="10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A224" i="10"/>
  <c r="AD223" i="10"/>
  <c r="AG244" i="10" s="1"/>
  <c r="AB223" i="10"/>
  <c r="AF232" i="9"/>
  <c r="AE234" i="9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A224" i="9"/>
  <c r="W309" i="9"/>
  <c r="AD223" i="9"/>
  <c r="AG244" i="9" s="1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32" i="10" l="1"/>
  <c r="AE234" i="10"/>
  <c r="AE233" i="9"/>
  <c r="AF231" i="9"/>
  <c r="AF233" i="11"/>
  <c r="AE235" i="11"/>
  <c r="AE236" i="11"/>
  <c r="AF234" i="11"/>
  <c r="AF223" i="4"/>
  <c r="AG244" i="4"/>
  <c r="Z226" i="11"/>
  <c r="AD224" i="11"/>
  <c r="AG245" i="11" s="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V311" i="11"/>
  <c r="H228" i="11"/>
  <c r="S227" i="11"/>
  <c r="AE237" i="10"/>
  <c r="AF235" i="10"/>
  <c r="Z226" i="10"/>
  <c r="R228" i="10"/>
  <c r="U227" i="10"/>
  <c r="X227" i="10" s="1"/>
  <c r="Y227" i="10" s="1"/>
  <c r="V311" i="10"/>
  <c r="H228" i="10"/>
  <c r="S227" i="10"/>
  <c r="W310" i="10"/>
  <c r="AA225" i="10"/>
  <c r="AC224" i="10"/>
  <c r="L229" i="10" a="1"/>
  <c r="L229" i="10" s="1"/>
  <c r="T228" i="10"/>
  <c r="AD224" i="10"/>
  <c r="AG245" i="10" s="1"/>
  <c r="AB224" i="10"/>
  <c r="AE236" i="9"/>
  <c r="AF234" i="9"/>
  <c r="Z226" i="9"/>
  <c r="AD224" i="9"/>
  <c r="AG245" i="9" s="1"/>
  <c r="AB224" i="9"/>
  <c r="W310" i="9"/>
  <c r="U227" i="9"/>
  <c r="X227" i="9" s="1"/>
  <c r="Y227" i="9" s="1"/>
  <c r="R228" i="9"/>
  <c r="V311" i="9"/>
  <c r="H228" i="9"/>
  <c r="S227" i="9"/>
  <c r="AC224" i="9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Z226" i="4"/>
  <c r="W310" i="4"/>
  <c r="AD224" i="4"/>
  <c r="AB224" i="4"/>
  <c r="L230" i="4" a="1"/>
  <c r="L230" i="4" s="1"/>
  <c r="T229" i="4"/>
  <c r="AC224" i="4"/>
  <c r="AE224" i="4" s="1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E236" i="10" l="1"/>
  <c r="AF234" i="10"/>
  <c r="AE235" i="9"/>
  <c r="AF233" i="9"/>
  <c r="AF224" i="4"/>
  <c r="AE225" i="4"/>
  <c r="AE226" i="4" s="1"/>
  <c r="AF235" i="11"/>
  <c r="AE237" i="11"/>
  <c r="AE238" i="11"/>
  <c r="AF236" i="11"/>
  <c r="AG245" i="4"/>
  <c r="Z227" i="11"/>
  <c r="AB225" i="11"/>
  <c r="AD225" i="11"/>
  <c r="AG246" i="11" s="1"/>
  <c r="R229" i="11"/>
  <c r="U228" i="11"/>
  <c r="X228" i="11" s="1"/>
  <c r="Y228" i="11" s="1"/>
  <c r="V312" i="11"/>
  <c r="S228" i="11"/>
  <c r="H229" i="11"/>
  <c r="AC225" i="11"/>
  <c r="AA226" i="11"/>
  <c r="T230" i="11"/>
  <c r="L231" i="11" a="1"/>
  <c r="L231" i="11" s="1"/>
  <c r="W311" i="11"/>
  <c r="AF237" i="10"/>
  <c r="AE239" i="10"/>
  <c r="Z227" i="10"/>
  <c r="AB225" i="10"/>
  <c r="AD225" i="10"/>
  <c r="AG246" i="10" s="1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38" i="9"/>
  <c r="AF236" i="9"/>
  <c r="Z227" i="9"/>
  <c r="V312" i="9"/>
  <c r="H229" i="9"/>
  <c r="S228" i="9"/>
  <c r="W311" i="9"/>
  <c r="L230" i="9" a="1"/>
  <c r="L230" i="9" s="1"/>
  <c r="T229" i="9"/>
  <c r="AA226" i="9"/>
  <c r="AC225" i="9"/>
  <c r="U228" i="9"/>
  <c r="X228" i="9" s="1"/>
  <c r="Y228" i="9" s="1"/>
  <c r="R229" i="9"/>
  <c r="AB225" i="9"/>
  <c r="AD225" i="9"/>
  <c r="AG246" i="9" s="1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AF226" i="4"/>
  <c r="AF225" i="4"/>
  <c r="AE227" i="4"/>
  <c r="Z227" i="4"/>
  <c r="AD225" i="4"/>
  <c r="AB225" i="4"/>
  <c r="L231" i="4" a="1"/>
  <c r="L231" i="4" s="1"/>
  <c r="T230" i="4"/>
  <c r="V312" i="4"/>
  <c r="H229" i="4"/>
  <c r="S228" i="4"/>
  <c r="AA226" i="4"/>
  <c r="AC225" i="4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F236" i="10" l="1"/>
  <c r="AE238" i="10"/>
  <c r="AE237" i="9"/>
  <c r="AF235" i="9"/>
  <c r="AE239" i="11"/>
  <c r="AF237" i="11"/>
  <c r="AE240" i="11"/>
  <c r="AF238" i="11"/>
  <c r="AG246" i="4"/>
  <c r="Z228" i="11"/>
  <c r="AD226" i="11"/>
  <c r="AG247" i="11" s="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A227" i="11"/>
  <c r="AF239" i="10"/>
  <c r="AE241" i="10"/>
  <c r="Z228" i="10"/>
  <c r="V313" i="10"/>
  <c r="S229" i="10"/>
  <c r="H230" i="10"/>
  <c r="W312" i="10"/>
  <c r="T230" i="10"/>
  <c r="L231" i="10" a="1"/>
  <c r="L231" i="10" s="1"/>
  <c r="AD226" i="10"/>
  <c r="AG247" i="10" s="1"/>
  <c r="AB226" i="10"/>
  <c r="R230" i="10"/>
  <c r="U229" i="10"/>
  <c r="X229" i="10" s="1"/>
  <c r="Y229" i="10" s="1"/>
  <c r="AC226" i="10"/>
  <c r="AA227" i="10"/>
  <c r="AF238" i="9"/>
  <c r="AE240" i="9"/>
  <c r="Z228" i="9"/>
  <c r="U229" i="9"/>
  <c r="X229" i="9" s="1"/>
  <c r="Y229" i="9" s="1"/>
  <c r="R230" i="9"/>
  <c r="V313" i="9"/>
  <c r="H230" i="9"/>
  <c r="S229" i="9"/>
  <c r="AD226" i="9"/>
  <c r="AG247" i="9" s="1"/>
  <c r="AB226" i="9"/>
  <c r="W312" i="9"/>
  <c r="AA227" i="9"/>
  <c r="AC226" i="9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AF227" i="4"/>
  <c r="AE228" i="4"/>
  <c r="Z228" i="4"/>
  <c r="V313" i="4"/>
  <c r="H230" i="4"/>
  <c r="S229" i="4"/>
  <c r="AD226" i="4"/>
  <c r="AG247" i="4" s="1"/>
  <c r="AB226" i="4"/>
  <c r="W312" i="4"/>
  <c r="L232" i="4" a="1"/>
  <c r="L232" i="4" s="1"/>
  <c r="T231" i="4"/>
  <c r="AC226" i="4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F238" i="10" l="1"/>
  <c r="AE240" i="10"/>
  <c r="AF237" i="9"/>
  <c r="AE239" i="9"/>
  <c r="AF239" i="11"/>
  <c r="AE241" i="11"/>
  <c r="AE242" i="11"/>
  <c r="AF240" i="11"/>
  <c r="AG247" i="7"/>
  <c r="Z229" i="11"/>
  <c r="V314" i="11"/>
  <c r="H231" i="11"/>
  <c r="S230" i="11"/>
  <c r="W313" i="11"/>
  <c r="U230" i="11"/>
  <c r="X230" i="11" s="1"/>
  <c r="Y230" i="11" s="1"/>
  <c r="R231" i="11"/>
  <c r="AD227" i="11"/>
  <c r="AG248" i="11" s="1"/>
  <c r="AB227" i="11"/>
  <c r="AC227" i="11"/>
  <c r="AA228" i="11"/>
  <c r="L233" i="11" a="1"/>
  <c r="L233" i="11" s="1"/>
  <c r="T232" i="11"/>
  <c r="AE243" i="10"/>
  <c r="AF241" i="10"/>
  <c r="Z229" i="10"/>
  <c r="U230" i="10"/>
  <c r="X230" i="10" s="1"/>
  <c r="Y230" i="10" s="1"/>
  <c r="R231" i="10"/>
  <c r="V314" i="10"/>
  <c r="S230" i="10"/>
  <c r="H231" i="10"/>
  <c r="AD227" i="10"/>
  <c r="AG248" i="10" s="1"/>
  <c r="AB227" i="10"/>
  <c r="W313" i="10"/>
  <c r="AC227" i="10"/>
  <c r="AA228" i="10"/>
  <c r="T231" i="10"/>
  <c r="L232" i="10" a="1"/>
  <c r="L232" i="10" s="1"/>
  <c r="AE242" i="9"/>
  <c r="AF240" i="9"/>
  <c r="Z229" i="9"/>
  <c r="W313" i="9"/>
  <c r="R231" i="9"/>
  <c r="U230" i="9"/>
  <c r="X230" i="9" s="1"/>
  <c r="Y230" i="9" s="1"/>
  <c r="V314" i="9"/>
  <c r="S230" i="9"/>
  <c r="H231" i="9"/>
  <c r="AB227" i="9"/>
  <c r="AD227" i="9"/>
  <c r="AG248" i="9" s="1"/>
  <c r="AA228" i="9"/>
  <c r="AC227" i="9"/>
  <c r="T231" i="9"/>
  <c r="L232" i="9" a="1"/>
  <c r="L232" i="9" s="1"/>
  <c r="AF226" i="8"/>
  <c r="AG247" i="8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AF228" i="4"/>
  <c r="AE229" i="4"/>
  <c r="Z229" i="4"/>
  <c r="AB227" i="4"/>
  <c r="AD227" i="4"/>
  <c r="AG248" i="4" s="1"/>
  <c r="U230" i="4"/>
  <c r="X230" i="4" s="1"/>
  <c r="Y230" i="4" s="1"/>
  <c r="R231" i="4"/>
  <c r="AC227" i="4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40" i="10" l="1"/>
  <c r="AE242" i="10"/>
  <c r="AF239" i="9"/>
  <c r="AE241" i="9"/>
  <c r="AF241" i="11"/>
  <c r="AE243" i="11"/>
  <c r="AE244" i="11"/>
  <c r="AF242" i="11"/>
  <c r="Z230" i="11"/>
  <c r="V315" i="11"/>
  <c r="H232" i="11"/>
  <c r="S231" i="11"/>
  <c r="W314" i="11"/>
  <c r="L234" i="11" a="1"/>
  <c r="L234" i="11" s="1"/>
  <c r="T233" i="11"/>
  <c r="AC228" i="11"/>
  <c r="AA229" i="11"/>
  <c r="U231" i="11"/>
  <c r="X231" i="11" s="1"/>
  <c r="Y231" i="11" s="1"/>
  <c r="R232" i="11"/>
  <c r="AD228" i="11"/>
  <c r="AG249" i="11" s="1"/>
  <c r="AB228" i="11"/>
  <c r="AE245" i="10"/>
  <c r="AF243" i="10"/>
  <c r="Z230" i="10"/>
  <c r="W314" i="10"/>
  <c r="U231" i="10"/>
  <c r="X231" i="10" s="1"/>
  <c r="Y231" i="10" s="1"/>
  <c r="R232" i="10"/>
  <c r="L233" i="10" a="1"/>
  <c r="L233" i="10" s="1"/>
  <c r="T232" i="10"/>
  <c r="AC228" i="10"/>
  <c r="AA229" i="10"/>
  <c r="V315" i="10"/>
  <c r="H232" i="10"/>
  <c r="S231" i="10"/>
  <c r="AD228" i="10"/>
  <c r="AG249" i="10" s="1"/>
  <c r="AB228" i="10"/>
  <c r="AF242" i="9"/>
  <c r="AE244" i="9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A229" i="9"/>
  <c r="AB228" i="9"/>
  <c r="AD228" i="9"/>
  <c r="AG249" i="9" s="1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AF229" i="4"/>
  <c r="AE230" i="4"/>
  <c r="AE231" i="4" s="1"/>
  <c r="Z230" i="4"/>
  <c r="AD228" i="4"/>
  <c r="AG249" i="4" s="1"/>
  <c r="AB228" i="4"/>
  <c r="L234" i="4" a="1"/>
  <c r="L234" i="4" s="1"/>
  <c r="T233" i="4"/>
  <c r="V315" i="4"/>
  <c r="H232" i="4"/>
  <c r="S231" i="4"/>
  <c r="AC228" i="4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E244" i="10" l="1"/>
  <c r="AF242" i="10"/>
  <c r="AF241" i="9"/>
  <c r="AE243" i="9"/>
  <c r="AF243" i="11"/>
  <c r="AE245" i="11"/>
  <c r="AF244" i="11"/>
  <c r="AE246" i="11"/>
  <c r="Z231" i="11"/>
  <c r="AD229" i="11"/>
  <c r="AG250" i="11" s="1"/>
  <c r="AB229" i="11"/>
  <c r="V316" i="11"/>
  <c r="H233" i="11"/>
  <c r="S232" i="11"/>
  <c r="W315" i="11"/>
  <c r="L235" i="11" a="1"/>
  <c r="L235" i="11" s="1"/>
  <c r="T234" i="11"/>
  <c r="AC229" i="11"/>
  <c r="AA230" i="11"/>
  <c r="U232" i="11"/>
  <c r="X232" i="11" s="1"/>
  <c r="Y232" i="11" s="1"/>
  <c r="R233" i="11"/>
  <c r="AE247" i="10"/>
  <c r="AF245" i="10"/>
  <c r="Z231" i="10"/>
  <c r="U232" i="10"/>
  <c r="X232" i="10" s="1"/>
  <c r="Y232" i="10" s="1"/>
  <c r="R233" i="10"/>
  <c r="V316" i="10"/>
  <c r="H233" i="10"/>
  <c r="S232" i="10"/>
  <c r="AD229" i="10"/>
  <c r="AG250" i="10" s="1"/>
  <c r="AB229" i="10"/>
  <c r="L234" i="10" a="1"/>
  <c r="L234" i="10" s="1"/>
  <c r="T233" i="10"/>
  <c r="W315" i="10"/>
  <c r="AC229" i="10"/>
  <c r="AA230" i="10"/>
  <c r="AE246" i="9"/>
  <c r="AF244" i="9"/>
  <c r="Z231" i="9"/>
  <c r="W315" i="9"/>
  <c r="U232" i="9"/>
  <c r="X232" i="9" s="1"/>
  <c r="Y232" i="9" s="1"/>
  <c r="R233" i="9"/>
  <c r="V316" i="9"/>
  <c r="S232" i="9"/>
  <c r="H233" i="9"/>
  <c r="AC229" i="9"/>
  <c r="AA230" i="9"/>
  <c r="T233" i="9"/>
  <c r="L234" i="9" a="1"/>
  <c r="L234" i="9" s="1"/>
  <c r="AD229" i="9"/>
  <c r="AG250" i="9" s="1"/>
  <c r="AB229" i="9"/>
  <c r="AF228" i="8"/>
  <c r="AG249" i="8" s="1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1" i="4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E246" i="10" l="1"/>
  <c r="AF244" i="10"/>
  <c r="AE245" i="9"/>
  <c r="AF243" i="9"/>
  <c r="AF245" i="11"/>
  <c r="AE247" i="11"/>
  <c r="AF246" i="11"/>
  <c r="AE248" i="11"/>
  <c r="Z232" i="11"/>
  <c r="V317" i="11"/>
  <c r="H234" i="11"/>
  <c r="S233" i="11"/>
  <c r="W316" i="11"/>
  <c r="U233" i="11"/>
  <c r="X233" i="11" s="1"/>
  <c r="Y233" i="11" s="1"/>
  <c r="R234" i="11"/>
  <c r="AC230" i="11"/>
  <c r="AA231" i="11"/>
  <c r="L236" i="11" a="1"/>
  <c r="L236" i="11" s="1"/>
  <c r="T235" i="11"/>
  <c r="AD230" i="11"/>
  <c r="AG251" i="11" s="1"/>
  <c r="AB230" i="11"/>
  <c r="AF247" i="10"/>
  <c r="AE249" i="10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G251" i="10" s="1"/>
  <c r="AB230" i="10"/>
  <c r="AC230" i="10"/>
  <c r="AA231" i="10"/>
  <c r="AF246" i="9"/>
  <c r="AE248" i="9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E248" i="10" l="1"/>
  <c r="AF246" i="10"/>
  <c r="AF245" i="9"/>
  <c r="AE247" i="9"/>
  <c r="AE249" i="11"/>
  <c r="AF247" i="11"/>
  <c r="AF248" i="11"/>
  <c r="AE250" i="11"/>
  <c r="AF230" i="6"/>
  <c r="AG251" i="6"/>
  <c r="Z233" i="11"/>
  <c r="AD231" i="11"/>
  <c r="AG252" i="11" s="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AF249" i="10"/>
  <c r="AE251" i="10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A232" i="10"/>
  <c r="AD231" i="10"/>
  <c r="AG252" i="10" s="1"/>
  <c r="AB231" i="10"/>
  <c r="AF248" i="9"/>
  <c r="AE250" i="9"/>
  <c r="Z233" i="9"/>
  <c r="H235" i="9"/>
  <c r="S234" i="9"/>
  <c r="V318" i="9"/>
  <c r="L236" i="9" a="1"/>
  <c r="L236" i="9" s="1"/>
  <c r="T235" i="9"/>
  <c r="W317" i="9"/>
  <c r="AC231" i="9"/>
  <c r="AA232" i="9"/>
  <c r="U234" i="9"/>
  <c r="X234" i="9" s="1"/>
  <c r="Y234" i="9" s="1"/>
  <c r="R235" i="9"/>
  <c r="AD231" i="9"/>
  <c r="AG252" i="9" s="1"/>
  <c r="AB231" i="9"/>
  <c r="AE231" i="8"/>
  <c r="AF230" i="8"/>
  <c r="AG251" i="8" s="1"/>
  <c r="AE232" i="8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E250" i="10" l="1"/>
  <c r="AF248" i="10"/>
  <c r="AE249" i="9"/>
  <c r="AF247" i="9"/>
  <c r="AE251" i="11"/>
  <c r="AF249" i="11"/>
  <c r="AF231" i="6"/>
  <c r="AE232" i="6"/>
  <c r="AG252" i="6"/>
  <c r="AF250" i="11"/>
  <c r="AE252" i="11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G253" i="11" s="1"/>
  <c r="AB232" i="11"/>
  <c r="AA233" i="11"/>
  <c r="AC232" i="11"/>
  <c r="AE253" i="10"/>
  <c r="AF251" i="10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D232" i="10"/>
  <c r="AG253" i="10" s="1"/>
  <c r="AB232" i="10"/>
  <c r="AF250" i="9"/>
  <c r="AE252" i="9"/>
  <c r="Z234" i="9"/>
  <c r="AD232" i="9"/>
  <c r="AG253" i="9" s="1"/>
  <c r="AB232" i="9"/>
  <c r="V319" i="9"/>
  <c r="H236" i="9"/>
  <c r="S235" i="9"/>
  <c r="AC232" i="9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AE233" i="6"/>
  <c r="AE234" i="6" s="1"/>
  <c r="AF232" i="6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E252" i="10" l="1"/>
  <c r="AF250" i="10"/>
  <c r="AF249" i="9"/>
  <c r="AE251" i="9"/>
  <c r="AE253" i="11"/>
  <c r="AF251" i="11"/>
  <c r="AE254" i="11"/>
  <c r="AF252" i="11"/>
  <c r="AG253" i="6"/>
  <c r="Z235" i="11"/>
  <c r="V320" i="11"/>
  <c r="S236" i="11"/>
  <c r="H237" i="11"/>
  <c r="W319" i="11"/>
  <c r="AB233" i="11"/>
  <c r="AD233" i="11"/>
  <c r="AG254" i="11" s="1"/>
  <c r="T238" i="11"/>
  <c r="L239" i="11" a="1"/>
  <c r="L239" i="11" s="1"/>
  <c r="R237" i="11"/>
  <c r="U236" i="11"/>
  <c r="X236" i="11" s="1"/>
  <c r="Y236" i="11" s="1"/>
  <c r="AC233" i="11"/>
  <c r="AA234" i="11"/>
  <c r="AF253" i="10"/>
  <c r="AE255" i="10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AE254" i="9"/>
  <c r="AF252" i="9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AF234" i="6"/>
  <c r="AF233" i="6"/>
  <c r="AE235" i="6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G254" i="6" s="1"/>
  <c r="AC233" i="6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E254" i="10" l="1"/>
  <c r="AF252" i="10"/>
  <c r="AE253" i="9"/>
  <c r="AF251" i="9"/>
  <c r="AF253" i="11"/>
  <c r="AE255" i="11"/>
  <c r="AF254" i="11"/>
  <c r="AE256" i="11"/>
  <c r="AF233" i="7"/>
  <c r="AG254" i="7"/>
  <c r="AG254" i="1"/>
  <c r="Z236" i="11"/>
  <c r="T239" i="11"/>
  <c r="L240" i="11" a="1"/>
  <c r="L240" i="11" s="1"/>
  <c r="V321" i="11"/>
  <c r="S237" i="11"/>
  <c r="H238" i="11"/>
  <c r="AD234" i="11"/>
  <c r="AG255" i="11" s="1"/>
  <c r="AB234" i="11"/>
  <c r="W320" i="11"/>
  <c r="AC234" i="11"/>
  <c r="AA235" i="11"/>
  <c r="U237" i="11"/>
  <c r="X237" i="11" s="1"/>
  <c r="Y237" i="11" s="1"/>
  <c r="R238" i="11"/>
  <c r="AF255" i="10"/>
  <c r="AE257" i="10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AF254" i="9"/>
  <c r="AE256" i="9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G255" i="8" s="1"/>
  <c r="AB234" i="8"/>
  <c r="L240" i="8" a="1"/>
  <c r="L240" i="8" s="1"/>
  <c r="T239" i="8"/>
  <c r="AC234" i="8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AF235" i="6"/>
  <c r="AE236" i="6"/>
  <c r="Z236" i="6"/>
  <c r="AC234" i="6"/>
  <c r="AA235" i="6"/>
  <c r="U237" i="6"/>
  <c r="X237" i="6" s="1"/>
  <c r="Y237" i="6" s="1"/>
  <c r="R238" i="6"/>
  <c r="W320" i="6"/>
  <c r="T239" i="6"/>
  <c r="L240" i="6" a="1"/>
  <c r="L240" i="6" s="1"/>
  <c r="AD234" i="6"/>
  <c r="AG255" i="6" s="1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E256" i="10" l="1"/>
  <c r="AF254" i="10"/>
  <c r="AE255" i="9"/>
  <c r="AF253" i="9"/>
  <c r="AF255" i="11"/>
  <c r="AE257" i="11"/>
  <c r="AE258" i="11"/>
  <c r="AF256" i="11"/>
  <c r="AF234" i="7"/>
  <c r="AG255" i="7" s="1"/>
  <c r="AG255" i="1"/>
  <c r="Z237" i="11"/>
  <c r="W321" i="11"/>
  <c r="L241" i="11" a="1"/>
  <c r="L241" i="11" s="1"/>
  <c r="T240" i="11"/>
  <c r="U238" i="11"/>
  <c r="X238" i="11" s="1"/>
  <c r="Y238" i="11" s="1"/>
  <c r="R239" i="11"/>
  <c r="AC235" i="11"/>
  <c r="AA236" i="11"/>
  <c r="V322" i="11"/>
  <c r="H239" i="11"/>
  <c r="S238" i="11"/>
  <c r="AD235" i="11"/>
  <c r="AG256" i="11" s="1"/>
  <c r="AB235" i="11"/>
  <c r="AE259" i="10"/>
  <c r="AF257" i="10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AE258" i="9"/>
  <c r="AF256" i="9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AF236" i="6"/>
  <c r="AE237" i="6"/>
  <c r="Z237" i="6"/>
  <c r="L241" i="6" a="1"/>
  <c r="L241" i="6" s="1"/>
  <c r="T240" i="6"/>
  <c r="AD235" i="6"/>
  <c r="AG256" i="6" s="1"/>
  <c r="AB235" i="6"/>
  <c r="AC235" i="6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E258" i="10" l="1"/>
  <c r="AF256" i="10"/>
  <c r="AE257" i="9"/>
  <c r="AF255" i="9"/>
  <c r="AF257" i="11"/>
  <c r="AE259" i="11"/>
  <c r="AF235" i="7"/>
  <c r="AE260" i="11"/>
  <c r="AF258" i="11"/>
  <c r="AG256" i="1"/>
  <c r="AG256" i="7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A237" i="11"/>
  <c r="AD236" i="11"/>
  <c r="AG257" i="11" s="1"/>
  <c r="AB236" i="11"/>
  <c r="AE261" i="10"/>
  <c r="AF259" i="10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AF258" i="9"/>
  <c r="AE260" i="9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Z238" i="7"/>
  <c r="AD236" i="7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E236" i="7" s="1"/>
  <c r="AF236" i="7" s="1"/>
  <c r="AA237" i="7"/>
  <c r="W322" i="7"/>
  <c r="AF237" i="6"/>
  <c r="AE238" i="6"/>
  <c r="AE239" i="6" s="1"/>
  <c r="Z238" i="6"/>
  <c r="AD236" i="6"/>
  <c r="AG257" i="6" s="1"/>
  <c r="AB236" i="6"/>
  <c r="L242" i="6" a="1"/>
  <c r="L242" i="6" s="1"/>
  <c r="T241" i="6"/>
  <c r="V323" i="6"/>
  <c r="H240" i="6"/>
  <c r="S239" i="6"/>
  <c r="AC236" i="6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G257" i="1" s="1"/>
  <c r="AA237" i="1"/>
  <c r="AC236" i="1"/>
  <c r="AE237" i="1"/>
  <c r="V323" i="1"/>
  <c r="H240" i="1"/>
  <c r="S239" i="1"/>
  <c r="AF258" i="10" l="1"/>
  <c r="AE260" i="10"/>
  <c r="AF257" i="9"/>
  <c r="AE259" i="9"/>
  <c r="AG257" i="7"/>
  <c r="AE237" i="7"/>
  <c r="AE261" i="11"/>
  <c r="AF259" i="11"/>
  <c r="AF260" i="11"/>
  <c r="AE262" i="11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A238" i="11"/>
  <c r="AD237" i="11"/>
  <c r="AG258" i="11" s="1"/>
  <c r="AB237" i="11"/>
  <c r="AE263" i="10"/>
  <c r="AF261" i="10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AE262" i="9"/>
  <c r="AF260" i="9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Z239" i="7"/>
  <c r="AD237" i="7"/>
  <c r="AB237" i="7"/>
  <c r="W323" i="7"/>
  <c r="V324" i="7"/>
  <c r="H241" i="7"/>
  <c r="S240" i="7"/>
  <c r="T241" i="7"/>
  <c r="L242" i="7" a="1"/>
  <c r="L242" i="7" s="1"/>
  <c r="AC237" i="7"/>
  <c r="AA238" i="7"/>
  <c r="R241" i="7"/>
  <c r="U240" i="7"/>
  <c r="X240" i="7" s="1"/>
  <c r="Y240" i="7" s="1"/>
  <c r="AE240" i="6"/>
  <c r="AE241" i="6" s="1"/>
  <c r="AF238" i="6"/>
  <c r="AF239" i="6"/>
  <c r="Z239" i="6"/>
  <c r="W323" i="6"/>
  <c r="L243" i="6" a="1"/>
  <c r="L243" i="6" s="1"/>
  <c r="T242" i="6"/>
  <c r="AD237" i="6"/>
  <c r="AG258" i="6" s="1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F260" i="10" l="1"/>
  <c r="AE262" i="10"/>
  <c r="AF259" i="9"/>
  <c r="AE261" i="9"/>
  <c r="AE238" i="7"/>
  <c r="AF237" i="7"/>
  <c r="AG258" i="7" s="1"/>
  <c r="AE239" i="7"/>
  <c r="AE263" i="11"/>
  <c r="AF261" i="11"/>
  <c r="AF262" i="11"/>
  <c r="AE264" i="1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A239" i="11"/>
  <c r="AD238" i="11"/>
  <c r="AG259" i="11" s="1"/>
  <c r="AB238" i="11"/>
  <c r="AE265" i="10"/>
  <c r="AF263" i="10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AF262" i="9"/>
  <c r="AE264" i="9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Z240" i="7"/>
  <c r="AB238" i="7"/>
  <c r="AD238" i="7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AF241" i="6"/>
  <c r="AF240" i="6"/>
  <c r="AE242" i="6"/>
  <c r="AE243" i="6" s="1"/>
  <c r="Z240" i="6"/>
  <c r="AD238" i="6"/>
  <c r="AG259" i="6" s="1"/>
  <c r="AB238" i="6"/>
  <c r="W324" i="6"/>
  <c r="V325" i="6"/>
  <c r="H242" i="6"/>
  <c r="S241" i="6"/>
  <c r="U241" i="6"/>
  <c r="X241" i="6" s="1"/>
  <c r="Y241" i="6" s="1"/>
  <c r="R242" i="6"/>
  <c r="AC238" i="6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E244" i="4" s="1"/>
  <c r="AF242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E264" i="10" l="1"/>
  <c r="AF262" i="10"/>
  <c r="AE263" i="9"/>
  <c r="AF261" i="9"/>
  <c r="AF239" i="7"/>
  <c r="AE240" i="7"/>
  <c r="AF240" i="7" s="1"/>
  <c r="AF238" i="7"/>
  <c r="AG259" i="7"/>
  <c r="AE265" i="11"/>
  <c r="AF263" i="11"/>
  <c r="AF264" i="11"/>
  <c r="AE266" i="11"/>
  <c r="Z241" i="11"/>
  <c r="W325" i="11"/>
  <c r="AD239" i="11"/>
  <c r="AG260" i="11" s="1"/>
  <c r="AB239" i="11"/>
  <c r="L245" i="11" a="1"/>
  <c r="L245" i="11" s="1"/>
  <c r="T244" i="11"/>
  <c r="AA240" i="11"/>
  <c r="AC239" i="11"/>
  <c r="U242" i="11"/>
  <c r="X242" i="11" s="1"/>
  <c r="Y242" i="11" s="1"/>
  <c r="R243" i="11"/>
  <c r="V326" i="11"/>
  <c r="H243" i="11"/>
  <c r="S242" i="11"/>
  <c r="AF265" i="10"/>
  <c r="AE267" i="10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AF264" i="9"/>
  <c r="AE266" i="9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Z241" i="7"/>
  <c r="W325" i="7"/>
  <c r="AD239" i="7"/>
  <c r="AG260" i="7" s="1"/>
  <c r="AB239" i="7"/>
  <c r="V326" i="7"/>
  <c r="H243" i="7"/>
  <c r="S242" i="7"/>
  <c r="U242" i="7"/>
  <c r="X242" i="7" s="1"/>
  <c r="Y242" i="7" s="1"/>
  <c r="R243" i="7"/>
  <c r="AA240" i="7"/>
  <c r="AC239" i="7"/>
  <c r="L244" i="7" a="1"/>
  <c r="L244" i="7" s="1"/>
  <c r="T243" i="7"/>
  <c r="AF242" i="6"/>
  <c r="AE244" i="6"/>
  <c r="AF243" i="6"/>
  <c r="AE245" i="6"/>
  <c r="Z241" i="6"/>
  <c r="AD239" i="6"/>
  <c r="AG260" i="6" s="1"/>
  <c r="AB239" i="6"/>
  <c r="W325" i="6"/>
  <c r="R243" i="6"/>
  <c r="U242" i="6"/>
  <c r="X242" i="6" s="1"/>
  <c r="Y242" i="6" s="1"/>
  <c r="V326" i="6"/>
  <c r="S242" i="6"/>
  <c r="H243" i="6"/>
  <c r="AA240" i="6"/>
  <c r="AC239" i="6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F244" i="4"/>
  <c r="AF243" i="4"/>
  <c r="AE245" i="4"/>
  <c r="AE246" i="4" s="1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E266" i="10" l="1"/>
  <c r="AF264" i="10"/>
  <c r="AF263" i="9"/>
  <c r="AE265" i="9"/>
  <c r="AE241" i="7"/>
  <c r="AE267" i="11"/>
  <c r="AF265" i="11"/>
  <c r="AF266" i="11"/>
  <c r="AE268" i="11"/>
  <c r="Z242" i="11"/>
  <c r="V327" i="11"/>
  <c r="H244" i="11"/>
  <c r="S243" i="11"/>
  <c r="AB240" i="11"/>
  <c r="AD240" i="11"/>
  <c r="AG261" i="11" s="1"/>
  <c r="R244" i="11"/>
  <c r="U243" i="11"/>
  <c r="X243" i="11" s="1"/>
  <c r="Y243" i="11" s="1"/>
  <c r="T245" i="11"/>
  <c r="L246" i="11" a="1"/>
  <c r="L246" i="11" s="1"/>
  <c r="AA241" i="11"/>
  <c r="AC240" i="11"/>
  <c r="W326" i="11"/>
  <c r="AE269" i="10"/>
  <c r="AF267" i="10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AF266" i="9"/>
  <c r="AE268" i="9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Z242" i="7"/>
  <c r="R244" i="7"/>
  <c r="U243" i="7"/>
  <c r="X243" i="7" s="1"/>
  <c r="Y243" i="7" s="1"/>
  <c r="W326" i="7"/>
  <c r="AD240" i="7"/>
  <c r="AG261" i="7" s="1"/>
  <c r="AB240" i="7"/>
  <c r="L245" i="7" a="1"/>
  <c r="L245" i="7" s="1"/>
  <c r="T244" i="7"/>
  <c r="AC240" i="7"/>
  <c r="AA241" i="7"/>
  <c r="V327" i="7"/>
  <c r="H244" i="7"/>
  <c r="S243" i="7"/>
  <c r="AF244" i="6"/>
  <c r="AE246" i="6"/>
  <c r="AE247" i="6" s="1"/>
  <c r="AF245" i="6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B240" i="6"/>
  <c r="AD240" i="6"/>
  <c r="AG261" i="6" s="1"/>
  <c r="AE241" i="5"/>
  <c r="AE242" i="5" s="1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E248" i="4" s="1"/>
  <c r="AF246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F266" i="10" l="1"/>
  <c r="AE268" i="10"/>
  <c r="AF265" i="9"/>
  <c r="AE267" i="9"/>
  <c r="AE242" i="7"/>
  <c r="AE243" i="7"/>
  <c r="AF241" i="7"/>
  <c r="AE269" i="11"/>
  <c r="AF267" i="11"/>
  <c r="AE270" i="11"/>
  <c r="AF268" i="11"/>
  <c r="Z243" i="11"/>
  <c r="AB241" i="11"/>
  <c r="AD241" i="11"/>
  <c r="AG262" i="11" s="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A242" i="11"/>
  <c r="AF269" i="10"/>
  <c r="AE271" i="10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AF268" i="9"/>
  <c r="AE270" i="9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Z243" i="7"/>
  <c r="AB241" i="7"/>
  <c r="AD241" i="7"/>
  <c r="AG262" i="7" s="1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A242" i="7"/>
  <c r="W327" i="7"/>
  <c r="AE249" i="6"/>
  <c r="AF247" i="6"/>
  <c r="AE248" i="6"/>
  <c r="AF246" i="6"/>
  <c r="Z243" i="6"/>
  <c r="V328" i="6"/>
  <c r="H245" i="6"/>
  <c r="S244" i="6"/>
  <c r="AB241" i="6"/>
  <c r="AD241" i="6"/>
  <c r="AG262" i="6" s="1"/>
  <c r="U244" i="6"/>
  <c r="X244" i="6" s="1"/>
  <c r="Y244" i="6" s="1"/>
  <c r="R245" i="6"/>
  <c r="AC241" i="6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F268" i="10" l="1"/>
  <c r="AE270" i="10"/>
  <c r="AE269" i="9"/>
  <c r="AF267" i="9"/>
  <c r="AE245" i="7"/>
  <c r="AF243" i="7"/>
  <c r="AE244" i="7"/>
  <c r="AF242" i="7"/>
  <c r="AE271" i="11"/>
  <c r="AF269" i="11"/>
  <c r="AE272" i="11"/>
  <c r="AF270" i="11"/>
  <c r="Z244" i="11"/>
  <c r="V329" i="11"/>
  <c r="S245" i="11"/>
  <c r="H246" i="11"/>
  <c r="W328" i="11"/>
  <c r="U245" i="11"/>
  <c r="X245" i="11" s="1"/>
  <c r="Y245" i="11" s="1"/>
  <c r="R246" i="11"/>
  <c r="AD242" i="11"/>
  <c r="AG263" i="11" s="1"/>
  <c r="AB242" i="11"/>
  <c r="AC242" i="11"/>
  <c r="AA243" i="11"/>
  <c r="L248" i="11" a="1"/>
  <c r="L248" i="11" s="1"/>
  <c r="T247" i="11"/>
  <c r="AF271" i="10"/>
  <c r="AE273" i="10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AE272" i="9"/>
  <c r="AF270" i="9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Z244" i="7"/>
  <c r="W328" i="7"/>
  <c r="V329" i="7"/>
  <c r="H246" i="7"/>
  <c r="S245" i="7"/>
  <c r="U245" i="7"/>
  <c r="X245" i="7" s="1"/>
  <c r="Y245" i="7" s="1"/>
  <c r="R246" i="7"/>
  <c r="AA243" i="7"/>
  <c r="AC242" i="7"/>
  <c r="T246" i="7"/>
  <c r="L247" i="7" a="1"/>
  <c r="L247" i="7" s="1"/>
  <c r="AD242" i="7"/>
  <c r="AG263" i="7" s="1"/>
  <c r="AB242" i="7"/>
  <c r="AF248" i="6"/>
  <c r="AE250" i="6"/>
  <c r="AF249" i="6"/>
  <c r="AE251" i="6"/>
  <c r="Z244" i="6"/>
  <c r="AD242" i="6"/>
  <c r="AG263" i="6" s="1"/>
  <c r="AB242" i="6"/>
  <c r="V329" i="6"/>
  <c r="H246" i="6"/>
  <c r="S245" i="6"/>
  <c r="R246" i="6"/>
  <c r="U245" i="6"/>
  <c r="X245" i="6" s="1"/>
  <c r="Y245" i="6" s="1"/>
  <c r="W328" i="6"/>
  <c r="AC242" i="6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F250" i="4"/>
  <c r="AE251" i="4"/>
  <c r="AE252" i="4" s="1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F270" i="10" l="1"/>
  <c r="AE272" i="10"/>
  <c r="AE271" i="9"/>
  <c r="AF269" i="9"/>
  <c r="AF244" i="7"/>
  <c r="AE246" i="7"/>
  <c r="AE247" i="7"/>
  <c r="AF245" i="7"/>
  <c r="AE273" i="11"/>
  <c r="AF271" i="11"/>
  <c r="AF272" i="11"/>
  <c r="AE274" i="11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A244" i="11"/>
  <c r="AD243" i="11"/>
  <c r="AG264" i="11" s="1"/>
  <c r="AB243" i="11"/>
  <c r="AE275" i="10"/>
  <c r="AF273" i="10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AE274" i="9"/>
  <c r="AF272" i="9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Z245" i="7"/>
  <c r="W329" i="7"/>
  <c r="R247" i="7"/>
  <c r="U246" i="7"/>
  <c r="X246" i="7" s="1"/>
  <c r="Y246" i="7" s="1"/>
  <c r="AD243" i="7"/>
  <c r="AG264" i="7" s="1"/>
  <c r="AB243" i="7"/>
  <c r="V330" i="7"/>
  <c r="H247" i="7"/>
  <c r="S246" i="7"/>
  <c r="AC243" i="7"/>
  <c r="AA244" i="7"/>
  <c r="L248" i="7" a="1"/>
  <c r="L248" i="7" s="1"/>
  <c r="T247" i="7"/>
  <c r="AE253" i="6"/>
  <c r="AF251" i="6"/>
  <c r="AE252" i="6"/>
  <c r="AF250" i="6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F251" i="4"/>
  <c r="AE254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F272" i="10" l="1"/>
  <c r="AE274" i="10"/>
  <c r="AF271" i="9"/>
  <c r="AE273" i="9"/>
  <c r="AE249" i="7"/>
  <c r="AF247" i="7"/>
  <c r="AF246" i="7"/>
  <c r="AE248" i="7"/>
  <c r="AF273" i="11"/>
  <c r="AE275" i="11"/>
  <c r="AE276" i="11"/>
  <c r="AF274" i="11"/>
  <c r="Z246" i="11"/>
  <c r="L250" i="11" a="1"/>
  <c r="L250" i="11" s="1"/>
  <c r="T249" i="11"/>
  <c r="U247" i="11"/>
  <c r="X247" i="11" s="1"/>
  <c r="Y247" i="11" s="1"/>
  <c r="R248" i="11"/>
  <c r="AC244" i="11"/>
  <c r="AA245" i="11"/>
  <c r="V331" i="11"/>
  <c r="H248" i="11"/>
  <c r="S247" i="11"/>
  <c r="W330" i="11"/>
  <c r="AD244" i="11"/>
  <c r="AG265" i="11" s="1"/>
  <c r="AB244" i="11"/>
  <c r="AE277" i="10"/>
  <c r="AF275" i="10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AE276" i="9"/>
  <c r="AF274" i="9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Z246" i="7"/>
  <c r="W330" i="7"/>
  <c r="V331" i="7"/>
  <c r="H248" i="7"/>
  <c r="S247" i="7"/>
  <c r="L249" i="7" a="1"/>
  <c r="L249" i="7" s="1"/>
  <c r="T248" i="7"/>
  <c r="AA245" i="7"/>
  <c r="AC244" i="7"/>
  <c r="U247" i="7"/>
  <c r="X247" i="7" s="1"/>
  <c r="Y247" i="7" s="1"/>
  <c r="R248" i="7"/>
  <c r="AD244" i="7"/>
  <c r="AG265" i="7" s="1"/>
  <c r="AB244" i="7"/>
  <c r="AF252" i="6"/>
  <c r="AE254" i="6"/>
  <c r="AF253" i="6"/>
  <c r="AE255" i="6"/>
  <c r="Z246" i="6"/>
  <c r="AB244" i="6"/>
  <c r="AD244" i="6"/>
  <c r="AG265" i="6" s="1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F253" i="4"/>
  <c r="AE255" i="4"/>
  <c r="AE256" i="4" s="1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F274" i="10" l="1"/>
  <c r="AE276" i="10"/>
  <c r="AE275" i="9"/>
  <c r="AF273" i="9"/>
  <c r="AF248" i="7"/>
  <c r="AE250" i="7"/>
  <c r="AE251" i="7"/>
  <c r="AF249" i="7"/>
  <c r="AE277" i="11"/>
  <c r="AF275" i="11"/>
  <c r="AF276" i="11"/>
  <c r="AE278" i="11"/>
  <c r="Z247" i="11"/>
  <c r="U248" i="11"/>
  <c r="X248" i="11" s="1"/>
  <c r="Y248" i="11" s="1"/>
  <c r="R249" i="11"/>
  <c r="W331" i="11"/>
  <c r="V332" i="11"/>
  <c r="H249" i="11"/>
  <c r="S248" i="11"/>
  <c r="AD245" i="11"/>
  <c r="AG266" i="11" s="1"/>
  <c r="AB245" i="11"/>
  <c r="T250" i="11"/>
  <c r="L251" i="11" a="1"/>
  <c r="L251" i="11" s="1"/>
  <c r="AC245" i="11"/>
  <c r="AA246" i="11"/>
  <c r="AF277" i="10"/>
  <c r="AE279" i="10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AE278" i="9"/>
  <c r="AF276" i="9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Z247" i="7"/>
  <c r="R249" i="7"/>
  <c r="U248" i="7"/>
  <c r="X248" i="7" s="1"/>
  <c r="Y248" i="7" s="1"/>
  <c r="V332" i="7"/>
  <c r="H249" i="7"/>
  <c r="S248" i="7"/>
  <c r="AD245" i="7"/>
  <c r="AG266" i="7" s="1"/>
  <c r="AB245" i="7"/>
  <c r="AC245" i="7"/>
  <c r="AA246" i="7"/>
  <c r="L250" i="7" a="1"/>
  <c r="L250" i="7" s="1"/>
  <c r="T249" i="7"/>
  <c r="W331" i="7"/>
  <c r="AF254" i="6"/>
  <c r="AE256" i="6"/>
  <c r="AF255" i="6"/>
  <c r="AE257" i="6"/>
  <c r="Z247" i="6"/>
  <c r="R249" i="6"/>
  <c r="U248" i="6"/>
  <c r="X248" i="6" s="1"/>
  <c r="Y248" i="6" s="1"/>
  <c r="AD245" i="6"/>
  <c r="AG266" i="6" s="1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E248" i="1" s="1"/>
  <c r="AE278" i="10" l="1"/>
  <c r="AF276" i="10"/>
  <c r="AE277" i="9"/>
  <c r="AF275" i="9"/>
  <c r="AF251" i="7"/>
  <c r="AE253" i="7"/>
  <c r="AE252" i="7"/>
  <c r="AF250" i="7"/>
  <c r="AF277" i="11"/>
  <c r="AE279" i="11"/>
  <c r="AE280" i="11"/>
  <c r="AF278" i="11"/>
  <c r="Z248" i="11"/>
  <c r="W332" i="11"/>
  <c r="R250" i="11"/>
  <c r="U249" i="11"/>
  <c r="X249" i="11" s="1"/>
  <c r="Y249" i="11" s="1"/>
  <c r="AD246" i="11"/>
  <c r="AG267" i="11" s="1"/>
  <c r="AB246" i="11"/>
  <c r="V333" i="11"/>
  <c r="H250" i="11"/>
  <c r="S249" i="11"/>
  <c r="AC246" i="11"/>
  <c r="AA247" i="11"/>
  <c r="L252" i="11" a="1"/>
  <c r="L252" i="11" s="1"/>
  <c r="T251" i="11"/>
  <c r="AF279" i="10"/>
  <c r="AE281" i="10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AE280" i="9"/>
  <c r="AF278" i="9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Z248" i="7"/>
  <c r="AB246" i="7"/>
  <c r="AD246" i="7"/>
  <c r="AG267" i="7" s="1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F256" i="6"/>
  <c r="AE258" i="6"/>
  <c r="AE259" i="6"/>
  <c r="AF257" i="6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49" i="5"/>
  <c r="AE250" i="5" s="1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F258" i="4"/>
  <c r="AF257" i="4"/>
  <c r="AE259" i="4"/>
  <c r="AE260" i="4" s="1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F248" i="1"/>
  <c r="AF247" i="1"/>
  <c r="AE249" i="1"/>
  <c r="AE250" i="1" s="1"/>
  <c r="AF278" i="10" l="1"/>
  <c r="AE280" i="10"/>
  <c r="AF277" i="9"/>
  <c r="AE279" i="9"/>
  <c r="AF252" i="7"/>
  <c r="AE254" i="7"/>
  <c r="AF253" i="7"/>
  <c r="AE255" i="7"/>
  <c r="AF279" i="11"/>
  <c r="AE281" i="11"/>
  <c r="AF280" i="11"/>
  <c r="AE282" i="11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D247" i="11"/>
  <c r="AG268" i="11" s="1"/>
  <c r="AB247" i="11"/>
  <c r="AF281" i="10"/>
  <c r="AE283" i="10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AE282" i="9"/>
  <c r="AF280" i="9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Z249" i="7"/>
  <c r="AD247" i="7"/>
  <c r="AG268" i="7" s="1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V334" i="7"/>
  <c r="H251" i="7"/>
  <c r="S250" i="7"/>
  <c r="AE261" i="6"/>
  <c r="AF259" i="6"/>
  <c r="AE260" i="6"/>
  <c r="AF258" i="6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F249" i="5"/>
  <c r="AE251" i="5"/>
  <c r="AE252" i="5" s="1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F280" i="10" l="1"/>
  <c r="AE282" i="10"/>
  <c r="AF279" i="9"/>
  <c r="AE281" i="9"/>
  <c r="AE257" i="7"/>
  <c r="AF255" i="7"/>
  <c r="AE256" i="7"/>
  <c r="AF254" i="7"/>
  <c r="AE283" i="11"/>
  <c r="AF281" i="11"/>
  <c r="AF282" i="11"/>
  <c r="AE284" i="11"/>
  <c r="Z250" i="11"/>
  <c r="AB248" i="11"/>
  <c r="AD248" i="11"/>
  <c r="AG269" i="11" s="1"/>
  <c r="H252" i="11"/>
  <c r="S251" i="11"/>
  <c r="V335" i="11"/>
  <c r="W334" i="11"/>
  <c r="U251" i="11"/>
  <c r="X251" i="11" s="1"/>
  <c r="Y251" i="11" s="1"/>
  <c r="R252" i="11"/>
  <c r="AC248" i="11"/>
  <c r="AA249" i="11"/>
  <c r="T253" i="11"/>
  <c r="L254" i="11" a="1"/>
  <c r="L254" i="11" s="1"/>
  <c r="AF283" i="10"/>
  <c r="AE285" i="10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AE284" i="9"/>
  <c r="AF282" i="9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A249" i="7"/>
  <c r="AB248" i="7"/>
  <c r="AD248" i="7"/>
  <c r="AG269" i="7" s="1"/>
  <c r="W334" i="7"/>
  <c r="AE262" i="6"/>
  <c r="AF260" i="6"/>
  <c r="AF261" i="6"/>
  <c r="AE263" i="6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E254" i="1" s="1"/>
  <c r="AF251" i="1"/>
  <c r="AF252" i="1"/>
  <c r="AD248" i="1"/>
  <c r="AG269" i="1" s="1"/>
  <c r="AB248" i="1"/>
  <c r="AC248" i="1"/>
  <c r="AA249" i="1"/>
  <c r="L254" i="1" a="1"/>
  <c r="L254" i="1" s="1"/>
  <c r="T253" i="1"/>
  <c r="AE284" i="10" l="1"/>
  <c r="AF282" i="10"/>
  <c r="AF281" i="9"/>
  <c r="AE283" i="9"/>
  <c r="AF256" i="7"/>
  <c r="AE258" i="7"/>
  <c r="AE259" i="7"/>
  <c r="AF257" i="7"/>
  <c r="AE285" i="11"/>
  <c r="AF283" i="11"/>
  <c r="AF284" i="11"/>
  <c r="AE286" i="11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A250" i="11"/>
  <c r="AD249" i="11"/>
  <c r="AG270" i="11" s="1"/>
  <c r="AB249" i="11"/>
  <c r="AE287" i="10"/>
  <c r="AF285" i="10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AE286" i="9"/>
  <c r="AF284" i="9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A250" i="7"/>
  <c r="L254" i="7" a="1"/>
  <c r="L254" i="7" s="1"/>
  <c r="T253" i="7"/>
  <c r="AF263" i="6"/>
  <c r="AE265" i="6"/>
  <c r="AF262" i="6"/>
  <c r="AE264" i="6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E256" i="5"/>
  <c r="AF253" i="5"/>
  <c r="AE255" i="5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E286" i="10" l="1"/>
  <c r="AF284" i="10"/>
  <c r="AE285" i="9"/>
  <c r="AF283" i="9"/>
  <c r="AE261" i="7"/>
  <c r="AF259" i="7"/>
  <c r="AE260" i="7"/>
  <c r="AF258" i="7"/>
  <c r="AF285" i="11"/>
  <c r="AE287" i="11"/>
  <c r="AE288" i="11"/>
  <c r="AF286" i="11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A251" i="11"/>
  <c r="AB250" i="11"/>
  <c r="AD250" i="11"/>
  <c r="AG271" i="11" s="1"/>
  <c r="AE289" i="10"/>
  <c r="AF287" i="10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AE288" i="9"/>
  <c r="AF286" i="9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Z252" i="7"/>
  <c r="AD250" i="7"/>
  <c r="AG271" i="7" s="1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A251" i="7"/>
  <c r="W336" i="7"/>
  <c r="AE267" i="6"/>
  <c r="AF265" i="6"/>
  <c r="AF264" i="6"/>
  <c r="AE266" i="6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F256" i="1"/>
  <c r="AA251" i="1"/>
  <c r="AC250" i="1"/>
  <c r="T255" i="1"/>
  <c r="L256" i="1" a="1"/>
  <c r="L256" i="1" s="1"/>
  <c r="AE257" i="1"/>
  <c r="AE258" i="1" s="1"/>
  <c r="AF255" i="1"/>
  <c r="AE288" i="10" l="1"/>
  <c r="AF286" i="10"/>
  <c r="AE287" i="9"/>
  <c r="AF285" i="9"/>
  <c r="AF260" i="7"/>
  <c r="AE262" i="7"/>
  <c r="AF261" i="7"/>
  <c r="AE263" i="7"/>
  <c r="AF287" i="11"/>
  <c r="AE289" i="11"/>
  <c r="AE290" i="11"/>
  <c r="AF288" i="11"/>
  <c r="Z253" i="11"/>
  <c r="L257" i="11" a="1"/>
  <c r="L257" i="11" s="1"/>
  <c r="T256" i="11"/>
  <c r="W337" i="11"/>
  <c r="AA252" i="11"/>
  <c r="AC251" i="11"/>
  <c r="V338" i="11"/>
  <c r="H255" i="11"/>
  <c r="S254" i="11"/>
  <c r="U254" i="11"/>
  <c r="X254" i="11" s="1"/>
  <c r="Y254" i="11" s="1"/>
  <c r="R255" i="11"/>
  <c r="AD251" i="11"/>
  <c r="AG272" i="11" s="1"/>
  <c r="AB251" i="11"/>
  <c r="AE291" i="10"/>
  <c r="AF289" i="10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AE290" i="9"/>
  <c r="AF288" i="9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G272" i="7" s="1"/>
  <c r="AB251" i="7"/>
  <c r="AF266" i="6"/>
  <c r="AE268" i="6"/>
  <c r="AE269" i="6"/>
  <c r="AF267" i="6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F288" i="10" l="1"/>
  <c r="AE290" i="10"/>
  <c r="AF287" i="9"/>
  <c r="AE289" i="9"/>
  <c r="AE265" i="7"/>
  <c r="AF263" i="7"/>
  <c r="AE264" i="7"/>
  <c r="AF262" i="7"/>
  <c r="AE291" i="11"/>
  <c r="AF289" i="11"/>
  <c r="AF290" i="11"/>
  <c r="AE292" i="11"/>
  <c r="Z254" i="11"/>
  <c r="V339" i="11"/>
  <c r="H256" i="11"/>
  <c r="S255" i="11"/>
  <c r="L258" i="11" a="1"/>
  <c r="L258" i="11" s="1"/>
  <c r="T257" i="11"/>
  <c r="AC252" i="11"/>
  <c r="AA253" i="11"/>
  <c r="W338" i="11"/>
  <c r="AD252" i="11"/>
  <c r="AG273" i="11" s="1"/>
  <c r="AB252" i="11"/>
  <c r="R256" i="11"/>
  <c r="U255" i="11"/>
  <c r="X255" i="11" s="1"/>
  <c r="Y255" i="11" s="1"/>
  <c r="AE293" i="10"/>
  <c r="AF291" i="10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AF290" i="9"/>
  <c r="AE292" i="9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AE271" i="6"/>
  <c r="AF269" i="6"/>
  <c r="AE270" i="6"/>
  <c r="AF268" i="6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AE262" i="1" s="1"/>
  <c r="W338" i="1"/>
  <c r="AF260" i="1"/>
  <c r="AC252" i="1"/>
  <c r="AA253" i="1"/>
  <c r="L258" i="1" a="1"/>
  <c r="L258" i="1" s="1"/>
  <c r="T257" i="1"/>
  <c r="AD252" i="1"/>
  <c r="AG273" i="1" s="1"/>
  <c r="AB252" i="1"/>
  <c r="AE292" i="10" l="1"/>
  <c r="AF290" i="10"/>
  <c r="AE291" i="9"/>
  <c r="AF289" i="9"/>
  <c r="AE266" i="7"/>
  <c r="AF264" i="7"/>
  <c r="AE267" i="7"/>
  <c r="AF265" i="7"/>
  <c r="AE293" i="11"/>
  <c r="AF291" i="11"/>
  <c r="AF292" i="11"/>
  <c r="AE294" i="11"/>
  <c r="Z255" i="11"/>
  <c r="AD253" i="11"/>
  <c r="AG274" i="11" s="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L259" i="11" a="1"/>
  <c r="L259" i="11" s="1"/>
  <c r="T258" i="11"/>
  <c r="AF293" i="10"/>
  <c r="AE295" i="10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AE294" i="9"/>
  <c r="AF292" i="9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AF270" i="6"/>
  <c r="AE272" i="6"/>
  <c r="AF271" i="6"/>
  <c r="AE273" i="6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E294" i="10" l="1"/>
  <c r="AF292" i="10"/>
  <c r="AE293" i="9"/>
  <c r="AF291" i="9"/>
  <c r="AF267" i="7"/>
  <c r="AE269" i="7"/>
  <c r="AF266" i="7"/>
  <c r="AE268" i="7"/>
  <c r="AF293" i="11"/>
  <c r="AE295" i="11"/>
  <c r="AE296" i="11"/>
  <c r="AF294" i="11"/>
  <c r="Z256" i="11"/>
  <c r="W340" i="11"/>
  <c r="R258" i="11"/>
  <c r="U257" i="11"/>
  <c r="X257" i="11" s="1"/>
  <c r="Y257" i="11" s="1"/>
  <c r="AB254" i="11"/>
  <c r="AD254" i="11"/>
  <c r="AG275" i="11" s="1"/>
  <c r="V341" i="11"/>
  <c r="H258" i="11"/>
  <c r="S257" i="11"/>
  <c r="L260" i="11" a="1"/>
  <c r="L260" i="11" s="1"/>
  <c r="T259" i="11"/>
  <c r="AC254" i="11"/>
  <c r="AA255" i="11"/>
  <c r="AE297" i="10"/>
  <c r="AF295" i="10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AF294" i="9"/>
  <c r="AE296" i="9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AE275" i="6"/>
  <c r="AF273" i="6"/>
  <c r="AF272" i="6"/>
  <c r="AE274" i="6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E296" i="10" l="1"/>
  <c r="AF294" i="10"/>
  <c r="AE295" i="9"/>
  <c r="AF293" i="9"/>
  <c r="AF268" i="7"/>
  <c r="AE270" i="7"/>
  <c r="AE271" i="7"/>
  <c r="AF269" i="7"/>
  <c r="AF295" i="11"/>
  <c r="AE297" i="11"/>
  <c r="AF296" i="11"/>
  <c r="AE298" i="11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G276" i="11" s="1"/>
  <c r="AB255" i="11"/>
  <c r="AC255" i="11"/>
  <c r="AA256" i="11"/>
  <c r="AE299" i="10"/>
  <c r="AF297" i="10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AF296" i="9"/>
  <c r="AE298" i="9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AF274" i="6"/>
  <c r="AE276" i="6"/>
  <c r="AE277" i="6"/>
  <c r="AF275" i="6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E298" i="10" l="1"/>
  <c r="AF296" i="10"/>
  <c r="AE297" i="9"/>
  <c r="AF295" i="9"/>
  <c r="AE273" i="7"/>
  <c r="AF271" i="7"/>
  <c r="AE272" i="7"/>
  <c r="AF270" i="7"/>
  <c r="AE299" i="11"/>
  <c r="AF297" i="11"/>
  <c r="AF298" i="11"/>
  <c r="AE300" i="11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B256" i="11"/>
  <c r="AD256" i="11"/>
  <c r="AG277" i="11" s="1"/>
  <c r="AF299" i="10"/>
  <c r="AE301" i="10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AF298" i="9"/>
  <c r="AE300" i="9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AF277" i="6"/>
  <c r="AE279" i="6"/>
  <c r="AF276" i="6"/>
  <c r="AE278" i="6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F298" i="10" l="1"/>
  <c r="AE300" i="10"/>
  <c r="AE299" i="9"/>
  <c r="AF297" i="9"/>
  <c r="AE274" i="7"/>
  <c r="AF272" i="7"/>
  <c r="AE275" i="7"/>
  <c r="AF273" i="7"/>
  <c r="AF299" i="11"/>
  <c r="AE301" i="11"/>
  <c r="AF300" i="11"/>
  <c r="AE302" i="11"/>
  <c r="Z259" i="11"/>
  <c r="V344" i="11"/>
  <c r="H261" i="11"/>
  <c r="S260" i="11"/>
  <c r="W343" i="11"/>
  <c r="AD257" i="11"/>
  <c r="AG278" i="11" s="1"/>
  <c r="AB257" i="11"/>
  <c r="T262" i="11"/>
  <c r="L263" i="11" a="1"/>
  <c r="L263" i="11" s="1"/>
  <c r="R261" i="11"/>
  <c r="U260" i="11"/>
  <c r="X260" i="11" s="1"/>
  <c r="Y260" i="11" s="1"/>
  <c r="AC257" i="11"/>
  <c r="AA258" i="11"/>
  <c r="AF301" i="10"/>
  <c r="AE303" i="10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AE302" i="9"/>
  <c r="AF300" i="9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AF279" i="6"/>
  <c r="AE281" i="6"/>
  <c r="AF278" i="6"/>
  <c r="AE280" i="6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E302" i="10" l="1"/>
  <c r="AF300" i="10"/>
  <c r="AF299" i="9"/>
  <c r="AE301" i="9"/>
  <c r="AE277" i="7"/>
  <c r="AF275" i="7"/>
  <c r="AF274" i="7"/>
  <c r="AE276" i="7"/>
  <c r="AE303" i="11"/>
  <c r="AF301" i="11"/>
  <c r="AE304" i="11"/>
  <c r="AF302" i="11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AG279" i="11" s="1"/>
  <c r="W344" i="11"/>
  <c r="AC258" i="11"/>
  <c r="AA259" i="11"/>
  <c r="AF303" i="10"/>
  <c r="AE305" i="10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AF302" i="9"/>
  <c r="AE304" i="9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AF280" i="6"/>
  <c r="AE282" i="6"/>
  <c r="AE283" i="6"/>
  <c r="AF281" i="6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F302" i="10" l="1"/>
  <c r="AE304" i="10"/>
  <c r="AE303" i="9"/>
  <c r="AF301" i="9"/>
  <c r="AF276" i="7"/>
  <c r="AE278" i="7"/>
  <c r="AE279" i="7"/>
  <c r="AF277" i="7"/>
  <c r="AE305" i="11"/>
  <c r="AF303" i="11"/>
  <c r="AE306" i="11"/>
  <c r="AF304" i="11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G280" i="11" s="1"/>
  <c r="AB259" i="11"/>
  <c r="W345" i="11"/>
  <c r="AA260" i="11"/>
  <c r="AC259" i="11"/>
  <c r="AF305" i="10"/>
  <c r="AE307" i="10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AE306" i="9"/>
  <c r="AF304" i="9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AF283" i="6"/>
  <c r="AE285" i="6"/>
  <c r="AF282" i="6"/>
  <c r="AE284" i="6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E306" i="10" l="1"/>
  <c r="AF304" i="10"/>
  <c r="AE305" i="9"/>
  <c r="AF303" i="9"/>
  <c r="AE281" i="7"/>
  <c r="AF279" i="7"/>
  <c r="AF278" i="7"/>
  <c r="AE280" i="7"/>
  <c r="AF305" i="11"/>
  <c r="AE307" i="11"/>
  <c r="AF306" i="11"/>
  <c r="AE308" i="11"/>
  <c r="Z262" i="11"/>
  <c r="W346" i="11"/>
  <c r="R264" i="11"/>
  <c r="U263" i="11"/>
  <c r="X263" i="11" s="1"/>
  <c r="Y263" i="11" s="1"/>
  <c r="L266" i="11" a="1"/>
  <c r="L266" i="11" s="1"/>
  <c r="T265" i="11"/>
  <c r="AD260" i="11"/>
  <c r="AG281" i="11" s="1"/>
  <c r="AB260" i="11"/>
  <c r="AC260" i="11"/>
  <c r="AA261" i="11"/>
  <c r="V347" i="11"/>
  <c r="H264" i="11"/>
  <c r="S263" i="11"/>
  <c r="AE309" i="10"/>
  <c r="AF307" i="10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AF306" i="9"/>
  <c r="AE308" i="9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AF284" i="6"/>
  <c r="AE286" i="6"/>
  <c r="AF285" i="6"/>
  <c r="AE287" i="6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E308" i="10" l="1"/>
  <c r="AF306" i="10"/>
  <c r="AF305" i="9"/>
  <c r="AE307" i="9"/>
  <c r="AE282" i="7"/>
  <c r="AF280" i="7"/>
  <c r="AE283" i="7"/>
  <c r="AF281" i="7"/>
  <c r="AE309" i="11"/>
  <c r="AF307" i="11"/>
  <c r="AE310" i="11"/>
  <c r="AF308" i="11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D261" i="11"/>
  <c r="AG282" i="11" s="1"/>
  <c r="AB261" i="11"/>
  <c r="W347" i="11"/>
  <c r="AF309" i="10"/>
  <c r="AE311" i="10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AF308" i="9"/>
  <c r="AE310" i="9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AF287" i="6"/>
  <c r="AE289" i="6"/>
  <c r="AE288" i="6"/>
  <c r="AF286" i="6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E310" i="10" l="1"/>
  <c r="AF308" i="10"/>
  <c r="AF307" i="9"/>
  <c r="AE309" i="9"/>
  <c r="AE285" i="7"/>
  <c r="AF283" i="7"/>
  <c r="AF282" i="7"/>
  <c r="AE284" i="7"/>
  <c r="AF309" i="11"/>
  <c r="AE311" i="11"/>
  <c r="AE312" i="11"/>
  <c r="AF310" i="11"/>
  <c r="Z264" i="11"/>
  <c r="W348" i="11"/>
  <c r="V349" i="11"/>
  <c r="H266" i="11"/>
  <c r="S265" i="11"/>
  <c r="R266" i="11"/>
  <c r="U265" i="11"/>
  <c r="X265" i="11" s="1"/>
  <c r="Y265" i="11" s="1"/>
  <c r="AD262" i="11"/>
  <c r="AG283" i="11" s="1"/>
  <c r="AB262" i="11"/>
  <c r="T267" i="11"/>
  <c r="L268" i="11" a="1"/>
  <c r="L268" i="11" s="1"/>
  <c r="AA263" i="11"/>
  <c r="AC262" i="11"/>
  <c r="AE313" i="10"/>
  <c r="AF311" i="10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AF310" i="9"/>
  <c r="AE312" i="9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AE290" i="6"/>
  <c r="AF288" i="6"/>
  <c r="AE291" i="6"/>
  <c r="AF289" i="6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E312" i="10" l="1"/>
  <c r="AF310" i="10"/>
  <c r="AF309" i="9"/>
  <c r="AE311" i="9"/>
  <c r="AE286" i="7"/>
  <c r="AF284" i="7"/>
  <c r="AF285" i="7"/>
  <c r="AE287" i="7"/>
  <c r="AF311" i="11"/>
  <c r="AE313" i="11"/>
  <c r="AE314" i="11"/>
  <c r="AF312" i="11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G284" i="11" s="1"/>
  <c r="AA264" i="11"/>
  <c r="AC263" i="11"/>
  <c r="T268" i="11"/>
  <c r="L269" i="11" a="1"/>
  <c r="L269" i="11" s="1"/>
  <c r="AE315" i="10"/>
  <c r="AF313" i="10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AE314" i="9"/>
  <c r="AF312" i="9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AE293" i="6"/>
  <c r="AF291" i="6"/>
  <c r="AF290" i="6"/>
  <c r="AE292" i="6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E314" i="10" l="1"/>
  <c r="AF312" i="10"/>
  <c r="AF311" i="9"/>
  <c r="AE313" i="9"/>
  <c r="AF287" i="7"/>
  <c r="AE289" i="7"/>
  <c r="AF286" i="7"/>
  <c r="AE288" i="7"/>
  <c r="AF313" i="11"/>
  <c r="AE315" i="11"/>
  <c r="AF314" i="11"/>
  <c r="AE316" i="11"/>
  <c r="Z266" i="11"/>
  <c r="AB264" i="11"/>
  <c r="AD264" i="11"/>
  <c r="AG285" i="11" s="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AE317" i="10"/>
  <c r="AF315" i="10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AE316" i="9"/>
  <c r="AF314" i="9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AE294" i="6"/>
  <c r="AF292" i="6"/>
  <c r="AE295" i="6"/>
  <c r="AF293" i="6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E316" i="10" l="1"/>
  <c r="AF314" i="10"/>
  <c r="AF313" i="9"/>
  <c r="AE315" i="9"/>
  <c r="AE290" i="7"/>
  <c r="AF288" i="7"/>
  <c r="AF289" i="7"/>
  <c r="AE291" i="7"/>
  <c r="AE317" i="11"/>
  <c r="AF315" i="11"/>
  <c r="AE318" i="11"/>
  <c r="AF316" i="11"/>
  <c r="Z267" i="11"/>
  <c r="V352" i="11"/>
  <c r="S268" i="11"/>
  <c r="H269" i="11"/>
  <c r="AD265" i="11"/>
  <c r="AG286" i="11" s="1"/>
  <c r="AB265" i="11"/>
  <c r="W351" i="11"/>
  <c r="R269" i="11"/>
  <c r="U268" i="11"/>
  <c r="X268" i="11" s="1"/>
  <c r="Y268" i="11" s="1"/>
  <c r="AC265" i="11"/>
  <c r="AA266" i="11"/>
  <c r="T270" i="11"/>
  <c r="L271" i="11" a="1"/>
  <c r="L271" i="11" s="1"/>
  <c r="AF317" i="10"/>
  <c r="AE319" i="10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AF316" i="9"/>
  <c r="AE318" i="9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AF295" i="6"/>
  <c r="AE297" i="6"/>
  <c r="AE296" i="6"/>
  <c r="AF294" i="6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F316" i="10" l="1"/>
  <c r="AE318" i="10"/>
  <c r="AF315" i="9"/>
  <c r="AE317" i="9"/>
  <c r="AF291" i="7"/>
  <c r="AE293" i="7"/>
  <c r="AF290" i="7"/>
  <c r="AE292" i="7"/>
  <c r="AE319" i="11"/>
  <c r="AF317" i="11"/>
  <c r="AF318" i="11"/>
  <c r="AE320" i="11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A267" i="11"/>
  <c r="AD266" i="11"/>
  <c r="AG287" i="11" s="1"/>
  <c r="AB266" i="11"/>
  <c r="AE321" i="10"/>
  <c r="AF319" i="10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AF318" i="9"/>
  <c r="AE320" i="9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AE298" i="6"/>
  <c r="AF296" i="6"/>
  <c r="AF297" i="6"/>
  <c r="AE299" i="6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F318" i="10" l="1"/>
  <c r="AE320" i="10"/>
  <c r="AF317" i="9"/>
  <c r="AE319" i="9"/>
  <c r="AF292" i="7"/>
  <c r="AE294" i="7"/>
  <c r="AF293" i="7"/>
  <c r="AE295" i="7"/>
  <c r="AF319" i="11"/>
  <c r="AE321" i="11"/>
  <c r="AF320" i="11"/>
  <c r="AE322" i="11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A268" i="11"/>
  <c r="AD267" i="11"/>
  <c r="AG288" i="11" s="1"/>
  <c r="AB267" i="11"/>
  <c r="AF321" i="10"/>
  <c r="AE323" i="10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AF320" i="9"/>
  <c r="AE322" i="9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AE301" i="6"/>
  <c r="AF299" i="6"/>
  <c r="AF298" i="6"/>
  <c r="AE300" i="6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E322" i="10" l="1"/>
  <c r="AF320" i="10"/>
  <c r="AE321" i="9"/>
  <c r="AF319" i="9"/>
  <c r="AF295" i="7"/>
  <c r="AE297" i="7"/>
  <c r="AF294" i="7"/>
  <c r="AE296" i="7"/>
  <c r="AF321" i="11"/>
  <c r="AE323" i="11"/>
  <c r="AE324" i="11"/>
  <c r="AF322" i="11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A269" i="11"/>
  <c r="AD268" i="11"/>
  <c r="AG289" i="11" s="1"/>
  <c r="AB268" i="11"/>
  <c r="AE325" i="10"/>
  <c r="AF323" i="10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AF322" i="9"/>
  <c r="AE324" i="9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AF300" i="6"/>
  <c r="AE302" i="6"/>
  <c r="AF301" i="6"/>
  <c r="AE303" i="6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F322" i="10" l="1"/>
  <c r="AE324" i="10"/>
  <c r="AF321" i="9"/>
  <c r="AE323" i="9"/>
  <c r="AF296" i="7"/>
  <c r="AE298" i="7"/>
  <c r="AE299" i="7"/>
  <c r="AF297" i="7"/>
  <c r="AE325" i="11"/>
  <c r="AF323" i="11"/>
  <c r="AF324" i="11"/>
  <c r="AE326" i="11"/>
  <c r="Z271" i="11"/>
  <c r="U272" i="11"/>
  <c r="X272" i="11" s="1"/>
  <c r="Y272" i="11" s="1"/>
  <c r="R273" i="11"/>
  <c r="L275" i="11" a="1"/>
  <c r="L275" i="11" s="1"/>
  <c r="T274" i="11"/>
  <c r="W355" i="11"/>
  <c r="AC269" i="11"/>
  <c r="AA270" i="11"/>
  <c r="V356" i="11"/>
  <c r="H273" i="11"/>
  <c r="S272" i="11"/>
  <c r="AD269" i="11"/>
  <c r="AG290" i="11" s="1"/>
  <c r="AB269" i="11"/>
  <c r="AE327" i="10"/>
  <c r="AF325" i="10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AE326" i="9"/>
  <c r="AF324" i="9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AF303" i="6"/>
  <c r="AE305" i="6"/>
  <c r="AF302" i="6"/>
  <c r="AE304" i="6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F324" i="10" l="1"/>
  <c r="AE326" i="10"/>
  <c r="AE325" i="9"/>
  <c r="AF323" i="9"/>
  <c r="AE301" i="7"/>
  <c r="AF299" i="7"/>
  <c r="AE300" i="7"/>
  <c r="AF298" i="7"/>
  <c r="AE327" i="11"/>
  <c r="AF325" i="11"/>
  <c r="AF326" i="11"/>
  <c r="AE328" i="11"/>
  <c r="Z272" i="11"/>
  <c r="L276" i="11" a="1"/>
  <c r="L276" i="11" s="1"/>
  <c r="T275" i="11"/>
  <c r="V357" i="11"/>
  <c r="H274" i="11"/>
  <c r="S273" i="11"/>
  <c r="AD270" i="11"/>
  <c r="AG291" i="11" s="1"/>
  <c r="AB270" i="11"/>
  <c r="AC270" i="11"/>
  <c r="AA271" i="11"/>
  <c r="W356" i="11"/>
  <c r="U273" i="11"/>
  <c r="X273" i="11" s="1"/>
  <c r="Y273" i="11" s="1"/>
  <c r="R274" i="11"/>
  <c r="AE329" i="10"/>
  <c r="AF327" i="10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AF326" i="9"/>
  <c r="AE328" i="9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AE306" i="6"/>
  <c r="AF304" i="6"/>
  <c r="AE307" i="6"/>
  <c r="AF305" i="6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E328" i="10" l="1"/>
  <c r="AF326" i="10"/>
  <c r="AE327" i="9"/>
  <c r="AF325" i="9"/>
  <c r="AE302" i="7"/>
  <c r="AF300" i="7"/>
  <c r="AF301" i="7"/>
  <c r="AE303" i="7"/>
  <c r="AF327" i="11"/>
  <c r="AE329" i="11"/>
  <c r="AE330" i="11"/>
  <c r="AF328" i="11"/>
  <c r="Z273" i="11"/>
  <c r="AD271" i="11"/>
  <c r="AG292" i="11" s="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AE331" i="10"/>
  <c r="AF329" i="10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AE330" i="9"/>
  <c r="AF328" i="9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AE309" i="6"/>
  <c r="AF307" i="6"/>
  <c r="AE308" i="6"/>
  <c r="AF306" i="6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E330" i="10" l="1"/>
  <c r="AF328" i="10"/>
  <c r="AF327" i="9"/>
  <c r="AE329" i="9"/>
  <c r="AE305" i="7"/>
  <c r="AF303" i="7"/>
  <c r="AF302" i="7"/>
  <c r="AE304" i="7"/>
  <c r="AE331" i="11"/>
  <c r="AF329" i="11"/>
  <c r="AE332" i="11"/>
  <c r="AF330" i="11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G293" i="11" s="1"/>
  <c r="AA273" i="11"/>
  <c r="AC272" i="11"/>
  <c r="AF331" i="10"/>
  <c r="AE333" i="10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AF330" i="9"/>
  <c r="AE332" i="9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AF308" i="6"/>
  <c r="AE310" i="6"/>
  <c r="AE311" i="6"/>
  <c r="AF309" i="6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F330" i="10" l="1"/>
  <c r="AE332" i="10"/>
  <c r="AE331" i="9"/>
  <c r="AF329" i="9"/>
  <c r="AF304" i="7"/>
  <c r="AE306" i="7"/>
  <c r="AF305" i="7"/>
  <c r="AE307" i="7"/>
  <c r="AF331" i="11"/>
  <c r="AE333" i="11"/>
  <c r="AE334" i="11"/>
  <c r="AF332" i="11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G294" i="11" s="1"/>
  <c r="AB273" i="11"/>
  <c r="AC273" i="11"/>
  <c r="AA274" i="11"/>
  <c r="AF333" i="10"/>
  <c r="AE335" i="10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AE334" i="9"/>
  <c r="AF332" i="9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AE313" i="6"/>
  <c r="AF311" i="6"/>
  <c r="AF310" i="6"/>
  <c r="AE312" i="6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F332" i="10" l="1"/>
  <c r="AE334" i="10"/>
  <c r="AF331" i="9"/>
  <c r="AE333" i="9"/>
  <c r="AE309" i="7"/>
  <c r="AF307" i="7"/>
  <c r="AF306" i="7"/>
  <c r="AE308" i="7"/>
  <c r="AF333" i="11"/>
  <c r="AE335" i="11"/>
  <c r="AF334" i="11"/>
  <c r="AE336" i="11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A275" i="11"/>
  <c r="AD274" i="11"/>
  <c r="AG295" i="11" s="1"/>
  <c r="AB274" i="11"/>
  <c r="AE337" i="10"/>
  <c r="AF335" i="10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AE336" i="9"/>
  <c r="AF334" i="9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AE314" i="6"/>
  <c r="AF312" i="6"/>
  <c r="AE315" i="6"/>
  <c r="AF313" i="6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F334" i="10" l="1"/>
  <c r="AE336" i="10"/>
  <c r="AF333" i="9"/>
  <c r="AE335" i="9"/>
  <c r="AF308" i="7"/>
  <c r="AE310" i="7"/>
  <c r="AE311" i="7"/>
  <c r="AF309" i="7"/>
  <c r="AE337" i="11"/>
  <c r="AF335" i="11"/>
  <c r="AE338" i="11"/>
  <c r="AF336" i="11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A276" i="11"/>
  <c r="AD275" i="11"/>
  <c r="AG296" i="11" s="1"/>
  <c r="AB275" i="11"/>
  <c r="AE339" i="10"/>
  <c r="AF337" i="10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AF336" i="9"/>
  <c r="AE338" i="9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AF315" i="6"/>
  <c r="AE317" i="6"/>
  <c r="AF314" i="6"/>
  <c r="AE316" i="6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336" i="10" l="1"/>
  <c r="AE338" i="10"/>
  <c r="AF335" i="9"/>
  <c r="AE337" i="9"/>
  <c r="AE313" i="7"/>
  <c r="AF311" i="7"/>
  <c r="AF310" i="7"/>
  <c r="AE312" i="7"/>
  <c r="AE339" i="11"/>
  <c r="AF337" i="11"/>
  <c r="AF338" i="11"/>
  <c r="AE340" i="11"/>
  <c r="Z278" i="11"/>
  <c r="V363" i="11"/>
  <c r="H280" i="11"/>
  <c r="S279" i="11"/>
  <c r="W362" i="11"/>
  <c r="U279" i="11"/>
  <c r="X279" i="11" s="1"/>
  <c r="Y279" i="11" s="1"/>
  <c r="R280" i="11"/>
  <c r="AC276" i="11"/>
  <c r="AA277" i="11"/>
  <c r="L282" i="11" a="1"/>
  <c r="L282" i="11" s="1"/>
  <c r="T281" i="11"/>
  <c r="AD276" i="11"/>
  <c r="AG297" i="11" s="1"/>
  <c r="AB276" i="11"/>
  <c r="AE341" i="10"/>
  <c r="AF339" i="10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AE340" i="9"/>
  <c r="AF338" i="9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AF316" i="6"/>
  <c r="AE318" i="6"/>
  <c r="AE319" i="6"/>
  <c r="AF317" i="6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F338" i="10" l="1"/>
  <c r="AE340" i="10"/>
  <c r="AE339" i="9"/>
  <c r="AF337" i="9"/>
  <c r="AE314" i="7"/>
  <c r="AF312" i="7"/>
  <c r="AF313" i="7"/>
  <c r="AE315" i="7"/>
  <c r="AF339" i="11"/>
  <c r="AE341" i="11"/>
  <c r="AE342" i="11"/>
  <c r="AF340" i="11"/>
  <c r="Z279" i="11"/>
  <c r="L283" i="11" a="1"/>
  <c r="L283" i="11" s="1"/>
  <c r="T282" i="11"/>
  <c r="AD277" i="11"/>
  <c r="AG298" i="11" s="1"/>
  <c r="AB277" i="11"/>
  <c r="V364" i="11"/>
  <c r="H281" i="11"/>
  <c r="S280" i="11"/>
  <c r="W363" i="11"/>
  <c r="U280" i="11"/>
  <c r="X280" i="11" s="1"/>
  <c r="Y280" i="11" s="1"/>
  <c r="R281" i="11"/>
  <c r="AC277" i="11"/>
  <c r="AA278" i="11"/>
  <c r="AE343" i="10"/>
  <c r="AF341" i="10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AE342" i="9"/>
  <c r="AF340" i="9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AF319" i="6"/>
  <c r="AE321" i="6"/>
  <c r="AF318" i="6"/>
  <c r="AE320" i="6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E342" i="10" l="1"/>
  <c r="AF340" i="10"/>
  <c r="AE341" i="9"/>
  <c r="AF339" i="9"/>
  <c r="AE317" i="7"/>
  <c r="AF315" i="7"/>
  <c r="AF314" i="7"/>
  <c r="AE316" i="7"/>
  <c r="AF341" i="11"/>
  <c r="AE343" i="11"/>
  <c r="AF342" i="11"/>
  <c r="AE344" i="11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G299" i="11" s="1"/>
  <c r="AB278" i="11"/>
  <c r="AC278" i="11"/>
  <c r="AA279" i="11"/>
  <c r="AF343" i="10"/>
  <c r="AE345" i="10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AF342" i="9"/>
  <c r="AE344" i="9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AE322" i="6"/>
  <c r="AF320" i="6"/>
  <c r="AE323" i="6"/>
  <c r="AF321" i="6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F342" i="10" l="1"/>
  <c r="AE344" i="10"/>
  <c r="AE343" i="9"/>
  <c r="AF341" i="9"/>
  <c r="AE318" i="7"/>
  <c r="AF316" i="7"/>
  <c r="AF317" i="7"/>
  <c r="AE319" i="7"/>
  <c r="AE345" i="11"/>
  <c r="AF343" i="11"/>
  <c r="AE346" i="11"/>
  <c r="AF344" i="11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B279" i="11"/>
  <c r="AD279" i="11"/>
  <c r="AG300" i="11" s="1"/>
  <c r="AF345" i="10"/>
  <c r="AE347" i="10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AF344" i="9"/>
  <c r="AE346" i="9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AE325" i="6"/>
  <c r="AF323" i="6"/>
  <c r="AE324" i="6"/>
  <c r="AF322" i="6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F344" i="10" l="1"/>
  <c r="AE346" i="10"/>
  <c r="AF343" i="9"/>
  <c r="AE345" i="9"/>
  <c r="AF319" i="7"/>
  <c r="AE321" i="7"/>
  <c r="AF318" i="7"/>
  <c r="AE320" i="7"/>
  <c r="AF345" i="11"/>
  <c r="AE347" i="11"/>
  <c r="AE348" i="11"/>
  <c r="AF346" i="11"/>
  <c r="Z282" i="11"/>
  <c r="V367" i="11"/>
  <c r="H284" i="11"/>
  <c r="S283" i="11"/>
  <c r="W366" i="11"/>
  <c r="AB280" i="11"/>
  <c r="AD280" i="11"/>
  <c r="AG301" i="11" s="1"/>
  <c r="T285" i="11"/>
  <c r="L286" i="11" a="1"/>
  <c r="L286" i="11" s="1"/>
  <c r="R284" i="11"/>
  <c r="U283" i="11"/>
  <c r="X283" i="11" s="1"/>
  <c r="Y283" i="11" s="1"/>
  <c r="AA281" i="11"/>
  <c r="AC280" i="11"/>
  <c r="AF347" i="10"/>
  <c r="AE349" i="10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AF346" i="9"/>
  <c r="AE348" i="9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AE326" i="6"/>
  <c r="AF324" i="6"/>
  <c r="AF325" i="6"/>
  <c r="AE327" i="6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E348" i="10" l="1"/>
  <c r="AF346" i="10"/>
  <c r="AF345" i="9"/>
  <c r="AE347" i="9"/>
  <c r="AF320" i="7"/>
  <c r="AE322" i="7"/>
  <c r="AF321" i="7"/>
  <c r="AE323" i="7"/>
  <c r="AE349" i="11"/>
  <c r="AF347" i="11"/>
  <c r="AF348" i="11"/>
  <c r="AE350" i="11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G302" i="11" s="1"/>
  <c r="AB281" i="11"/>
  <c r="AC281" i="11"/>
  <c r="AA282" i="11"/>
  <c r="AE351" i="10"/>
  <c r="AF349" i="10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AF348" i="9"/>
  <c r="AE350" i="9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AE329" i="6"/>
  <c r="AF327" i="6"/>
  <c r="AE328" i="6"/>
  <c r="AF326" i="6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F348" i="10" l="1"/>
  <c r="AE350" i="10"/>
  <c r="AE349" i="9"/>
  <c r="AF347" i="9"/>
  <c r="AF323" i="7"/>
  <c r="AE325" i="7"/>
  <c r="AE324" i="7"/>
  <c r="AF322" i="7"/>
  <c r="AE351" i="11"/>
  <c r="AF349" i="11"/>
  <c r="AF350" i="11"/>
  <c r="AE352" i="11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G303" i="11" s="1"/>
  <c r="AB282" i="11"/>
  <c r="AC282" i="11"/>
  <c r="AA283" i="11"/>
  <c r="AE353" i="10"/>
  <c r="AF351" i="10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AE352" i="9"/>
  <c r="AF350" i="9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AE330" i="6"/>
  <c r="AF328" i="6"/>
  <c r="AF329" i="6"/>
  <c r="AE331" i="6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E352" i="10" l="1"/>
  <c r="AF350" i="10"/>
  <c r="AE351" i="9"/>
  <c r="AF349" i="9"/>
  <c r="AE326" i="7"/>
  <c r="AF324" i="7"/>
  <c r="AE327" i="7"/>
  <c r="AF325" i="7"/>
  <c r="AE353" i="11"/>
  <c r="AF351" i="11"/>
  <c r="AE354" i="11"/>
  <c r="AF352" i="11"/>
  <c r="Z285" i="11"/>
  <c r="W369" i="11"/>
  <c r="U286" i="11"/>
  <c r="X286" i="11" s="1"/>
  <c r="Y286" i="11" s="1"/>
  <c r="R287" i="11"/>
  <c r="L289" i="11" a="1"/>
  <c r="L289" i="11" s="1"/>
  <c r="T288" i="11"/>
  <c r="AC283" i="11"/>
  <c r="AA284" i="11"/>
  <c r="V370" i="11"/>
  <c r="H287" i="11"/>
  <c r="S286" i="11"/>
  <c r="AD283" i="11"/>
  <c r="AG304" i="11" s="1"/>
  <c r="AB283" i="11"/>
  <c r="AF353" i="10"/>
  <c r="AE355" i="10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AF352" i="9"/>
  <c r="AE354" i="9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AE333" i="6"/>
  <c r="AF331" i="6"/>
  <c r="AE332" i="6"/>
  <c r="AF330" i="6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F352" i="10" l="1"/>
  <c r="AE354" i="10"/>
  <c r="AF351" i="9"/>
  <c r="AE353" i="9"/>
  <c r="AE329" i="7"/>
  <c r="AF327" i="7"/>
  <c r="AE328" i="7"/>
  <c r="AF326" i="7"/>
  <c r="AF353" i="11"/>
  <c r="AE355" i="11"/>
  <c r="AE356" i="11"/>
  <c r="AF354" i="11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A285" i="11"/>
  <c r="AD284" i="11"/>
  <c r="AG305" i="11" s="1"/>
  <c r="AB284" i="11"/>
  <c r="AF355" i="10"/>
  <c r="AE357" i="10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AE356" i="9"/>
  <c r="AF354" i="9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AE334" i="6"/>
  <c r="AF332" i="6"/>
  <c r="AF333" i="6"/>
  <c r="AE335" i="6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E356" i="10" l="1"/>
  <c r="AF354" i="10"/>
  <c r="AE355" i="9"/>
  <c r="AF353" i="9"/>
  <c r="AF328" i="7"/>
  <c r="AE330" i="7"/>
  <c r="AE331" i="7"/>
  <c r="AF329" i="7"/>
  <c r="AE357" i="11"/>
  <c r="AF355" i="11"/>
  <c r="AE358" i="11"/>
  <c r="AF356" i="11"/>
  <c r="Z287" i="11"/>
  <c r="AD285" i="11"/>
  <c r="AG306" i="11" s="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A286" i="11"/>
  <c r="AF357" i="10"/>
  <c r="AE359" i="10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AF356" i="9"/>
  <c r="AE358" i="9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AF335" i="6"/>
  <c r="AE337" i="6"/>
  <c r="AF334" i="6"/>
  <c r="AE336" i="6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F356" i="10" l="1"/>
  <c r="AE358" i="10"/>
  <c r="AE357" i="9"/>
  <c r="AF355" i="9"/>
  <c r="AF331" i="7"/>
  <c r="AE333" i="7"/>
  <c r="AE332" i="7"/>
  <c r="AF330" i="7"/>
  <c r="AF357" i="11"/>
  <c r="AE359" i="11"/>
  <c r="AE360" i="11"/>
  <c r="AF358" i="11"/>
  <c r="Z288" i="11"/>
  <c r="L292" i="11" a="1"/>
  <c r="L292" i="11" s="1"/>
  <c r="T291" i="11"/>
  <c r="U289" i="11"/>
  <c r="X289" i="11" s="1"/>
  <c r="Y289" i="11" s="1"/>
  <c r="R290" i="11"/>
  <c r="AD286" i="11"/>
  <c r="AG307" i="11" s="1"/>
  <c r="AB286" i="11"/>
  <c r="V373" i="11"/>
  <c r="H290" i="11"/>
  <c r="S289" i="11"/>
  <c r="AC286" i="11"/>
  <c r="AA287" i="11"/>
  <c r="W372" i="11"/>
  <c r="AF359" i="10"/>
  <c r="AE361" i="10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AF358" i="9"/>
  <c r="AE360" i="9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AE338" i="6"/>
  <c r="AF336" i="6"/>
  <c r="AE339" i="6"/>
  <c r="AF337" i="6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F358" i="10" l="1"/>
  <c r="AE360" i="10"/>
  <c r="AF357" i="9"/>
  <c r="AE359" i="9"/>
  <c r="AF332" i="7"/>
  <c r="AE334" i="7"/>
  <c r="AF333" i="7"/>
  <c r="AE335" i="7"/>
  <c r="AE361" i="11"/>
  <c r="AF359" i="11"/>
  <c r="AF360" i="11"/>
  <c r="AE362" i="11"/>
  <c r="Z289" i="11"/>
  <c r="R291" i="11"/>
  <c r="U290" i="11"/>
  <c r="X290" i="11" s="1"/>
  <c r="Y290" i="11" s="1"/>
  <c r="AB287" i="11"/>
  <c r="AD287" i="11"/>
  <c r="AG308" i="11" s="1"/>
  <c r="W373" i="11"/>
  <c r="T292" i="11"/>
  <c r="L293" i="11" a="1"/>
  <c r="L293" i="11" s="1"/>
  <c r="AA288" i="11"/>
  <c r="AC287" i="11"/>
  <c r="V374" i="11"/>
  <c r="H291" i="11"/>
  <c r="S290" i="11"/>
  <c r="AF361" i="10"/>
  <c r="AE363" i="10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AE362" i="9"/>
  <c r="AF360" i="9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AF339" i="6"/>
  <c r="AE341" i="6"/>
  <c r="AF338" i="6"/>
  <c r="AE340" i="6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E362" i="10" l="1"/>
  <c r="AF360" i="10"/>
  <c r="AF359" i="9"/>
  <c r="AE361" i="9"/>
  <c r="AE337" i="7"/>
  <c r="AF335" i="7"/>
  <c r="AF334" i="7"/>
  <c r="AE336" i="7"/>
  <c r="AE363" i="11"/>
  <c r="AF361" i="11"/>
  <c r="AE364" i="11"/>
  <c r="AF362" i="11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V375" i="11"/>
  <c r="H292" i="11"/>
  <c r="S291" i="11"/>
  <c r="AB288" i="11"/>
  <c r="AD288" i="11"/>
  <c r="AG309" i="11" s="1"/>
  <c r="AF363" i="10"/>
  <c r="AE365" i="10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AF362" i="9"/>
  <c r="AE364" i="9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AE342" i="6"/>
  <c r="AF340" i="6"/>
  <c r="AF341" i="6"/>
  <c r="AE343" i="6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E364" i="10" l="1"/>
  <c r="AF362" i="10"/>
  <c r="AF361" i="9"/>
  <c r="AE363" i="9"/>
  <c r="AE338" i="7"/>
  <c r="AF336" i="7"/>
  <c r="AE339" i="7"/>
  <c r="AF337" i="7"/>
  <c r="AF363" i="11"/>
  <c r="AE365" i="11"/>
  <c r="AF364" i="11"/>
  <c r="AE366" i="11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A290" i="11"/>
  <c r="W375" i="11"/>
  <c r="AD289" i="11"/>
  <c r="AG310" i="11" s="1"/>
  <c r="AB289" i="11"/>
  <c r="AE367" i="10"/>
  <c r="AF365" i="10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AF364" i="9"/>
  <c r="AE366" i="9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AE345" i="6"/>
  <c r="AF343" i="6"/>
  <c r="AE344" i="6"/>
  <c r="AF342" i="6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E366" i="10" l="1"/>
  <c r="AF364" i="10"/>
  <c r="AF363" i="9"/>
  <c r="AE365" i="9"/>
  <c r="AE341" i="7"/>
  <c r="AF339" i="7"/>
  <c r="AF338" i="7"/>
  <c r="AE340" i="7"/>
  <c r="AE367" i="11"/>
  <c r="AF365" i="11"/>
  <c r="AE368" i="11"/>
  <c r="AF366" i="11"/>
  <c r="Z292" i="11"/>
  <c r="W376" i="11"/>
  <c r="U293" i="11"/>
  <c r="X293" i="11" s="1"/>
  <c r="Y293" i="11" s="1"/>
  <c r="R294" i="11"/>
  <c r="AD290" i="11"/>
  <c r="AG311" i="11" s="1"/>
  <c r="AB290" i="11"/>
  <c r="H294" i="11"/>
  <c r="V377" i="11"/>
  <c r="S293" i="11"/>
  <c r="L296" i="11" a="1"/>
  <c r="L296" i="11" s="1"/>
  <c r="T295" i="11"/>
  <c r="AC290" i="11"/>
  <c r="AA291" i="11"/>
  <c r="AE369" i="10"/>
  <c r="AF367" i="10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AE368" i="9"/>
  <c r="AF366" i="9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AE346" i="6"/>
  <c r="AF344" i="6"/>
  <c r="AE347" i="6"/>
  <c r="AF345" i="6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E368" i="10" l="1"/>
  <c r="AF366" i="10"/>
  <c r="AF365" i="9"/>
  <c r="AE367" i="9"/>
  <c r="AF340" i="7"/>
  <c r="AE342" i="7"/>
  <c r="AE343" i="7"/>
  <c r="AF341" i="7"/>
  <c r="AF367" i="11"/>
  <c r="AE369" i="11"/>
  <c r="AF368" i="11"/>
  <c r="AE370" i="11"/>
  <c r="Z293" i="11"/>
  <c r="U294" i="11"/>
  <c r="X294" i="11" s="1"/>
  <c r="Y294" i="11" s="1"/>
  <c r="R295" i="11"/>
  <c r="L297" i="11" a="1"/>
  <c r="L297" i="11" s="1"/>
  <c r="T296" i="11"/>
  <c r="W377" i="11"/>
  <c r="AD291" i="11"/>
  <c r="AG312" i="11" s="1"/>
  <c r="AB291" i="11"/>
  <c r="AC291" i="11"/>
  <c r="AA292" i="11"/>
  <c r="V378" i="11"/>
  <c r="H295" i="11"/>
  <c r="S294" i="11"/>
  <c r="AE371" i="10"/>
  <c r="AF369" i="10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AE370" i="9"/>
  <c r="AF368" i="9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AE349" i="6"/>
  <c r="AF347" i="6"/>
  <c r="AF346" i="6"/>
  <c r="AE348" i="6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F368" i="10" l="1"/>
  <c r="AE370" i="10"/>
  <c r="AE369" i="9"/>
  <c r="AF367" i="9"/>
  <c r="AE345" i="7"/>
  <c r="AF343" i="7"/>
  <c r="AF342" i="7"/>
  <c r="AE344" i="7"/>
  <c r="AE371" i="11"/>
  <c r="AF369" i="11"/>
  <c r="AF370" i="11"/>
  <c r="AE372" i="11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A293" i="11"/>
  <c r="AD292" i="11"/>
  <c r="AG313" i="11" s="1"/>
  <c r="AB292" i="11"/>
  <c r="AE373" i="10"/>
  <c r="AF371" i="10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AF370" i="9"/>
  <c r="AE372" i="9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AF348" i="6"/>
  <c r="AE350" i="6"/>
  <c r="AF349" i="6"/>
  <c r="AE351" i="6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E372" i="10" l="1"/>
  <c r="AF370" i="10"/>
  <c r="AE371" i="9"/>
  <c r="AF369" i="9"/>
  <c r="AF344" i="7"/>
  <c r="AE346" i="7"/>
  <c r="AE347" i="7"/>
  <c r="AF345" i="7"/>
  <c r="AF371" i="11"/>
  <c r="AE373" i="11"/>
  <c r="AE374" i="11"/>
  <c r="AF372" i="11"/>
  <c r="Z295" i="11"/>
  <c r="R297" i="11"/>
  <c r="U296" i="11"/>
  <c r="X296" i="11" s="1"/>
  <c r="Y296" i="11" s="1"/>
  <c r="L299" i="11" a="1"/>
  <c r="L299" i="11" s="1"/>
  <c r="T298" i="11"/>
  <c r="AD293" i="11"/>
  <c r="AG314" i="11" s="1"/>
  <c r="AB293" i="11"/>
  <c r="V380" i="11"/>
  <c r="H297" i="11"/>
  <c r="S296" i="11"/>
  <c r="AA294" i="11"/>
  <c r="AC293" i="11"/>
  <c r="W379" i="11"/>
  <c r="AE375" i="10"/>
  <c r="AF373" i="10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AF372" i="9"/>
  <c r="AE374" i="9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AE353" i="6"/>
  <c r="AF351" i="6"/>
  <c r="AE352" i="6"/>
  <c r="AF350" i="6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F372" i="10" l="1"/>
  <c r="AE374" i="10"/>
  <c r="AE373" i="9"/>
  <c r="AF371" i="9"/>
  <c r="AF347" i="7"/>
  <c r="AE349" i="7"/>
  <c r="AE348" i="7"/>
  <c r="AF346" i="7"/>
  <c r="AE375" i="11"/>
  <c r="AF373" i="11"/>
  <c r="AE376" i="11"/>
  <c r="AF374" i="11"/>
  <c r="Z296" i="11"/>
  <c r="AD294" i="11"/>
  <c r="AG315" i="11" s="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V381" i="11"/>
  <c r="S297" i="11"/>
  <c r="H298" i="11"/>
  <c r="AF375" i="10"/>
  <c r="AE377" i="10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AE376" i="9"/>
  <c r="AF374" i="9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AF352" i="6"/>
  <c r="AE354" i="6"/>
  <c r="AF353" i="6"/>
  <c r="AE355" i="6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F374" i="10" l="1"/>
  <c r="AE376" i="10"/>
  <c r="AF373" i="9"/>
  <c r="AE375" i="9"/>
  <c r="AE350" i="7"/>
  <c r="AF348" i="7"/>
  <c r="AE351" i="7"/>
  <c r="AF349" i="7"/>
  <c r="AE377" i="11"/>
  <c r="AF375" i="11"/>
  <c r="AE378" i="11"/>
  <c r="AF376" i="11"/>
  <c r="Z297" i="11"/>
  <c r="V382" i="11"/>
  <c r="S298" i="11"/>
  <c r="H299" i="11"/>
  <c r="T300" i="11"/>
  <c r="L301" i="11" a="1"/>
  <c r="L301" i="11" s="1"/>
  <c r="AD295" i="11"/>
  <c r="AG316" i="11" s="1"/>
  <c r="AB295" i="11"/>
  <c r="R299" i="11"/>
  <c r="U298" i="11"/>
  <c r="X298" i="11" s="1"/>
  <c r="Y298" i="11" s="1"/>
  <c r="AA296" i="11"/>
  <c r="AC295" i="11"/>
  <c r="W381" i="11"/>
  <c r="AE379" i="10"/>
  <c r="AF377" i="10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AF376" i="9"/>
  <c r="AE378" i="9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AF354" i="6"/>
  <c r="AE356" i="6"/>
  <c r="AF355" i="6"/>
  <c r="AE357" i="6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E378" i="10" l="1"/>
  <c r="AF376" i="10"/>
  <c r="AE377" i="9"/>
  <c r="AF375" i="9"/>
  <c r="AF351" i="7"/>
  <c r="AE353" i="7"/>
  <c r="AF350" i="7"/>
  <c r="AE352" i="7"/>
  <c r="AF377" i="11"/>
  <c r="AE379" i="11"/>
  <c r="AF378" i="11"/>
  <c r="AE380" i="11"/>
  <c r="Z298" i="11"/>
  <c r="T301" i="11"/>
  <c r="L302" i="11" a="1"/>
  <c r="L302" i="11" s="1"/>
  <c r="V383" i="11"/>
  <c r="S299" i="11"/>
  <c r="H300" i="11"/>
  <c r="AB296" i="11"/>
  <c r="AD296" i="11"/>
  <c r="AG317" i="11" s="1"/>
  <c r="R300" i="11"/>
  <c r="U299" i="11"/>
  <c r="X299" i="11" s="1"/>
  <c r="Y299" i="11" s="1"/>
  <c r="W382" i="11"/>
  <c r="AC296" i="11"/>
  <c r="AA297" i="11"/>
  <c r="AF379" i="10"/>
  <c r="AE381" i="10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AF378" i="9"/>
  <c r="AE380" i="9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AF357" i="6"/>
  <c r="AE359" i="6"/>
  <c r="AF356" i="6"/>
  <c r="AE358" i="6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E380" i="10" l="1"/>
  <c r="AF378" i="10"/>
  <c r="AE379" i="9"/>
  <c r="AF377" i="9"/>
  <c r="AF352" i="7"/>
  <c r="AE354" i="7"/>
  <c r="AF353" i="7"/>
  <c r="AE355" i="7"/>
  <c r="AF379" i="11"/>
  <c r="AE381" i="11"/>
  <c r="AE382" i="11"/>
  <c r="AF380" i="11"/>
  <c r="Z299" i="11"/>
  <c r="V384" i="11"/>
  <c r="S300" i="11"/>
  <c r="H301" i="11"/>
  <c r="AD297" i="11"/>
  <c r="AG318" i="11" s="1"/>
  <c r="AB297" i="11"/>
  <c r="W383" i="11"/>
  <c r="T302" i="11"/>
  <c r="L303" i="11" a="1"/>
  <c r="L303" i="11" s="1"/>
  <c r="AC297" i="11"/>
  <c r="AA298" i="11"/>
  <c r="U300" i="11"/>
  <c r="X300" i="11" s="1"/>
  <c r="Y300" i="11" s="1"/>
  <c r="R301" i="11"/>
  <c r="AF381" i="10"/>
  <c r="AE383" i="10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AF380" i="9"/>
  <c r="AE382" i="9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AF358" i="6"/>
  <c r="AE360" i="6"/>
  <c r="AE361" i="6"/>
  <c r="AF359" i="6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E382" i="10" l="1"/>
  <c r="AF380" i="10"/>
  <c r="AF379" i="9"/>
  <c r="AE381" i="9"/>
  <c r="AE357" i="7"/>
  <c r="AF355" i="7"/>
  <c r="AE356" i="7"/>
  <c r="AF354" i="7"/>
  <c r="AE383" i="11"/>
  <c r="AF381" i="11"/>
  <c r="AE384" i="11"/>
  <c r="AF384" i="11" s="1"/>
  <c r="AF382" i="11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A299" i="11"/>
  <c r="AD298" i="11"/>
  <c r="AG319" i="11" s="1"/>
  <c r="AB298" i="11"/>
  <c r="AE385" i="10"/>
  <c r="AF385" i="10" s="1"/>
  <c r="AF383" i="10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AF382" i="9"/>
  <c r="AE384" i="9"/>
  <c r="AF384" i="9" s="1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AE363" i="6"/>
  <c r="AF361" i="6"/>
  <c r="AF360" i="6"/>
  <c r="AE362" i="6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AF1" i="3" l="1" a="1"/>
  <c r="AF1" i="3" s="1"/>
  <c r="AE384" i="10"/>
  <c r="AF384" i="10" s="1"/>
  <c r="AF382" i="10"/>
  <c r="AE383" i="9"/>
  <c r="AF381" i="9"/>
  <c r="AE358" i="7"/>
  <c r="AF356" i="7"/>
  <c r="AF357" i="7"/>
  <c r="AE359" i="7"/>
  <c r="AE385" i="11"/>
  <c r="AF385" i="11" s="1"/>
  <c r="AF383" i="11"/>
  <c r="AJ1" i="3" s="1" a="1"/>
  <c r="AJ1" i="3" s="1"/>
  <c r="Z301" i="11"/>
  <c r="AD299" i="11"/>
  <c r="AG320" i="11" s="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AE364" i="6"/>
  <c r="AF362" i="6"/>
  <c r="AF363" i="6"/>
  <c r="AE365" i="6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AE385" i="9" l="1"/>
  <c r="AF385" i="9" s="1"/>
  <c r="AB1" i="3" s="1" a="1"/>
  <c r="AB1" i="3" s="1"/>
  <c r="AF383" i="9"/>
  <c r="AF359" i="7"/>
  <c r="AE361" i="7"/>
  <c r="AF358" i="7"/>
  <c r="AE360" i="7"/>
  <c r="Z302" i="11"/>
  <c r="U303" i="11"/>
  <c r="X303" i="11" s="1"/>
  <c r="Y303" i="11" s="1"/>
  <c r="R304" i="11"/>
  <c r="L306" i="11" a="1"/>
  <c r="L306" i="11" s="1"/>
  <c r="T305" i="11"/>
  <c r="AD300" i="11"/>
  <c r="AG321" i="11" s="1"/>
  <c r="AB300" i="11"/>
  <c r="H304" i="11"/>
  <c r="S303" i="11"/>
  <c r="AA301" i="11"/>
  <c r="AC300" i="1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AE367" i="6"/>
  <c r="AF365" i="6"/>
  <c r="AE366" i="6"/>
  <c r="AF364" i="6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AF360" i="7" l="1"/>
  <c r="AE362" i="7"/>
  <c r="AE363" i="7"/>
  <c r="AF361" i="7"/>
  <c r="Z303" i="11"/>
  <c r="L307" i="11" a="1"/>
  <c r="L307" i="11" s="1"/>
  <c r="T306" i="11"/>
  <c r="U304" i="11"/>
  <c r="X304" i="11" s="1"/>
  <c r="Y304" i="11" s="1"/>
  <c r="R305" i="11"/>
  <c r="AC301" i="11"/>
  <c r="AA302" i="11"/>
  <c r="AD301" i="11"/>
  <c r="AG322" i="11" s="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AE368" i="6"/>
  <c r="AF366" i="6"/>
  <c r="AF367" i="6"/>
  <c r="AE369" i="6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AE365" i="7" l="1"/>
  <c r="AF363" i="7"/>
  <c r="AE364" i="7"/>
  <c r="AF362" i="7"/>
  <c r="Z304" i="11"/>
  <c r="R306" i="11"/>
  <c r="U305" i="11"/>
  <c r="X305" i="11" s="1"/>
  <c r="Y305" i="11" s="1"/>
  <c r="AD302" i="11"/>
  <c r="AG323" i="11" s="1"/>
  <c r="AB302" i="11"/>
  <c r="L308" i="11" a="1"/>
  <c r="L308" i="11" s="1"/>
  <c r="T307" i="11"/>
  <c r="AA303" i="11"/>
  <c r="AC302" i="1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AE371" i="6"/>
  <c r="AF369" i="6"/>
  <c r="AF368" i="6"/>
  <c r="AE370" i="6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AE366" i="7" l="1"/>
  <c r="AF364" i="7"/>
  <c r="AF365" i="7"/>
  <c r="AE367" i="7"/>
  <c r="Z305" i="11"/>
  <c r="R307" i="11"/>
  <c r="U306" i="11"/>
  <c r="X306" i="11" s="1"/>
  <c r="Y306" i="11" s="1"/>
  <c r="T308" i="11"/>
  <c r="L309" i="11" a="1"/>
  <c r="L309" i="11" s="1"/>
  <c r="AA304" i="11"/>
  <c r="AC303" i="11"/>
  <c r="H307" i="11"/>
  <c r="S306" i="11"/>
  <c r="AD303" i="11"/>
  <c r="AG324" i="11" s="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AE372" i="6"/>
  <c r="AF370" i="6"/>
  <c r="AF371" i="6"/>
  <c r="AE373" i="6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AE369" i="7" l="1"/>
  <c r="AF367" i="7"/>
  <c r="AE368" i="7"/>
  <c r="AF366" i="7"/>
  <c r="Z306" i="1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G325" i="11" s="1"/>
  <c r="AC304" i="1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AF373" i="6"/>
  <c r="AE375" i="6"/>
  <c r="AE374" i="6"/>
  <c r="AF372" i="6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AF368" i="7" l="1"/>
  <c r="AE370" i="7"/>
  <c r="AF369" i="7"/>
  <c r="AE371" i="7"/>
  <c r="Z307" i="11"/>
  <c r="U308" i="11"/>
  <c r="X308" i="11" s="1"/>
  <c r="Y308" i="11" s="1"/>
  <c r="R309" i="11"/>
  <c r="AD305" i="11"/>
  <c r="AG326" i="11" s="1"/>
  <c r="AB305" i="11"/>
  <c r="S308" i="11"/>
  <c r="H309" i="11"/>
  <c r="T310" i="11"/>
  <c r="L311" i="11" a="1"/>
  <c r="L311" i="11" s="1"/>
  <c r="AC305" i="1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AF375" i="6"/>
  <c r="AE377" i="6"/>
  <c r="AE376" i="6"/>
  <c r="AF374" i="6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AF371" i="7" l="1"/>
  <c r="AE373" i="7"/>
  <c r="AF370" i="7"/>
  <c r="AE372" i="7"/>
  <c r="Z308" i="11"/>
  <c r="AD306" i="11"/>
  <c r="AG327" i="11" s="1"/>
  <c r="AB306" i="11"/>
  <c r="U309" i="11"/>
  <c r="X309" i="11" s="1"/>
  <c r="Y309" i="11" s="1"/>
  <c r="R310" i="11"/>
  <c r="AC306" i="1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AF376" i="6"/>
  <c r="AE378" i="6"/>
  <c r="AE379" i="6"/>
  <c r="AF377" i="6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AF372" i="7" l="1"/>
  <c r="AE374" i="7"/>
  <c r="AF373" i="7"/>
  <c r="AE375" i="7"/>
  <c r="Z309" i="11"/>
  <c r="U310" i="11"/>
  <c r="X310" i="11" s="1"/>
  <c r="Y310" i="11" s="1"/>
  <c r="R311" i="11"/>
  <c r="H311" i="11"/>
  <c r="S310" i="11"/>
  <c r="L313" i="11" a="1"/>
  <c r="L313" i="11" s="1"/>
  <c r="T312" i="11"/>
  <c r="AC307" i="11"/>
  <c r="AA308" i="11"/>
  <c r="AD307" i="11"/>
  <c r="AG328" i="11" s="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AE381" i="6"/>
  <c r="AF379" i="6"/>
  <c r="AF378" i="6"/>
  <c r="AE380" i="6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AF375" i="7" l="1"/>
  <c r="AE377" i="7"/>
  <c r="AE376" i="7"/>
  <c r="AF374" i="7"/>
  <c r="Z310" i="11"/>
  <c r="H312" i="11"/>
  <c r="S311" i="11"/>
  <c r="L314" i="11" a="1"/>
  <c r="L314" i="11" s="1"/>
  <c r="T313" i="11"/>
  <c r="U311" i="11"/>
  <c r="X311" i="11" s="1"/>
  <c r="Y311" i="11" s="1"/>
  <c r="R312" i="11"/>
  <c r="AC308" i="11"/>
  <c r="AA309" i="11"/>
  <c r="AD308" i="11"/>
  <c r="AG329" i="11" s="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AF380" i="6"/>
  <c r="AE382" i="6"/>
  <c r="AE383" i="6"/>
  <c r="AF381" i="6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AF376" i="7" l="1"/>
  <c r="AE378" i="7"/>
  <c r="AF377" i="7"/>
  <c r="AE379" i="7"/>
  <c r="Z311" i="11"/>
  <c r="L315" i="11" a="1"/>
  <c r="L315" i="11" s="1"/>
  <c r="T314" i="11"/>
  <c r="AD309" i="11"/>
  <c r="AG330" i="11" s="1"/>
  <c r="AB309" i="11"/>
  <c r="U312" i="11"/>
  <c r="X312" i="11" s="1"/>
  <c r="Y312" i="11" s="1"/>
  <c r="R313" i="11"/>
  <c r="H313" i="11"/>
  <c r="S312" i="11"/>
  <c r="AC309" i="1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X1" i="3" s="1" a="1"/>
  <c r="X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AF382" i="6"/>
  <c r="AE384" i="6"/>
  <c r="AF384" i="6" s="1"/>
  <c r="AE385" i="6"/>
  <c r="AF385" i="6" s="1"/>
  <c r="P1" i="3" s="1" a="1"/>
  <c r="P1" i="3" s="1"/>
  <c r="AF383" i="6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H1" i="3" s="1" a="1"/>
  <c r="H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AE381" i="7" l="1"/>
  <c r="AF379" i="7"/>
  <c r="AF378" i="7"/>
  <c r="AE380" i="7"/>
  <c r="Z312" i="11"/>
  <c r="AD310" i="11"/>
  <c r="AG331" i="11" s="1"/>
  <c r="AB310" i="11"/>
  <c r="L316" i="11" a="1"/>
  <c r="L316" i="11" s="1"/>
  <c r="T315" i="11"/>
  <c r="H314" i="11"/>
  <c r="S313" i="11"/>
  <c r="AA311" i="11"/>
  <c r="AC310" i="1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AE382" i="7" l="1"/>
  <c r="AF380" i="7"/>
  <c r="AE383" i="7"/>
  <c r="AF381" i="7"/>
  <c r="Z313" i="1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D311" i="11"/>
  <c r="AG332" i="11" s="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AE385" i="7" l="1"/>
  <c r="AF385" i="7" s="1"/>
  <c r="T1" i="3" s="1" a="1"/>
  <c r="T1" i="3" s="1"/>
  <c r="AF383" i="7"/>
  <c r="AE384" i="7"/>
  <c r="AF384" i="7" s="1"/>
  <c r="AF382" i="7"/>
  <c r="Z314" i="1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G333" i="11" s="1"/>
  <c r="AC312" i="1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Z315" i="11" l="1"/>
  <c r="AD313" i="11"/>
  <c r="AG334" i="11" s="1"/>
  <c r="AB313" i="11"/>
  <c r="U316" i="11"/>
  <c r="X316" i="11" s="1"/>
  <c r="Y316" i="11" s="1"/>
  <c r="R317" i="11"/>
  <c r="T318" i="11"/>
  <c r="L319" i="11" a="1"/>
  <c r="L319" i="11" s="1"/>
  <c r="AC313" i="1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Z316" i="11" l="1"/>
  <c r="H318" i="11"/>
  <c r="S317" i="11"/>
  <c r="AD314" i="11"/>
  <c r="AG335" i="11" s="1"/>
  <c r="AB314" i="11"/>
  <c r="L320" i="11" a="1"/>
  <c r="L320" i="11" s="1"/>
  <c r="T319" i="11"/>
  <c r="U317" i="11"/>
  <c r="X317" i="11" s="1"/>
  <c r="Y317" i="11" s="1"/>
  <c r="R318" i="11"/>
  <c r="AC314" i="1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L1" i="3" s="1" a="1"/>
  <c r="L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Z317" i="11" l="1"/>
  <c r="AD315" i="11"/>
  <c r="AG336" i="11" s="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Z318" i="11" l="1"/>
  <c r="AD316" i="11"/>
  <c r="AG337" i="11" s="1"/>
  <c r="AB316" i="11"/>
  <c r="L322" i="11" a="1"/>
  <c r="L322" i="11" s="1"/>
  <c r="T321" i="11"/>
  <c r="U319" i="11"/>
  <c r="X319" i="11" s="1"/>
  <c r="Y319" i="11" s="1"/>
  <c r="R320" i="11"/>
  <c r="AC316" i="1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Z319" i="11" l="1"/>
  <c r="AD317" i="11"/>
  <c r="AG338" i="11" s="1"/>
  <c r="AB317" i="11"/>
  <c r="H321" i="11"/>
  <c r="S320" i="11"/>
  <c r="L323" i="11" a="1"/>
  <c r="L323" i="11" s="1"/>
  <c r="T322" i="11"/>
  <c r="AC317" i="1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Z320" i="11" l="1"/>
  <c r="U321" i="11"/>
  <c r="X321" i="11" s="1"/>
  <c r="Y321" i="11" s="1"/>
  <c r="R322" i="11"/>
  <c r="AD318" i="11"/>
  <c r="AG339" i="11" s="1"/>
  <c r="AB318" i="11"/>
  <c r="AA319" i="11"/>
  <c r="AC318" i="1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Z321" i="11" l="1"/>
  <c r="R323" i="11"/>
  <c r="U322" i="11"/>
  <c r="X322" i="11" s="1"/>
  <c r="Y322" i="11" s="1"/>
  <c r="T324" i="11"/>
  <c r="L325" i="11" a="1"/>
  <c r="L325" i="11" s="1"/>
  <c r="AA320" i="11"/>
  <c r="AC319" i="11"/>
  <c r="H323" i="11"/>
  <c r="S322" i="11"/>
  <c r="AD319" i="11"/>
  <c r="AG340" i="11" s="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Z322" i="11" l="1"/>
  <c r="S323" i="11"/>
  <c r="H324" i="11"/>
  <c r="R324" i="11"/>
  <c r="U323" i="11"/>
  <c r="X323" i="11" s="1"/>
  <c r="Y323" i="11" s="1"/>
  <c r="AB320" i="11"/>
  <c r="AD320" i="11"/>
  <c r="AG341" i="11" s="1"/>
  <c r="AC320" i="1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Z323" i="11" l="1"/>
  <c r="S324" i="11"/>
  <c r="H325" i="11"/>
  <c r="T326" i="11"/>
  <c r="L327" i="11" a="1"/>
  <c r="L327" i="11" s="1"/>
  <c r="AD321" i="11"/>
  <c r="AG342" i="11" s="1"/>
  <c r="AB321" i="11"/>
  <c r="U324" i="11"/>
  <c r="X324" i="11" s="1"/>
  <c r="Y324" i="11" s="1"/>
  <c r="R325" i="11"/>
  <c r="AC321" i="1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Z324" i="11" l="1"/>
  <c r="AD322" i="11"/>
  <c r="AG343" i="11" s="1"/>
  <c r="AB322" i="11"/>
  <c r="U325" i="11"/>
  <c r="X325" i="11" s="1"/>
  <c r="Y325" i="11" s="1"/>
  <c r="R326" i="11"/>
  <c r="H326" i="11"/>
  <c r="S325" i="11"/>
  <c r="AC322" i="1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Z325" i="11" l="1"/>
  <c r="L329" i="11" a="1"/>
  <c r="L329" i="11" s="1"/>
  <c r="T328" i="11"/>
  <c r="AD323" i="11"/>
  <c r="AG344" i="11" s="1"/>
  <c r="AB323" i="11"/>
  <c r="H327" i="11"/>
  <c r="S326" i="11"/>
  <c r="AC323" i="1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Z326" i="11" l="1"/>
  <c r="L330" i="11" a="1"/>
  <c r="L330" i="11" s="1"/>
  <c r="T329" i="11"/>
  <c r="AD324" i="11"/>
  <c r="AG345" i="11" s="1"/>
  <c r="AB324" i="11"/>
  <c r="AC324" i="1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Z327" i="11" l="1"/>
  <c r="U328" i="11"/>
  <c r="X328" i="11" s="1"/>
  <c r="Y328" i="11" s="1"/>
  <c r="R329" i="11"/>
  <c r="AD325" i="11"/>
  <c r="AG346" i="11" s="1"/>
  <c r="AB325" i="11"/>
  <c r="L331" i="11" a="1"/>
  <c r="L331" i="11" s="1"/>
  <c r="T330" i="11"/>
  <c r="H329" i="11"/>
  <c r="S328" i="11"/>
  <c r="AC325" i="1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Z328" i="11" l="1"/>
  <c r="AD326" i="11"/>
  <c r="AG347" i="11" s="1"/>
  <c r="AB326" i="11"/>
  <c r="H330" i="11"/>
  <c r="S329" i="11"/>
  <c r="U329" i="11"/>
  <c r="X329" i="11" s="1"/>
  <c r="Y329" i="11" s="1"/>
  <c r="R330" i="11"/>
  <c r="AA327" i="11"/>
  <c r="AC326" i="1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Z329" i="11" l="1"/>
  <c r="T332" i="11"/>
  <c r="L333" i="11" a="1"/>
  <c r="L333" i="11" s="1"/>
  <c r="AD327" i="11"/>
  <c r="AG348" i="11" s="1"/>
  <c r="AB327" i="11"/>
  <c r="H331" i="11"/>
  <c r="S330" i="11"/>
  <c r="AA328" i="11"/>
  <c r="AC327" i="1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Z330" i="11" l="1"/>
  <c r="L334" i="11" a="1"/>
  <c r="L334" i="11" s="1"/>
  <c r="T333" i="11"/>
  <c r="R332" i="11"/>
  <c r="U331" i="11"/>
  <c r="X331" i="11" s="1"/>
  <c r="Y331" i="11" s="1"/>
  <c r="AB328" i="11"/>
  <c r="AD328" i="11"/>
  <c r="AG349" i="11" s="1"/>
  <c r="S331" i="11"/>
  <c r="H332" i="11"/>
  <c r="AC328" i="1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Z331" i="11" l="1"/>
  <c r="L335" i="11" a="1"/>
  <c r="L335" i="11" s="1"/>
  <c r="T334" i="11"/>
  <c r="AD329" i="11"/>
  <c r="AG350" i="11" s="1"/>
  <c r="AB329" i="11"/>
  <c r="AC329" i="1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Z332" i="11" l="1"/>
  <c r="U333" i="11"/>
  <c r="X333" i="11" s="1"/>
  <c r="Y333" i="11" s="1"/>
  <c r="R334" i="11"/>
  <c r="H334" i="11"/>
  <c r="S333" i="11"/>
  <c r="L336" i="11" a="1"/>
  <c r="L336" i="11" s="1"/>
  <c r="T335" i="11"/>
  <c r="AC330" i="11"/>
  <c r="AA331" i="11"/>
  <c r="AD330" i="11"/>
  <c r="AG351" i="11" s="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Z333" i="11" l="1"/>
  <c r="H335" i="11"/>
  <c r="S334" i="11"/>
  <c r="AD331" i="11"/>
  <c r="AG352" i="11" s="1"/>
  <c r="AB331" i="11"/>
  <c r="U334" i="11"/>
  <c r="X334" i="11" s="1"/>
  <c r="Y334" i="11" s="1"/>
  <c r="R335" i="11"/>
  <c r="L337" i="11" a="1"/>
  <c r="L337" i="11" s="1"/>
  <c r="T336" i="11"/>
  <c r="AC331" i="1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Z334" i="11" l="1"/>
  <c r="AD332" i="11"/>
  <c r="AG353" i="11" s="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Z335" i="11" l="1"/>
  <c r="AD333" i="11"/>
  <c r="AG354" i="11" s="1"/>
  <c r="AB333" i="11"/>
  <c r="L339" i="11" a="1"/>
  <c r="L339" i="11" s="1"/>
  <c r="T338" i="11"/>
  <c r="AA334" i="11"/>
  <c r="AC333" i="1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Z336" i="11" l="1"/>
  <c r="H338" i="11"/>
  <c r="S337" i="11"/>
  <c r="T339" i="11"/>
  <c r="L340" i="11" a="1"/>
  <c r="L340" i="11" s="1"/>
  <c r="AC334" i="11"/>
  <c r="AA335" i="11"/>
  <c r="U337" i="11"/>
  <c r="X337" i="11" s="1"/>
  <c r="Y337" i="11" s="1"/>
  <c r="R338" i="11"/>
  <c r="AD334" i="11"/>
  <c r="AG355" i="11" s="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Z337" i="11" l="1"/>
  <c r="T340" i="11"/>
  <c r="L341" i="11" a="1"/>
  <c r="L341" i="11" s="1"/>
  <c r="H339" i="11"/>
  <c r="S338" i="11"/>
  <c r="R339" i="11"/>
  <c r="U338" i="11"/>
  <c r="X338" i="11" s="1"/>
  <c r="Y338" i="11" s="1"/>
  <c r="AD335" i="11"/>
  <c r="AG356" i="11" s="1"/>
  <c r="AB335" i="11"/>
  <c r="AA336" i="11"/>
  <c r="AC335" i="1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Z338" i="11" l="1"/>
  <c r="T341" i="11"/>
  <c r="L342" i="11" a="1"/>
  <c r="L342" i="11" s="1"/>
  <c r="AB336" i="11"/>
  <c r="AD336" i="11"/>
  <c r="AG357" i="11" s="1"/>
  <c r="H340" i="11"/>
  <c r="S339" i="11"/>
  <c r="R340" i="11"/>
  <c r="U339" i="11"/>
  <c r="X339" i="11" s="1"/>
  <c r="Y339" i="11" s="1"/>
  <c r="AA337" i="11"/>
  <c r="AC336" i="1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Z339" i="11" l="1"/>
  <c r="AD337" i="11"/>
  <c r="AG358" i="11" s="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Z340" i="11" l="1"/>
  <c r="L344" i="11" a="1"/>
  <c r="L344" i="11" s="1"/>
  <c r="T343" i="11"/>
  <c r="AC338" i="11"/>
  <c r="AA339" i="11"/>
  <c r="AD338" i="11"/>
  <c r="AG359" i="11" s="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Z341" i="11" l="1"/>
  <c r="U342" i="11"/>
  <c r="X342" i="11" s="1"/>
  <c r="Y342" i="11" s="1"/>
  <c r="R343" i="11"/>
  <c r="L345" i="11" a="1"/>
  <c r="L345" i="11" s="1"/>
  <c r="T344" i="11"/>
  <c r="AA340" i="11"/>
  <c r="AC339" i="11"/>
  <c r="H343" i="11"/>
  <c r="S342" i="11"/>
  <c r="AD339" i="11"/>
  <c r="AG360" i="11" s="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Z342" i="11" l="1"/>
  <c r="H344" i="11"/>
  <c r="S343" i="11"/>
  <c r="R344" i="11"/>
  <c r="U343" i="11"/>
  <c r="X343" i="11" s="1"/>
  <c r="Y343" i="11" s="1"/>
  <c r="L346" i="11" a="1"/>
  <c r="L346" i="11" s="1"/>
  <c r="T345" i="11"/>
  <c r="AC340" i="11"/>
  <c r="AA341" i="11"/>
  <c r="AD340" i="11"/>
  <c r="AG361" i="11" s="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Z343" i="11" l="1"/>
  <c r="AD341" i="11"/>
  <c r="AG362" i="11" s="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Z344" i="11" l="1"/>
  <c r="AD342" i="11"/>
  <c r="AG363" i="11" s="1"/>
  <c r="AB342" i="11"/>
  <c r="H346" i="11"/>
  <c r="S345" i="11"/>
  <c r="T347" i="11"/>
  <c r="L348" i="11" a="1"/>
  <c r="L348" i="11" s="1"/>
  <c r="AA343" i="11"/>
  <c r="AC342" i="1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Z345" i="11" l="1"/>
  <c r="R347" i="11"/>
  <c r="U346" i="11"/>
  <c r="X346" i="11" s="1"/>
  <c r="Y346" i="11" s="1"/>
  <c r="H347" i="11"/>
  <c r="S346" i="11"/>
  <c r="AD343" i="11"/>
  <c r="AG364" i="11" s="1"/>
  <c r="AB343" i="11"/>
  <c r="AA344" i="11"/>
  <c r="AC343" i="1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Z346" i="11" l="1"/>
  <c r="AB344" i="11"/>
  <c r="AD344" i="11"/>
  <c r="AG365" i="11" s="1"/>
  <c r="T349" i="11"/>
  <c r="L350" i="11" a="1"/>
  <c r="L350" i="11" s="1"/>
  <c r="S347" i="11"/>
  <c r="H348" i="11"/>
  <c r="R348" i="11"/>
  <c r="U347" i="11"/>
  <c r="X347" i="11" s="1"/>
  <c r="Y347" i="11" s="1"/>
  <c r="AC344" i="1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Z347" i="11" l="1"/>
  <c r="L351" i="11" a="1"/>
  <c r="L351" i="11" s="1"/>
  <c r="T350" i="11"/>
  <c r="AD345" i="11"/>
  <c r="AG366" i="11" s="1"/>
  <c r="AB345" i="11"/>
  <c r="S348" i="11"/>
  <c r="H349" i="11"/>
  <c r="U348" i="11"/>
  <c r="X348" i="11" s="1"/>
  <c r="Y348" i="11" s="1"/>
  <c r="R349" i="11"/>
  <c r="AC345" i="1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Z348" i="11" l="1"/>
  <c r="H350" i="11"/>
  <c r="S349" i="11"/>
  <c r="AD346" i="11"/>
  <c r="AG367" i="11" s="1"/>
  <c r="AB346" i="11"/>
  <c r="U349" i="11"/>
  <c r="X349" i="11" s="1"/>
  <c r="Y349" i="11" s="1"/>
  <c r="R350" i="11"/>
  <c r="L352" i="11" a="1"/>
  <c r="L352" i="11" s="1"/>
  <c r="T351" i="11"/>
  <c r="AC346" i="1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Z349" i="11" l="1"/>
  <c r="L353" i="11" a="1"/>
  <c r="L353" i="11" s="1"/>
  <c r="T352" i="11"/>
  <c r="H351" i="11"/>
  <c r="S350" i="11"/>
  <c r="AA348" i="11"/>
  <c r="AC347" i="11"/>
  <c r="AD347" i="11"/>
  <c r="AG368" i="11" s="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Z350" i="11" l="1"/>
  <c r="U351" i="11"/>
  <c r="X351" i="11" s="1"/>
  <c r="Y351" i="11" s="1"/>
  <c r="R352" i="11"/>
  <c r="H352" i="11"/>
  <c r="S351" i="11"/>
  <c r="L354" i="11" a="1"/>
  <c r="L354" i="11" s="1"/>
  <c r="T353" i="11"/>
  <c r="AC348" i="11"/>
  <c r="AA349" i="11"/>
  <c r="AD348" i="11"/>
  <c r="AG369" i="11" s="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Z351" i="11" l="1"/>
  <c r="AD349" i="11"/>
  <c r="AG370" i="11" s="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Z352" i="11" l="1"/>
  <c r="H354" i="11"/>
  <c r="S353" i="11"/>
  <c r="AD350" i="11"/>
  <c r="AG371" i="11" s="1"/>
  <c r="AB350" i="11"/>
  <c r="R354" i="11"/>
  <c r="U353" i="11"/>
  <c r="X353" i="11" s="1"/>
  <c r="Y353" i="11" s="1"/>
  <c r="AA351" i="11"/>
  <c r="AC350" i="1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Z353" i="11" l="1"/>
  <c r="AB351" i="11"/>
  <c r="AD351" i="11"/>
  <c r="AG372" i="11" s="1"/>
  <c r="H355" i="11"/>
  <c r="S354" i="11"/>
  <c r="R355" i="11"/>
  <c r="U354" i="11"/>
  <c r="X354" i="11" s="1"/>
  <c r="Y354" i="11" s="1"/>
  <c r="AA352" i="11"/>
  <c r="AC351" i="1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Z354" i="11" l="1"/>
  <c r="T357" i="11"/>
  <c r="L358" i="11" a="1"/>
  <c r="L358" i="11" s="1"/>
  <c r="S355" i="11"/>
  <c r="H356" i="11"/>
  <c r="R356" i="11"/>
  <c r="U355" i="11"/>
  <c r="X355" i="11" s="1"/>
  <c r="Y355" i="11" s="1"/>
  <c r="AC352" i="11"/>
  <c r="AA353" i="11"/>
  <c r="AD352" i="11"/>
  <c r="AG373" i="11" s="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Z355" i="11" l="1"/>
  <c r="L359" i="11" a="1"/>
  <c r="L359" i="11" s="1"/>
  <c r="T358" i="11"/>
  <c r="U356" i="11"/>
  <c r="X356" i="11" s="1"/>
  <c r="Y356" i="11" s="1"/>
  <c r="R357" i="11"/>
  <c r="AC353" i="11"/>
  <c r="AA354" i="11"/>
  <c r="AD353" i="11"/>
  <c r="AG374" i="11" s="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Z356" i="11" l="1"/>
  <c r="U357" i="11"/>
  <c r="X357" i="11" s="1"/>
  <c r="Y357" i="11" s="1"/>
  <c r="R358" i="11"/>
  <c r="L360" i="11" a="1"/>
  <c r="L360" i="11" s="1"/>
  <c r="T359" i="11"/>
  <c r="AC354" i="11"/>
  <c r="AA355" i="11"/>
  <c r="H358" i="11"/>
  <c r="S357" i="11"/>
  <c r="AD354" i="11"/>
  <c r="AG375" i="11" s="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Z357" i="11" l="1"/>
  <c r="H359" i="11"/>
  <c r="S358" i="11"/>
  <c r="AD355" i="11"/>
  <c r="AG376" i="11" s="1"/>
  <c r="AB355" i="11"/>
  <c r="L361" i="11" a="1"/>
  <c r="L361" i="11" s="1"/>
  <c r="T360" i="11"/>
  <c r="U358" i="11"/>
  <c r="X358" i="11" s="1"/>
  <c r="Y358" i="11" s="1"/>
  <c r="R359" i="11"/>
  <c r="AC355" i="1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Z358" i="11" l="1"/>
  <c r="L362" i="11" a="1"/>
  <c r="L362" i="11" s="1"/>
  <c r="T361" i="11"/>
  <c r="U359" i="11"/>
  <c r="X359" i="11" s="1"/>
  <c r="Y359" i="11" s="1"/>
  <c r="R360" i="11"/>
  <c r="H360" i="11"/>
  <c r="S359" i="11"/>
  <c r="AD356" i="11"/>
  <c r="AG377" i="11" s="1"/>
  <c r="AB356" i="11"/>
  <c r="AC356" i="1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Z359" i="11" l="1"/>
  <c r="AB357" i="11"/>
  <c r="AD357" i="11"/>
  <c r="AG378" i="11" s="1"/>
  <c r="T362" i="11"/>
  <c r="L363" i="11" a="1"/>
  <c r="L363" i="11" s="1"/>
  <c r="R361" i="11"/>
  <c r="U360" i="11"/>
  <c r="X360" i="11" s="1"/>
  <c r="Y360" i="11" s="1"/>
  <c r="AC357" i="1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Z360" i="11" l="1"/>
  <c r="AD358" i="11"/>
  <c r="AG379" i="11" s="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Z361" i="11" l="1"/>
  <c r="T364" i="11"/>
  <c r="L365" i="11" a="1"/>
  <c r="L365" i="11" s="1"/>
  <c r="AA360" i="11"/>
  <c r="AC359" i="11"/>
  <c r="AD359" i="11"/>
  <c r="AG380" i="11" s="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Z362" i="11" l="1"/>
  <c r="U363" i="11"/>
  <c r="X363" i="11" s="1"/>
  <c r="Y363" i="11" s="1"/>
  <c r="R364" i="11"/>
  <c r="AD360" i="11"/>
  <c r="AG381" i="11" s="1"/>
  <c r="AB360" i="11"/>
  <c r="L366" i="11" a="1"/>
  <c r="L366" i="11" s="1"/>
  <c r="T365" i="11"/>
  <c r="S363" i="11"/>
  <c r="H364" i="11"/>
  <c r="AC360" i="1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Z363" i="11" l="1"/>
  <c r="AD361" i="11"/>
  <c r="AG382" i="11" s="1"/>
  <c r="AB361" i="11"/>
  <c r="U364" i="11"/>
  <c r="X364" i="11" s="1"/>
  <c r="Y364" i="11" s="1"/>
  <c r="R365" i="11"/>
  <c r="L367" i="11" a="1"/>
  <c r="L367" i="11" s="1"/>
  <c r="T366" i="11"/>
  <c r="AC361" i="1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L368" i="11" l="1" a="1"/>
  <c r="L368" i="11" s="1"/>
  <c r="T367" i="11"/>
  <c r="U365" i="11"/>
  <c r="X365" i="11" s="1"/>
  <c r="R366" i="11"/>
  <c r="AD362" i="11"/>
  <c r="AG383" i="11" s="1"/>
  <c r="AB362" i="11"/>
  <c r="H366" i="11"/>
  <c r="S365" i="11"/>
  <c r="AC362" i="1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H367" i="11" l="1"/>
  <c r="S366" i="11"/>
  <c r="AD363" i="11"/>
  <c r="AG384" i="11" s="1"/>
  <c r="AB363" i="11"/>
  <c r="Z365" i="11"/>
  <c r="AC363" i="1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Z366" i="11" l="1"/>
  <c r="L370" i="11" a="1"/>
  <c r="L370" i="11" s="1"/>
  <c r="T369" i="11"/>
  <c r="U367" i="11"/>
  <c r="X367" i="11" s="1"/>
  <c r="Y367" i="11" s="1"/>
  <c r="R368" i="11"/>
  <c r="AD364" i="11"/>
  <c r="AG385" i="11" s="1"/>
  <c r="AK1" i="3" s="1" a="1"/>
  <c r="AK1" i="3" s="1"/>
  <c r="AB364" i="11"/>
  <c r="AC364" i="11"/>
  <c r="AA365" i="11"/>
  <c r="H368" i="11"/>
  <c r="S367" i="11"/>
  <c r="Z366" i="10"/>
  <c r="U367" i="10"/>
  <c r="X367" i="10" s="1"/>
  <c r="Y367" i="10" s="1"/>
  <c r="R368" i="10"/>
  <c r="AD364" i="10"/>
  <c r="AG385" i="10" s="1"/>
  <c r="AG1" i="3" s="1" a="1"/>
  <c r="AG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AC1" i="3" s="1" a="1"/>
  <c r="AC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Y1" i="3" s="1" a="1"/>
  <c r="Y1" i="3" s="1"/>
  <c r="AB364" i="8"/>
  <c r="Z366" i="7"/>
  <c r="AD364" i="7"/>
  <c r="AG385" i="7" s="1"/>
  <c r="U1" i="3" s="1" a="1"/>
  <c r="U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Q1" i="3" s="1" a="1"/>
  <c r="Q1" i="3" s="1"/>
  <c r="AB364" i="6"/>
  <c r="AC364" i="6"/>
  <c r="AA365" i="6"/>
  <c r="L370" i="6" a="1"/>
  <c r="L370" i="6" s="1"/>
  <c r="T369" i="6"/>
  <c r="Z366" i="5"/>
  <c r="AD364" i="5"/>
  <c r="AG385" i="5" s="1"/>
  <c r="M1" i="3" s="1" a="1"/>
  <c r="M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I1" i="3" s="1" a="1"/>
  <c r="I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Z367" i="11" l="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Z368" i="11" l="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Z369" i="11" l="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Z370" i="11" l="1"/>
  <c r="U371" i="11"/>
  <c r="X371" i="11" s="1"/>
  <c r="Y371" i="11" s="1"/>
  <c r="R372" i="11"/>
  <c r="L374" i="11" a="1"/>
  <c r="L374" i="11" s="1"/>
  <c r="T373" i="11"/>
  <c r="S371" i="11"/>
  <c r="H372" i="11"/>
  <c r="AC368" i="1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Z371" i="11" l="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Z372" i="11" l="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Z373" i="11" l="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Z374" i="11" l="1"/>
  <c r="L378" i="11" a="1"/>
  <c r="L378" i="11" s="1"/>
  <c r="T377" i="11"/>
  <c r="U375" i="11"/>
  <c r="X375" i="11" s="1"/>
  <c r="Y375" i="11" s="1"/>
  <c r="R376" i="11"/>
  <c r="AC372" i="1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Z375" i="11" l="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Z376" i="11" l="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Z377" i="11" l="1"/>
  <c r="AD375" i="11"/>
  <c r="AB375" i="11"/>
  <c r="R379" i="11"/>
  <c r="U378" i="11"/>
  <c r="X378" i="11" s="1"/>
  <c r="Y378" i="11" s="1"/>
  <c r="S378" i="11"/>
  <c r="H379" i="11"/>
  <c r="AC375" i="1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Z378" i="11" l="1"/>
  <c r="U379" i="11"/>
  <c r="X379" i="11" s="1"/>
  <c r="Y379" i="11" s="1"/>
  <c r="R380" i="11"/>
  <c r="L382" i="11" a="1"/>
  <c r="L382" i="11" s="1"/>
  <c r="T381" i="11"/>
  <c r="AD376" i="11"/>
  <c r="AB376" i="11"/>
  <c r="AC376" i="1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Z379" i="11" l="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Z380" i="11" l="1"/>
  <c r="AD378" i="11"/>
  <c r="AB378" i="11"/>
  <c r="U381" i="11"/>
  <c r="X381" i="11" s="1"/>
  <c r="Y381" i="11" s="1"/>
  <c r="R382" i="11"/>
  <c r="L384" i="11" a="1"/>
  <c r="L384" i="11" s="1"/>
  <c r="T383" i="11"/>
  <c r="AC378" i="1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Z381" i="11" l="1"/>
  <c r="L385" i="11" a="1"/>
  <c r="L385" i="11" s="1"/>
  <c r="T385" i="11" s="1"/>
  <c r="T384" i="11"/>
  <c r="AD379" i="11"/>
  <c r="AB379" i="11"/>
  <c r="AC379" i="1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Z382" i="11" l="1"/>
  <c r="U383" i="11"/>
  <c r="X383" i="11" s="1"/>
  <c r="Y383" i="11" s="1"/>
  <c r="R384" i="11"/>
  <c r="AD380" i="11"/>
  <c r="AB380" i="11"/>
  <c r="AC380" i="1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Z383" i="11" l="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Y385" i="11" l="1"/>
  <c r="Z385" i="11" s="1"/>
  <c r="Z384" i="11"/>
  <c r="AB382" i="11"/>
  <c r="AD382" i="11"/>
  <c r="AA383" i="11"/>
  <c r="AC382" i="1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C383" i="11" l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D385" i="11" l="1"/>
  <c r="AI1" i="3" s="1" a="1"/>
  <c r="AI1" i="3" s="1"/>
  <c r="AB385" i="11"/>
  <c r="AD384" i="11"/>
  <c r="AB384" i="11"/>
  <c r="AD384" i="10"/>
  <c r="AB384" i="10"/>
  <c r="AD385" i="10"/>
  <c r="AE1" i="3" s="1" a="1"/>
  <c r="AE1" i="3" s="1"/>
  <c r="AB385" i="10"/>
  <c r="AD385" i="9"/>
  <c r="AA1" i="3" s="1" a="1"/>
  <c r="AA1" i="3" s="1"/>
  <c r="AB385" i="9"/>
  <c r="AD384" i="9"/>
  <c r="AB384" i="9"/>
  <c r="AD384" i="8"/>
  <c r="AB384" i="8"/>
  <c r="AD385" i="8"/>
  <c r="W1" i="3" s="1" a="1"/>
  <c r="W1" i="3" s="1"/>
  <c r="AB385" i="8"/>
  <c r="AD384" i="7"/>
  <c r="AB384" i="7"/>
  <c r="AD385" i="7"/>
  <c r="S1" i="3" s="1" a="1"/>
  <c r="S1" i="3" s="1"/>
  <c r="AB385" i="7"/>
  <c r="AD385" i="6"/>
  <c r="O1" i="3" s="1" a="1"/>
  <c r="O1" i="3" s="1"/>
  <c r="AB385" i="6"/>
  <c r="AD384" i="6"/>
  <c r="AB384" i="6"/>
  <c r="AD385" i="5"/>
  <c r="K1" i="3" s="1" a="1"/>
  <c r="K1" i="3" s="1"/>
  <c r="AB385" i="5"/>
  <c r="AD384" i="5"/>
  <c r="AB384" i="5"/>
  <c r="AD385" i="4"/>
  <c r="G1" i="3" s="1" a="1"/>
  <c r="G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<sst xmlns="http://schemas.openxmlformats.org/spreadsheetml/2006/main" count="321" uniqueCount="85">
  <si>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</si>
  <si>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</si>
  <si>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</si>
  <si>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</si>
  <si>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</si>
  <si>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</si>
  <si>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</si>
  <si>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</si>
  <si>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</si>
  <si>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</si>
  <si>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</si>
  <si>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</si>
  <si>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</si>
  <si>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</si>
  <si>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</si>
  <si>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</si>
  <si>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</si>
  <si>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</si>
  <si>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</si>
  <si>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</si>
  <si>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</si>
  <si>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</si>
  <si>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</si>
  <si>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</si>
  <si>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</si>
  <si>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</si>
  <si>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</si>
  <si>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</si>
  <si>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</si>
  <si>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</si>
  <si>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</si>
  <si>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</si>
  <si>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</si>
  <si>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</si>
  <si>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</si>
  <si>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</si>
  <si>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</si>
  <si>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</si>
  <si>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</si>
  <si>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</si>
  <si>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</si>
  <si>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</si>
  <si>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</si>
  <si>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</si>
  <si>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</si>
  <si>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</si>
  <si>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</si>
  <si>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</si>
  <si>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</si>
  <si>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</si>
  <si>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</si>
  <si>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</si>
  <si>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</si>
  <si>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</si>
  <si>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</si>
  <si>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</si>
  <si>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</si>
  <si>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</si>
  <si>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</si>
  <si>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</si>
  <si>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</si>
  <si>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</si>
  <si>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</si>
  <si>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</si>
  <si>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</si>
  <si>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</si>
  <si>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</si>
  <si>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</si>
  <si>
    <t>ivvpredicteddaily</t>
  </si>
  <si>
    <t>ivvdaily</t>
  </si>
  <si>
    <t>vdaily</t>
  </si>
  <si>
    <t>vvdaily</t>
  </si>
  <si>
    <t>vidaily</t>
  </si>
  <si>
    <t>viidaily</t>
  </si>
  <si>
    <t>vivdaily</t>
  </si>
  <si>
    <t>viivdaily</t>
  </si>
  <si>
    <t>viiidaily</t>
  </si>
  <si>
    <t>vpredicteddaily</t>
  </si>
  <si>
    <t>vvpredicteddaily</t>
  </si>
  <si>
    <t>vipredicteddaily</t>
  </si>
  <si>
    <t>vivpredicteddaily</t>
  </si>
  <si>
    <t>viipredicteddaily</t>
  </si>
  <si>
    <t>viivpredicteddaily</t>
  </si>
  <si>
    <t>viiipredicteddaily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</si>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</sst>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  <xf numFmtId="0" fontId="7" fillId="0" borderId="0" xfId="0" applyFont="1" applyAlignment="1"/>
    <xf numFmtId="3" fontId="6" fillId="3" borderId="1" xfId="0" applyNumberFormat="1" applyFont="1" applyFill="1" applyBorder="1"/>
    <xf numFmtId="3" fontId="8" fillId="0" borderId="0" xfId="0" applyNumberFormat="1" applyFont="1"/>
    <xf numFmtId="1" fontId="0" fillId="0" borderId="1" xfId="0" applyNumberFormat="1" applyFont="1" applyBorder="1" applyAlignment="1"/>
    <xf numFmtId="3" fontId="5" fillId="0" borderId="1" xfId="0" applyNumberFormat="1" applyFont="1" applyBorder="1" applyAlignment="1"/>
    <xf numFmtId="0" fontId="0" fillId="0" borderId="1" xfId="0" applyFont="1" applyBorder="1" applyAlignment="1"/>
    <xf numFmtId="1" fontId="0" fillId="0" borderId="2" xfId="0" applyNumberFormat="1" applyFont="1" applyBorder="1" applyAlignment="1"/>
    <xf numFmtId="3" fontId="5" fillId="0" borderId="2" xfId="0" applyNumberFormat="1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132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17654173.833333332</c:v>
                </c:pt>
                <c:pt idx="70">
                  <c:v>18060905.666666664</c:v>
                </c:pt>
                <c:pt idx="71">
                  <c:v>18467637.499999996</c:v>
                </c:pt>
                <c:pt idx="72">
                  <c:v>18874369.333333328</c:v>
                </c:pt>
                <c:pt idx="73">
                  <c:v>19281101.16666666</c:v>
                </c:pt>
                <c:pt idx="74">
                  <c:v>19687832.999999993</c:v>
                </c:pt>
                <c:pt idx="75">
                  <c:v>20094564.833333325</c:v>
                </c:pt>
                <c:pt idx="76">
                  <c:v>20501296.666666657</c:v>
                </c:pt>
                <c:pt idx="77">
                  <c:v>20908028.499999989</c:v>
                </c:pt>
                <c:pt idx="78">
                  <c:v>21314760.333333321</c:v>
                </c:pt>
                <c:pt idx="79">
                  <c:v>21721492.166666653</c:v>
                </c:pt>
                <c:pt idx="80">
                  <c:v>22128223.999999985</c:v>
                </c:pt>
                <c:pt idx="81">
                  <c:v>22534955.833333317</c:v>
                </c:pt>
                <c:pt idx="82">
                  <c:v>22941687.666666649</c:v>
                </c:pt>
                <c:pt idx="83">
                  <c:v>23348419.499999981</c:v>
                </c:pt>
                <c:pt idx="84">
                  <c:v>23755151.333333313</c:v>
                </c:pt>
                <c:pt idx="85">
                  <c:v>24161883.166666646</c:v>
                </c:pt>
                <c:pt idx="86">
                  <c:v>24568614.999999978</c:v>
                </c:pt>
                <c:pt idx="87">
                  <c:v>24975346.83333331</c:v>
                </c:pt>
                <c:pt idx="88">
                  <c:v>25382078.666666642</c:v>
                </c:pt>
                <c:pt idx="89">
                  <c:v>25788810.499999974</c:v>
                </c:pt>
                <c:pt idx="90">
                  <c:v>26195542.333333306</c:v>
                </c:pt>
                <c:pt idx="91">
                  <c:v>26602274.166666638</c:v>
                </c:pt>
                <c:pt idx="92">
                  <c:v>27009005.99999997</c:v>
                </c:pt>
                <c:pt idx="93">
                  <c:v>27415737.833333302</c:v>
                </c:pt>
                <c:pt idx="94">
                  <c:v>27822469.666666634</c:v>
                </c:pt>
                <c:pt idx="95">
                  <c:v>28229201.499999966</c:v>
                </c:pt>
                <c:pt idx="96">
                  <c:v>28635933.333333299</c:v>
                </c:pt>
                <c:pt idx="97">
                  <c:v>29042665.166666631</c:v>
                </c:pt>
                <c:pt idx="98">
                  <c:v>29449396.999999963</c:v>
                </c:pt>
                <c:pt idx="99">
                  <c:v>29815959.28571425</c:v>
                </c:pt>
                <c:pt idx="100">
                  <c:v>30182521.571428537</c:v>
                </c:pt>
                <c:pt idx="101">
                  <c:v>30549083.857142825</c:v>
                </c:pt>
                <c:pt idx="102">
                  <c:v>30915646.142857112</c:v>
                </c:pt>
                <c:pt idx="103">
                  <c:v>31282208.428571399</c:v>
                </c:pt>
                <c:pt idx="104">
                  <c:v>31648770.714285687</c:v>
                </c:pt>
                <c:pt idx="105">
                  <c:v>32015332.999999974</c:v>
                </c:pt>
                <c:pt idx="106">
                  <c:v>32303501.249999974</c:v>
                </c:pt>
                <c:pt idx="107">
                  <c:v>32591669.499999974</c:v>
                </c:pt>
                <c:pt idx="108">
                  <c:v>32879837.749999974</c:v>
                </c:pt>
                <c:pt idx="109">
                  <c:v>33168005.999999974</c:v>
                </c:pt>
                <c:pt idx="110">
                  <c:v>33456174.249999974</c:v>
                </c:pt>
                <c:pt idx="111">
                  <c:v>33744342.49999997</c:v>
                </c:pt>
                <c:pt idx="112">
                  <c:v>34032510.74999997</c:v>
                </c:pt>
                <c:pt idx="113">
                  <c:v>34320678.99999997</c:v>
                </c:pt>
                <c:pt idx="114">
                  <c:v>34533017.99999997</c:v>
                </c:pt>
                <c:pt idx="115">
                  <c:v>34674074.99999997</c:v>
                </c:pt>
                <c:pt idx="116">
                  <c:v>34777380.99999997</c:v>
                </c:pt>
                <c:pt idx="117">
                  <c:v>34873147.99999997</c:v>
                </c:pt>
                <c:pt idx="118">
                  <c:v>35015232.99999997</c:v>
                </c:pt>
                <c:pt idx="119">
                  <c:v>35209825.99999997</c:v>
                </c:pt>
                <c:pt idx="120">
                  <c:v>35425749.99999997</c:v>
                </c:pt>
                <c:pt idx="121">
                  <c:v>35502586.99999997</c:v>
                </c:pt>
                <c:pt idx="122">
                  <c:v>35559078.99999997</c:v>
                </c:pt>
                <c:pt idx="123">
                  <c:v>35569223.99999997</c:v>
                </c:pt>
                <c:pt idx="124">
                  <c:v>35510975.99999997</c:v>
                </c:pt>
                <c:pt idx="125">
                  <c:v>35439005.99999997</c:v>
                </c:pt>
                <c:pt idx="126">
                  <c:v>35638756.99999997</c:v>
                </c:pt>
                <c:pt idx="127">
                  <c:v>35778954.99999997</c:v>
                </c:pt>
                <c:pt idx="128">
                  <c:v>35887939.99999997</c:v>
                </c:pt>
                <c:pt idx="129">
                  <c:v>36025127.99999997</c:v>
                </c:pt>
                <c:pt idx="130">
                  <c:v>36001142.99999997</c:v>
                </c:pt>
                <c:pt idx="131">
                  <c:v>35933386.99999997</c:v>
                </c:pt>
                <c:pt idx="132">
                  <c:v>35754997.99999997</c:v>
                </c:pt>
                <c:pt idx="133">
                  <c:v>35855959.99999997</c:v>
                </c:pt>
                <c:pt idx="134">
                  <c:v>35925611.99999997</c:v>
                </c:pt>
                <c:pt idx="135">
                  <c:v>35970855.99999997</c:v>
                </c:pt>
                <c:pt idx="136">
                  <c:v>35921839.99999997</c:v>
                </c:pt>
                <c:pt idx="137">
                  <c:v>35861279.99999997</c:v>
                </c:pt>
                <c:pt idx="138">
                  <c:v>35787116.99999997</c:v>
                </c:pt>
                <c:pt idx="139">
                  <c:v>35658038.99999997</c:v>
                </c:pt>
                <c:pt idx="140">
                  <c:v>35798320.99999997</c:v>
                </c:pt>
                <c:pt idx="141">
                  <c:v>35865840.99999997</c:v>
                </c:pt>
                <c:pt idx="142">
                  <c:v>35874028.99999997</c:v>
                </c:pt>
                <c:pt idx="143">
                  <c:v>35843218.99999997</c:v>
                </c:pt>
                <c:pt idx="144">
                  <c:v>35760102.99999997</c:v>
                </c:pt>
                <c:pt idx="145">
                  <c:v>35635499.99999997</c:v>
                </c:pt>
                <c:pt idx="146">
                  <c:v>35550137.99999997</c:v>
                </c:pt>
                <c:pt idx="147">
                  <c:v>35732175.99999997</c:v>
                </c:pt>
                <c:pt idx="148">
                  <c:v>35876219.99999997</c:v>
                </c:pt>
                <c:pt idx="149">
                  <c:v>35931354.99999997</c:v>
                </c:pt>
                <c:pt idx="150">
                  <c:v>35869244.99999997</c:v>
                </c:pt>
                <c:pt idx="151">
                  <c:v>35836790.99999997</c:v>
                </c:pt>
                <c:pt idx="152">
                  <c:v>35884884.99999997</c:v>
                </c:pt>
                <c:pt idx="153">
                  <c:v>35894887.285714254</c:v>
                </c:pt>
                <c:pt idx="154">
                  <c:v>35904889.571428537</c:v>
                </c:pt>
                <c:pt idx="155">
                  <c:v>35914891.857142821</c:v>
                </c:pt>
                <c:pt idx="156">
                  <c:v>35924894.142857105</c:v>
                </c:pt>
                <c:pt idx="157">
                  <c:v>35934896.428571388</c:v>
                </c:pt>
                <c:pt idx="158">
                  <c:v>35944898.714285672</c:v>
                </c:pt>
                <c:pt idx="159">
                  <c:v>35954900.999999955</c:v>
                </c:pt>
                <c:pt idx="160">
                  <c:v>35964903.285714239</c:v>
                </c:pt>
                <c:pt idx="161">
                  <c:v>35974905.571428522</c:v>
                </c:pt>
                <c:pt idx="162">
                  <c:v>35984907.857142806</c:v>
                </c:pt>
                <c:pt idx="163">
                  <c:v>35994910.14285709</c:v>
                </c:pt>
                <c:pt idx="164">
                  <c:v>36004912.428571373</c:v>
                </c:pt>
                <c:pt idx="165">
                  <c:v>36014914.714285657</c:v>
                </c:pt>
                <c:pt idx="166">
                  <c:v>36024916.99999994</c:v>
                </c:pt>
                <c:pt idx="167">
                  <c:v>36034919.285714224</c:v>
                </c:pt>
                <c:pt idx="168">
                  <c:v>36044921.571428508</c:v>
                </c:pt>
                <c:pt idx="169">
                  <c:v>36054923.857142791</c:v>
                </c:pt>
                <c:pt idx="170">
                  <c:v>36064926.142857075</c:v>
                </c:pt>
                <c:pt idx="171">
                  <c:v>36074928.428571358</c:v>
                </c:pt>
                <c:pt idx="172">
                  <c:v>36084930.714285642</c:v>
                </c:pt>
                <c:pt idx="173">
                  <c:v>36094932.999999925</c:v>
                </c:pt>
                <c:pt idx="174">
                  <c:v>36104935.285714209</c:v>
                </c:pt>
                <c:pt idx="175">
                  <c:v>36114937.571428493</c:v>
                </c:pt>
                <c:pt idx="176">
                  <c:v>36124939.857142776</c:v>
                </c:pt>
                <c:pt idx="177">
                  <c:v>36134942.14285706</c:v>
                </c:pt>
                <c:pt idx="178">
                  <c:v>36144944.428571343</c:v>
                </c:pt>
                <c:pt idx="179">
                  <c:v>36154946.714285627</c:v>
                </c:pt>
                <c:pt idx="180">
                  <c:v>36164948.999999911</c:v>
                </c:pt>
                <c:pt idx="181">
                  <c:v>36174951.285714194</c:v>
                </c:pt>
                <c:pt idx="182">
                  <c:v>36184953.571428478</c:v>
                </c:pt>
                <c:pt idx="183">
                  <c:v>36194955.857142761</c:v>
                </c:pt>
                <c:pt idx="184">
                  <c:v>36204958.142857045</c:v>
                </c:pt>
                <c:pt idx="185">
                  <c:v>36214960.428571329</c:v>
                </c:pt>
                <c:pt idx="186">
                  <c:v>36224962.714285612</c:v>
                </c:pt>
                <c:pt idx="187">
                  <c:v>36234964.999999896</c:v>
                </c:pt>
                <c:pt idx="188">
                  <c:v>36244967.285714179</c:v>
                </c:pt>
                <c:pt idx="189">
                  <c:v>36254969.571428463</c:v>
                </c:pt>
                <c:pt idx="190">
                  <c:v>36264971.857142746</c:v>
                </c:pt>
                <c:pt idx="191">
                  <c:v>36274974.14285703</c:v>
                </c:pt>
                <c:pt idx="192">
                  <c:v>36284976.428571314</c:v>
                </c:pt>
                <c:pt idx="193">
                  <c:v>36294978.714285597</c:v>
                </c:pt>
                <c:pt idx="194">
                  <c:v>36304980.999999881</c:v>
                </c:pt>
                <c:pt idx="195">
                  <c:v>36314983.285714164</c:v>
                </c:pt>
                <c:pt idx="196">
                  <c:v>36324985.571428448</c:v>
                </c:pt>
                <c:pt idx="197">
                  <c:v>36334987.857142732</c:v>
                </c:pt>
                <c:pt idx="198">
                  <c:v>36344990.142857015</c:v>
                </c:pt>
                <c:pt idx="199">
                  <c:v>36764990.142857015</c:v>
                </c:pt>
                <c:pt idx="200">
                  <c:v>37184990.142857015</c:v>
                </c:pt>
                <c:pt idx="201">
                  <c:v>37604990.142857015</c:v>
                </c:pt>
                <c:pt idx="202">
                  <c:v>38024990.142857015</c:v>
                </c:pt>
                <c:pt idx="203">
                  <c:v>38444990.142857015</c:v>
                </c:pt>
                <c:pt idx="204">
                  <c:v>38864990.142857015</c:v>
                </c:pt>
                <c:pt idx="205">
                  <c:v>39284990.142857015</c:v>
                </c:pt>
                <c:pt idx="206">
                  <c:v>39704990.142857015</c:v>
                </c:pt>
                <c:pt idx="207">
                  <c:v>40124990.142857015</c:v>
                </c:pt>
                <c:pt idx="208">
                  <c:v>40544990.142857015</c:v>
                </c:pt>
                <c:pt idx="209">
                  <c:v>40964990.142857015</c:v>
                </c:pt>
                <c:pt idx="210">
                  <c:v>41384990.142857015</c:v>
                </c:pt>
                <c:pt idx="211">
                  <c:v>41804990.142857015</c:v>
                </c:pt>
                <c:pt idx="212">
                  <c:v>42224990.142857015</c:v>
                </c:pt>
                <c:pt idx="213">
                  <c:v>42644990.142857015</c:v>
                </c:pt>
                <c:pt idx="214">
                  <c:v>43064990.142857015</c:v>
                </c:pt>
                <c:pt idx="215">
                  <c:v>43484990.142857015</c:v>
                </c:pt>
                <c:pt idx="216">
                  <c:v>43904990.142857015</c:v>
                </c:pt>
                <c:pt idx="217">
                  <c:v>44324990.142857015</c:v>
                </c:pt>
                <c:pt idx="218">
                  <c:v>44744990.142857015</c:v>
                </c:pt>
                <c:pt idx="219">
                  <c:v>45164990.142857015</c:v>
                </c:pt>
                <c:pt idx="220">
                  <c:v>45584990.142857015</c:v>
                </c:pt>
                <c:pt idx="221">
                  <c:v>46004990.142857015</c:v>
                </c:pt>
                <c:pt idx="222">
                  <c:v>46424990.142857015</c:v>
                </c:pt>
                <c:pt idx="223">
                  <c:v>46844990.142857015</c:v>
                </c:pt>
                <c:pt idx="224">
                  <c:v>47264990.142857015</c:v>
                </c:pt>
                <c:pt idx="225">
                  <c:v>47684990.142857015</c:v>
                </c:pt>
                <c:pt idx="226">
                  <c:v>48104990.142857015</c:v>
                </c:pt>
                <c:pt idx="227">
                  <c:v>48524990.142857015</c:v>
                </c:pt>
                <c:pt idx="228">
                  <c:v>48944990.142857015</c:v>
                </c:pt>
                <c:pt idx="229">
                  <c:v>49364990.142857015</c:v>
                </c:pt>
                <c:pt idx="230">
                  <c:v>49784990.142857015</c:v>
                </c:pt>
                <c:pt idx="231">
                  <c:v>50204990.142857015</c:v>
                </c:pt>
                <c:pt idx="232">
                  <c:v>50624990.142857015</c:v>
                </c:pt>
                <c:pt idx="233">
                  <c:v>51044990.142857015</c:v>
                </c:pt>
                <c:pt idx="234">
                  <c:v>51464990.142857015</c:v>
                </c:pt>
                <c:pt idx="235">
                  <c:v>51884990.142857015</c:v>
                </c:pt>
                <c:pt idx="236">
                  <c:v>52304990.142857015</c:v>
                </c:pt>
                <c:pt idx="237">
                  <c:v>52724990.142857015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618153.16666666663</c:v>
                </c:pt>
                <c:pt idx="70">
                  <c:v>631421.33333333337</c:v>
                </c:pt>
                <c:pt idx="71">
                  <c:v>644689.5</c:v>
                </c:pt>
                <c:pt idx="72">
                  <c:v>657957.66666666663</c:v>
                </c:pt>
                <c:pt idx="73">
                  <c:v>671225.83333333337</c:v>
                </c:pt>
                <c:pt idx="74">
                  <c:v>684494</c:v>
                </c:pt>
                <c:pt idx="75">
                  <c:v>697762.16666666663</c:v>
                </c:pt>
                <c:pt idx="76">
                  <c:v>711030.33333333337</c:v>
                </c:pt>
                <c:pt idx="77">
                  <c:v>724298.5</c:v>
                </c:pt>
                <c:pt idx="78">
                  <c:v>737566.66666666663</c:v>
                </c:pt>
                <c:pt idx="79">
                  <c:v>750834.83333333326</c:v>
                </c:pt>
                <c:pt idx="80">
                  <c:v>764103</c:v>
                </c:pt>
                <c:pt idx="81">
                  <c:v>777371.16666666663</c:v>
                </c:pt>
                <c:pt idx="82">
                  <c:v>790639.33333333326</c:v>
                </c:pt>
                <c:pt idx="83">
                  <c:v>803907.5</c:v>
                </c:pt>
                <c:pt idx="84">
                  <c:v>817175.66666666663</c:v>
                </c:pt>
                <c:pt idx="85">
                  <c:v>830443.83333333326</c:v>
                </c:pt>
                <c:pt idx="86">
                  <c:v>843712</c:v>
                </c:pt>
                <c:pt idx="87">
                  <c:v>856980.16666666663</c:v>
                </c:pt>
                <c:pt idx="88">
                  <c:v>870248.33333333326</c:v>
                </c:pt>
                <c:pt idx="89">
                  <c:v>883516.5</c:v>
                </c:pt>
                <c:pt idx="90">
                  <c:v>896784.66666666663</c:v>
                </c:pt>
                <c:pt idx="91">
                  <c:v>910052.83333333326</c:v>
                </c:pt>
                <c:pt idx="92">
                  <c:v>923321</c:v>
                </c:pt>
                <c:pt idx="93">
                  <c:v>936589.16666666663</c:v>
                </c:pt>
                <c:pt idx="94">
                  <c:v>949857.33333333326</c:v>
                </c:pt>
                <c:pt idx="95">
                  <c:v>963125.5</c:v>
                </c:pt>
                <c:pt idx="96">
                  <c:v>976393.66666666663</c:v>
                </c:pt>
                <c:pt idx="97">
                  <c:v>989661.83333333326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17247442</c:v>
                </c:pt>
                <c:pt idx="153">
                  <c:v>17657439.714285713</c:v>
                </c:pt>
                <c:pt idx="154">
                  <c:v>18067437.428571425</c:v>
                </c:pt>
                <c:pt idx="155">
                  <c:v>18477435.142857138</c:v>
                </c:pt>
                <c:pt idx="156">
                  <c:v>18887432.857142851</c:v>
                </c:pt>
                <c:pt idx="157">
                  <c:v>19297430.571428563</c:v>
                </c:pt>
                <c:pt idx="158">
                  <c:v>19707428.285714276</c:v>
                </c:pt>
                <c:pt idx="159">
                  <c:v>20117425.999999989</c:v>
                </c:pt>
                <c:pt idx="160">
                  <c:v>20527423.714285702</c:v>
                </c:pt>
                <c:pt idx="161">
                  <c:v>20937421.428571414</c:v>
                </c:pt>
                <c:pt idx="162">
                  <c:v>21347419.142857127</c:v>
                </c:pt>
                <c:pt idx="163">
                  <c:v>21757416.85714284</c:v>
                </c:pt>
                <c:pt idx="164">
                  <c:v>22167414.571428552</c:v>
                </c:pt>
                <c:pt idx="165">
                  <c:v>22577412.285714265</c:v>
                </c:pt>
                <c:pt idx="166">
                  <c:v>22987409.999999978</c:v>
                </c:pt>
                <c:pt idx="167">
                  <c:v>23397407.71428569</c:v>
                </c:pt>
                <c:pt idx="168">
                  <c:v>23807405.428571403</c:v>
                </c:pt>
                <c:pt idx="169">
                  <c:v>24217403.142857116</c:v>
                </c:pt>
                <c:pt idx="170">
                  <c:v>24627400.857142828</c:v>
                </c:pt>
                <c:pt idx="171">
                  <c:v>25037398.571428541</c:v>
                </c:pt>
                <c:pt idx="172">
                  <c:v>25447396.285714254</c:v>
                </c:pt>
                <c:pt idx="173">
                  <c:v>25857393.999999966</c:v>
                </c:pt>
                <c:pt idx="174">
                  <c:v>26267391.714285679</c:v>
                </c:pt>
                <c:pt idx="175">
                  <c:v>26677389.428571392</c:v>
                </c:pt>
                <c:pt idx="176">
                  <c:v>27087387.142857105</c:v>
                </c:pt>
                <c:pt idx="177">
                  <c:v>27497384.857142817</c:v>
                </c:pt>
                <c:pt idx="178">
                  <c:v>27907382.57142853</c:v>
                </c:pt>
                <c:pt idx="179">
                  <c:v>28317380.285714243</c:v>
                </c:pt>
                <c:pt idx="180">
                  <c:v>28727377.999999955</c:v>
                </c:pt>
                <c:pt idx="181">
                  <c:v>29137375.714285668</c:v>
                </c:pt>
                <c:pt idx="182">
                  <c:v>29547373.428571381</c:v>
                </c:pt>
                <c:pt idx="183">
                  <c:v>29957371.142857093</c:v>
                </c:pt>
                <c:pt idx="184">
                  <c:v>30367368.857142806</c:v>
                </c:pt>
                <c:pt idx="185">
                  <c:v>30777366.571428519</c:v>
                </c:pt>
                <c:pt idx="186">
                  <c:v>31187364.285714231</c:v>
                </c:pt>
                <c:pt idx="187">
                  <c:v>31597361.999999944</c:v>
                </c:pt>
                <c:pt idx="188">
                  <c:v>32007359.714285657</c:v>
                </c:pt>
                <c:pt idx="189">
                  <c:v>32417357.428571369</c:v>
                </c:pt>
                <c:pt idx="190">
                  <c:v>32827355.142857082</c:v>
                </c:pt>
                <c:pt idx="191">
                  <c:v>33237352.857142795</c:v>
                </c:pt>
                <c:pt idx="192">
                  <c:v>33647350.571428508</c:v>
                </c:pt>
                <c:pt idx="193">
                  <c:v>34057348.285714224</c:v>
                </c:pt>
                <c:pt idx="194">
                  <c:v>34467345.99999994</c:v>
                </c:pt>
                <c:pt idx="195">
                  <c:v>34877343.714285657</c:v>
                </c:pt>
                <c:pt idx="196">
                  <c:v>35287341.428571373</c:v>
                </c:pt>
                <c:pt idx="197">
                  <c:v>35697339.14285709</c:v>
                </c:pt>
                <c:pt idx="198">
                  <c:v>35697339.14285709</c:v>
                </c:pt>
                <c:pt idx="199">
                  <c:v>35697339.14285709</c:v>
                </c:pt>
                <c:pt idx="200">
                  <c:v>35697339.14285709</c:v>
                </c:pt>
                <c:pt idx="201">
                  <c:v>35697339.14285709</c:v>
                </c:pt>
                <c:pt idx="202">
                  <c:v>35697339.14285709</c:v>
                </c:pt>
                <c:pt idx="203">
                  <c:v>35697339.14285709</c:v>
                </c:pt>
                <c:pt idx="204">
                  <c:v>35697339.14285709</c:v>
                </c:pt>
                <c:pt idx="205">
                  <c:v>35697339.14285709</c:v>
                </c:pt>
                <c:pt idx="206">
                  <c:v>35697339.14285709</c:v>
                </c:pt>
                <c:pt idx="207">
                  <c:v>35697339.14285709</c:v>
                </c:pt>
                <c:pt idx="208">
                  <c:v>35697339.14285709</c:v>
                </c:pt>
                <c:pt idx="209">
                  <c:v>35697339.14285709</c:v>
                </c:pt>
                <c:pt idx="210">
                  <c:v>35697339.14285709</c:v>
                </c:pt>
                <c:pt idx="211">
                  <c:v>35697339.14285709</c:v>
                </c:pt>
                <c:pt idx="212">
                  <c:v>35697339.14285709</c:v>
                </c:pt>
                <c:pt idx="213">
                  <c:v>35697339.14285709</c:v>
                </c:pt>
                <c:pt idx="214">
                  <c:v>35697339.14285709</c:v>
                </c:pt>
                <c:pt idx="215">
                  <c:v>35697339.14285709</c:v>
                </c:pt>
                <c:pt idx="216">
                  <c:v>35697339.14285709</c:v>
                </c:pt>
                <c:pt idx="217">
                  <c:v>35697339.14285709</c:v>
                </c:pt>
                <c:pt idx="218">
                  <c:v>35697339.14285709</c:v>
                </c:pt>
                <c:pt idx="219">
                  <c:v>35697339.14285709</c:v>
                </c:pt>
                <c:pt idx="220">
                  <c:v>36117339.14285709</c:v>
                </c:pt>
                <c:pt idx="221">
                  <c:v>36537339.14285709</c:v>
                </c:pt>
                <c:pt idx="222">
                  <c:v>36957339.14285709</c:v>
                </c:pt>
                <c:pt idx="223">
                  <c:v>37377339.14285709</c:v>
                </c:pt>
                <c:pt idx="224">
                  <c:v>37797339.14285709</c:v>
                </c:pt>
                <c:pt idx="225">
                  <c:v>38217339.14285709</c:v>
                </c:pt>
                <c:pt idx="226">
                  <c:v>38637339.14285709</c:v>
                </c:pt>
                <c:pt idx="227">
                  <c:v>39057339.14285709</c:v>
                </c:pt>
                <c:pt idx="228">
                  <c:v>39477339.14285709</c:v>
                </c:pt>
                <c:pt idx="229">
                  <c:v>39897339.14285709</c:v>
                </c:pt>
                <c:pt idx="230">
                  <c:v>40317339.14285709</c:v>
                </c:pt>
                <c:pt idx="231">
                  <c:v>40737339.14285709</c:v>
                </c:pt>
                <c:pt idx="232">
                  <c:v>41157339.14285709</c:v>
                </c:pt>
                <c:pt idx="233">
                  <c:v>41577339.14285709</c:v>
                </c:pt>
                <c:pt idx="234">
                  <c:v>41997339.14285709</c:v>
                </c:pt>
                <c:pt idx="235">
                  <c:v>42417339.14285709</c:v>
                </c:pt>
                <c:pt idx="236">
                  <c:v>42837339.14285709</c:v>
                </c:pt>
                <c:pt idx="237">
                  <c:v>43257339.14285709</c:v>
                </c:pt>
                <c:pt idx="238">
                  <c:v>43677339.14285709</c:v>
                </c:pt>
                <c:pt idx="239">
                  <c:v>44097339.14285709</c:v>
                </c:pt>
                <c:pt idx="240">
                  <c:v>44517339.14285709</c:v>
                </c:pt>
                <c:pt idx="241">
                  <c:v>44937339.14285709</c:v>
                </c:pt>
                <c:pt idx="242">
                  <c:v>45357339.14285709</c:v>
                </c:pt>
                <c:pt idx="243">
                  <c:v>45777339.14285709</c:v>
                </c:pt>
                <c:pt idx="244">
                  <c:v>46197339.14285709</c:v>
                </c:pt>
                <c:pt idx="245">
                  <c:v>46617339.14285709</c:v>
                </c:pt>
                <c:pt idx="246">
                  <c:v>47037339.14285709</c:v>
                </c:pt>
                <c:pt idx="247">
                  <c:v>47457339.14285709</c:v>
                </c:pt>
                <c:pt idx="248">
                  <c:v>47877339.14285709</c:v>
                </c:pt>
                <c:pt idx="249">
                  <c:v>48297339.14285709</c:v>
                </c:pt>
                <c:pt idx="250">
                  <c:v>48717339.14285709</c:v>
                </c:pt>
                <c:pt idx="251">
                  <c:v>49137339.14285709</c:v>
                </c:pt>
                <c:pt idx="252">
                  <c:v>49557339.14285709</c:v>
                </c:pt>
                <c:pt idx="253">
                  <c:v>49977339.14285709</c:v>
                </c:pt>
                <c:pt idx="254">
                  <c:v>50397339.14285709</c:v>
                </c:pt>
                <c:pt idx="255">
                  <c:v>50817339.14285709</c:v>
                </c:pt>
                <c:pt idx="256">
                  <c:v>51237339.14285709</c:v>
                </c:pt>
                <c:pt idx="257">
                  <c:v>51657339.14285709</c:v>
                </c:pt>
                <c:pt idx="258">
                  <c:v>52077339.14285709</c:v>
                </c:pt>
                <c:pt idx="259">
                  <c:v>52497339.14285709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15552942.050000001</c:v>
                </c:pt>
                <c:pt idx="90">
                  <c:v>15919664.108333332</c:v>
                </c:pt>
                <c:pt idx="91">
                  <c:v>16286386.166666664</c:v>
                </c:pt>
                <c:pt idx="92">
                  <c:v>16653108.224999996</c:v>
                </c:pt>
                <c:pt idx="93">
                  <c:v>17019830.283333328</c:v>
                </c:pt>
                <c:pt idx="94">
                  <c:v>17386552.341666661</c:v>
                </c:pt>
                <c:pt idx="95">
                  <c:v>17753274.399999995</c:v>
                </c:pt>
                <c:pt idx="96">
                  <c:v>18119996.458333328</c:v>
                </c:pt>
                <c:pt idx="97">
                  <c:v>18486718.516666658</c:v>
                </c:pt>
                <c:pt idx="98">
                  <c:v>18853440.574999992</c:v>
                </c:pt>
                <c:pt idx="99">
                  <c:v>19220162.633333322</c:v>
                </c:pt>
                <c:pt idx="100">
                  <c:v>19586884.691666655</c:v>
                </c:pt>
                <c:pt idx="101">
                  <c:v>19953606.749999985</c:v>
                </c:pt>
                <c:pt idx="102">
                  <c:v>20320328.808333319</c:v>
                </c:pt>
                <c:pt idx="103">
                  <c:v>20687050.866666649</c:v>
                </c:pt>
                <c:pt idx="104">
                  <c:v>21053772.924999982</c:v>
                </c:pt>
                <c:pt idx="105">
                  <c:v>21420494.983333319</c:v>
                </c:pt>
                <c:pt idx="106">
                  <c:v>21787217.041666649</c:v>
                </c:pt>
                <c:pt idx="107">
                  <c:v>22153939.099999983</c:v>
                </c:pt>
                <c:pt idx="108">
                  <c:v>22520661.158333313</c:v>
                </c:pt>
                <c:pt idx="109">
                  <c:v>22887383.216666646</c:v>
                </c:pt>
                <c:pt idx="110">
                  <c:v>23254105.274999976</c:v>
                </c:pt>
                <c:pt idx="111">
                  <c:v>23620827.33333331</c:v>
                </c:pt>
                <c:pt idx="112">
                  <c:v>23987549.39166664</c:v>
                </c:pt>
                <c:pt idx="113">
                  <c:v>24354271.449999973</c:v>
                </c:pt>
                <c:pt idx="114">
                  <c:v>24720993.508333303</c:v>
                </c:pt>
                <c:pt idx="115">
                  <c:v>25087715.56666664</c:v>
                </c:pt>
                <c:pt idx="116">
                  <c:v>25454437.62499997</c:v>
                </c:pt>
                <c:pt idx="117">
                  <c:v>25821159.683333304</c:v>
                </c:pt>
                <c:pt idx="118">
                  <c:v>26187881.741666634</c:v>
                </c:pt>
                <c:pt idx="119">
                  <c:v>26554603.799999967</c:v>
                </c:pt>
                <c:pt idx="120">
                  <c:v>26887181.74285711</c:v>
                </c:pt>
                <c:pt idx="121">
                  <c:v>27219759.685714256</c:v>
                </c:pt>
                <c:pt idx="122">
                  <c:v>27552337.628571402</c:v>
                </c:pt>
                <c:pt idx="123">
                  <c:v>27884915.571428545</c:v>
                </c:pt>
                <c:pt idx="124">
                  <c:v>28217493.514285687</c:v>
                </c:pt>
                <c:pt idx="125">
                  <c:v>28550071.457142834</c:v>
                </c:pt>
                <c:pt idx="126">
                  <c:v>28882649.399999976</c:v>
                </c:pt>
                <c:pt idx="127">
                  <c:v>29148592.412499979</c:v>
                </c:pt>
                <c:pt idx="128">
                  <c:v>29414535.424999978</c:v>
                </c:pt>
                <c:pt idx="129">
                  <c:v>29680478.437499974</c:v>
                </c:pt>
                <c:pt idx="130">
                  <c:v>29946421.449999977</c:v>
                </c:pt>
                <c:pt idx="131">
                  <c:v>30212364.462499976</c:v>
                </c:pt>
                <c:pt idx="132">
                  <c:v>30478307.474999975</c:v>
                </c:pt>
                <c:pt idx="133">
                  <c:v>30744250.487499975</c:v>
                </c:pt>
                <c:pt idx="134">
                  <c:v>31010193.499999974</c:v>
                </c:pt>
                <c:pt idx="135">
                  <c:v>31211681.649999972</c:v>
                </c:pt>
                <c:pt idx="136">
                  <c:v>31352580.099999975</c:v>
                </c:pt>
                <c:pt idx="137">
                  <c:v>31461390.199999973</c:v>
                </c:pt>
                <c:pt idx="138">
                  <c:v>31563792.149999972</c:v>
                </c:pt>
                <c:pt idx="139">
                  <c:v>31705564.399999972</c:v>
                </c:pt>
                <c:pt idx="140">
                  <c:v>31891968.449999973</c:v>
                </c:pt>
                <c:pt idx="141">
                  <c:v>32096503.849999975</c:v>
                </c:pt>
                <c:pt idx="142">
                  <c:v>32182815.299999975</c:v>
                </c:pt>
                <c:pt idx="143">
                  <c:v>32251833.499999974</c:v>
                </c:pt>
                <c:pt idx="144">
                  <c:v>32281456.749999974</c:v>
                </c:pt>
                <c:pt idx="145">
                  <c:v>32252945.949999973</c:v>
                </c:pt>
                <c:pt idx="146">
                  <c:v>32212771.449999973</c:v>
                </c:pt>
                <c:pt idx="147">
                  <c:v>32403559.799999975</c:v>
                </c:pt>
                <c:pt idx="148">
                  <c:v>32543728.099999975</c:v>
                </c:pt>
                <c:pt idx="149">
                  <c:v>32657365.349999975</c:v>
                </c:pt>
                <c:pt idx="150">
                  <c:v>32794975.149999972</c:v>
                </c:pt>
                <c:pt idx="151">
                  <c:v>32795587.899999972</c:v>
                </c:pt>
                <c:pt idx="152">
                  <c:v>32758995.299999975</c:v>
                </c:pt>
                <c:pt idx="153">
                  <c:v>32628364.649999972</c:v>
                </c:pt>
                <c:pt idx="154">
                  <c:v>32735182.349999975</c:v>
                </c:pt>
                <c:pt idx="155">
                  <c:v>32815386.549999975</c:v>
                </c:pt>
                <c:pt idx="156">
                  <c:v>32874843.949999973</c:v>
                </c:pt>
                <c:pt idx="157">
                  <c:v>32854180.349999975</c:v>
                </c:pt>
                <c:pt idx="158">
                  <c:v>32823704.349999975</c:v>
                </c:pt>
                <c:pt idx="159">
                  <c:v>32781665.799999975</c:v>
                </c:pt>
                <c:pt idx="160">
                  <c:v>32692949.499999974</c:v>
                </c:pt>
                <c:pt idx="161">
                  <c:v>32833189.199999973</c:v>
                </c:pt>
                <c:pt idx="162">
                  <c:v>32911581.199999973</c:v>
                </c:pt>
                <c:pt idx="163">
                  <c:v>32939540.999999974</c:v>
                </c:pt>
                <c:pt idx="164">
                  <c:v>32934352.499999974</c:v>
                </c:pt>
                <c:pt idx="165">
                  <c:v>32884703.899999972</c:v>
                </c:pt>
                <c:pt idx="166">
                  <c:v>32799791.349999975</c:v>
                </c:pt>
                <c:pt idx="167">
                  <c:v>32748233.649999972</c:v>
                </c:pt>
                <c:pt idx="168">
                  <c:v>32923965.949999973</c:v>
                </c:pt>
                <c:pt idx="169">
                  <c:v>33067403.349999975</c:v>
                </c:pt>
                <c:pt idx="170">
                  <c:v>33135268.099999975</c:v>
                </c:pt>
                <c:pt idx="171">
                  <c:v>33103474.599999975</c:v>
                </c:pt>
                <c:pt idx="172">
                  <c:v>33096888.699999973</c:v>
                </c:pt>
                <c:pt idx="173">
                  <c:v>33158768.599999975</c:v>
                </c:pt>
                <c:pt idx="174">
                  <c:v>33188270.542857114</c:v>
                </c:pt>
                <c:pt idx="175">
                  <c:v>33217772.485714257</c:v>
                </c:pt>
                <c:pt idx="176">
                  <c:v>33247274.428571396</c:v>
                </c:pt>
                <c:pt idx="177">
                  <c:v>33276776.371428538</c:v>
                </c:pt>
                <c:pt idx="178">
                  <c:v>33306278.314285677</c:v>
                </c:pt>
                <c:pt idx="179">
                  <c:v>33335780.257142819</c:v>
                </c:pt>
                <c:pt idx="180">
                  <c:v>33365282.199999962</c:v>
                </c:pt>
                <c:pt idx="181">
                  <c:v>33394784.142857101</c:v>
                </c:pt>
                <c:pt idx="182">
                  <c:v>33424286.085714243</c:v>
                </c:pt>
                <c:pt idx="183">
                  <c:v>33453788.028571382</c:v>
                </c:pt>
                <c:pt idx="184">
                  <c:v>33483289.971428521</c:v>
                </c:pt>
                <c:pt idx="185">
                  <c:v>33512791.914285664</c:v>
                </c:pt>
                <c:pt idx="186">
                  <c:v>33542293.857142806</c:v>
                </c:pt>
                <c:pt idx="187">
                  <c:v>33571795.799999945</c:v>
                </c:pt>
                <c:pt idx="188">
                  <c:v>33601297.742857084</c:v>
                </c:pt>
                <c:pt idx="189">
                  <c:v>33630799.68571423</c:v>
                </c:pt>
                <c:pt idx="190">
                  <c:v>33660301.628571369</c:v>
                </c:pt>
                <c:pt idx="191">
                  <c:v>33689803.571428508</c:v>
                </c:pt>
                <c:pt idx="192">
                  <c:v>33719305.514285654</c:v>
                </c:pt>
                <c:pt idx="193">
                  <c:v>33748807.457142793</c:v>
                </c:pt>
                <c:pt idx="194">
                  <c:v>33778309.399999931</c:v>
                </c:pt>
                <c:pt idx="195">
                  <c:v>33807811.34285707</c:v>
                </c:pt>
                <c:pt idx="196">
                  <c:v>33837313.285714217</c:v>
                </c:pt>
                <c:pt idx="197">
                  <c:v>33866815.228571355</c:v>
                </c:pt>
                <c:pt idx="198">
                  <c:v>33896317.171428494</c:v>
                </c:pt>
                <c:pt idx="199">
                  <c:v>33925819.114285633</c:v>
                </c:pt>
                <c:pt idx="200">
                  <c:v>33955321.057142779</c:v>
                </c:pt>
                <c:pt idx="201">
                  <c:v>33984822.999999918</c:v>
                </c:pt>
                <c:pt idx="202">
                  <c:v>34014324.942857057</c:v>
                </c:pt>
                <c:pt idx="203">
                  <c:v>34043826.885714203</c:v>
                </c:pt>
                <c:pt idx="204">
                  <c:v>34073328.828571342</c:v>
                </c:pt>
                <c:pt idx="205">
                  <c:v>34102830.771428481</c:v>
                </c:pt>
                <c:pt idx="206">
                  <c:v>34132332.71428562</c:v>
                </c:pt>
                <c:pt idx="207">
                  <c:v>34161834.657142766</c:v>
                </c:pt>
                <c:pt idx="208">
                  <c:v>34191336.599999905</c:v>
                </c:pt>
                <c:pt idx="209">
                  <c:v>34220838.542857043</c:v>
                </c:pt>
                <c:pt idx="210">
                  <c:v>34250340.48571419</c:v>
                </c:pt>
                <c:pt idx="211">
                  <c:v>34279842.428571329</c:v>
                </c:pt>
                <c:pt idx="212">
                  <c:v>34309344.371428467</c:v>
                </c:pt>
                <c:pt idx="213">
                  <c:v>34338846.314285606</c:v>
                </c:pt>
                <c:pt idx="214">
                  <c:v>34368348.257142745</c:v>
                </c:pt>
                <c:pt idx="215">
                  <c:v>34397850.199999891</c:v>
                </c:pt>
                <c:pt idx="216">
                  <c:v>34427352.14285703</c:v>
                </c:pt>
                <c:pt idx="217">
                  <c:v>34456854.085714176</c:v>
                </c:pt>
                <c:pt idx="218">
                  <c:v>34486356.028571315</c:v>
                </c:pt>
                <c:pt idx="219">
                  <c:v>34495358.085714169</c:v>
                </c:pt>
                <c:pt idx="220">
                  <c:v>34873358.085714169</c:v>
                </c:pt>
                <c:pt idx="221">
                  <c:v>35251358.085714169</c:v>
                </c:pt>
                <c:pt idx="222">
                  <c:v>35629358.085714169</c:v>
                </c:pt>
                <c:pt idx="223">
                  <c:v>36007358.085714169</c:v>
                </c:pt>
                <c:pt idx="224">
                  <c:v>36385358.085714169</c:v>
                </c:pt>
                <c:pt idx="225">
                  <c:v>36763358.085714169</c:v>
                </c:pt>
                <c:pt idx="226">
                  <c:v>37141358.085714169</c:v>
                </c:pt>
                <c:pt idx="227">
                  <c:v>37519358.085714169</c:v>
                </c:pt>
                <c:pt idx="228">
                  <c:v>37897358.085714169</c:v>
                </c:pt>
                <c:pt idx="229">
                  <c:v>38275358.085714169</c:v>
                </c:pt>
                <c:pt idx="230">
                  <c:v>38653358.085714169</c:v>
                </c:pt>
                <c:pt idx="231">
                  <c:v>39031358.085714169</c:v>
                </c:pt>
                <c:pt idx="232">
                  <c:v>39409358.085714169</c:v>
                </c:pt>
                <c:pt idx="233">
                  <c:v>39787358.085714169</c:v>
                </c:pt>
                <c:pt idx="234">
                  <c:v>40165358.085714169</c:v>
                </c:pt>
                <c:pt idx="235">
                  <c:v>40543358.085714169</c:v>
                </c:pt>
                <c:pt idx="236">
                  <c:v>40921358.085714169</c:v>
                </c:pt>
                <c:pt idx="237">
                  <c:v>41299358.085714169</c:v>
                </c:pt>
                <c:pt idx="238">
                  <c:v>41677358.085714169</c:v>
                </c:pt>
                <c:pt idx="239">
                  <c:v>42055358.085714169</c:v>
                </c:pt>
                <c:pt idx="240">
                  <c:v>42433358.085714169</c:v>
                </c:pt>
                <c:pt idx="241">
                  <c:v>42832358.085714169</c:v>
                </c:pt>
                <c:pt idx="242">
                  <c:v>43231358.085714169</c:v>
                </c:pt>
                <c:pt idx="243">
                  <c:v>43630358.085714169</c:v>
                </c:pt>
                <c:pt idx="244">
                  <c:v>44029358.085714169</c:v>
                </c:pt>
                <c:pt idx="245">
                  <c:v>44428358.085714169</c:v>
                </c:pt>
                <c:pt idx="246">
                  <c:v>44827358.085714169</c:v>
                </c:pt>
                <c:pt idx="247">
                  <c:v>45226358.085714169</c:v>
                </c:pt>
                <c:pt idx="248">
                  <c:v>45625358.085714169</c:v>
                </c:pt>
                <c:pt idx="249">
                  <c:v>46024358.085714169</c:v>
                </c:pt>
                <c:pt idx="250">
                  <c:v>46423358.085714169</c:v>
                </c:pt>
                <c:pt idx="251">
                  <c:v>46822358.085714169</c:v>
                </c:pt>
                <c:pt idx="252">
                  <c:v>47221358.085714169</c:v>
                </c:pt>
                <c:pt idx="253">
                  <c:v>47620358.085714169</c:v>
                </c:pt>
                <c:pt idx="254">
                  <c:v>48019358.085714169</c:v>
                </c:pt>
                <c:pt idx="255">
                  <c:v>48418358.085714169</c:v>
                </c:pt>
                <c:pt idx="256">
                  <c:v>48817358.085714169</c:v>
                </c:pt>
                <c:pt idx="257">
                  <c:v>49216358.085714169</c:v>
                </c:pt>
                <c:pt idx="258">
                  <c:v>49615358.085714169</c:v>
                </c:pt>
                <c:pt idx="259">
                  <c:v>49703866.957142852</c:v>
                </c:pt>
                <c:pt idx="260">
                  <c:v>49724866.957142852</c:v>
                </c:pt>
                <c:pt idx="261">
                  <c:v>49745866.957142852</c:v>
                </c:pt>
                <c:pt idx="262">
                  <c:v>49766866.957142852</c:v>
                </c:pt>
                <c:pt idx="263">
                  <c:v>49787866.957142852</c:v>
                </c:pt>
                <c:pt idx="264">
                  <c:v>49808866.957142852</c:v>
                </c:pt>
                <c:pt idx="265">
                  <c:v>49829866.957142852</c:v>
                </c:pt>
                <c:pt idx="266">
                  <c:v>49850866.957142852</c:v>
                </c:pt>
                <c:pt idx="267">
                  <c:v>49871866.957142852</c:v>
                </c:pt>
                <c:pt idx="268">
                  <c:v>49892866.957142852</c:v>
                </c:pt>
                <c:pt idx="269">
                  <c:v>49913866.957142852</c:v>
                </c:pt>
                <c:pt idx="270">
                  <c:v>49934866.957142852</c:v>
                </c:pt>
                <c:pt idx="271">
                  <c:v>49955866.957142852</c:v>
                </c:pt>
                <c:pt idx="272">
                  <c:v>49976866.957142852</c:v>
                </c:pt>
                <c:pt idx="273">
                  <c:v>49997866.957142852</c:v>
                </c:pt>
                <c:pt idx="274">
                  <c:v>50018866.957142852</c:v>
                </c:pt>
                <c:pt idx="275">
                  <c:v>50039866.957142852</c:v>
                </c:pt>
                <c:pt idx="276">
                  <c:v>50060866.957142852</c:v>
                </c:pt>
                <c:pt idx="277">
                  <c:v>50081866.957142852</c:v>
                </c:pt>
                <c:pt idx="278">
                  <c:v>50102866.957142852</c:v>
                </c:pt>
                <c:pt idx="279">
                  <c:v>50123866.957142852</c:v>
                </c:pt>
                <c:pt idx="280">
                  <c:v>50144866.957142852</c:v>
                </c:pt>
                <c:pt idx="281">
                  <c:v>50160000</c:v>
                </c:pt>
                <c:pt idx="282">
                  <c:v>50160000</c:v>
                </c:pt>
                <c:pt idx="283">
                  <c:v>50160000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7565067.5999999996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387200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312887.9291716516</c:v>
                </c:pt>
                <c:pt idx="6">
                  <c:v>317469.51380550861</c:v>
                </c:pt>
                <c:pt idx="7">
                  <c:v>322051.09843936563</c:v>
                </c:pt>
                <c:pt idx="8">
                  <c:v>326632.68307322264</c:v>
                </c:pt>
                <c:pt idx="9">
                  <c:v>331214.26770707965</c:v>
                </c:pt>
                <c:pt idx="10">
                  <c:v>335795.85234093666</c:v>
                </c:pt>
                <c:pt idx="11">
                  <c:v>340377.43697479367</c:v>
                </c:pt>
                <c:pt idx="12">
                  <c:v>344959.02160862088</c:v>
                </c:pt>
                <c:pt idx="13">
                  <c:v>349540.60624247789</c:v>
                </c:pt>
                <c:pt idx="14">
                  <c:v>354122.19087633491</c:v>
                </c:pt>
                <c:pt idx="15">
                  <c:v>358703.77551019192</c:v>
                </c:pt>
                <c:pt idx="16">
                  <c:v>363285.36014404893</c:v>
                </c:pt>
                <c:pt idx="17">
                  <c:v>367866.94477790594</c:v>
                </c:pt>
                <c:pt idx="18">
                  <c:v>372448.52941176295</c:v>
                </c:pt>
                <c:pt idx="19">
                  <c:v>377030.11404561996</c:v>
                </c:pt>
                <c:pt idx="20">
                  <c:v>381611.69867944717</c:v>
                </c:pt>
                <c:pt idx="21">
                  <c:v>386193.28331330419</c:v>
                </c:pt>
                <c:pt idx="22">
                  <c:v>390774.8679471612</c:v>
                </c:pt>
                <c:pt idx="23">
                  <c:v>395356.45258101821</c:v>
                </c:pt>
                <c:pt idx="24">
                  <c:v>399938.03721487522</c:v>
                </c:pt>
                <c:pt idx="25">
                  <c:v>404519.62184873223</c:v>
                </c:pt>
                <c:pt idx="26">
                  <c:v>409101.20648258924</c:v>
                </c:pt>
                <c:pt idx="27">
                  <c:v>413682.79111644626</c:v>
                </c:pt>
                <c:pt idx="28">
                  <c:v>418264.37575030327</c:v>
                </c:pt>
                <c:pt idx="29">
                  <c:v>420000</c:v>
                </c:pt>
                <c:pt idx="30">
                  <c:v>420000</c:v>
                </c:pt>
                <c:pt idx="31">
                  <c:v>420000</c:v>
                </c:pt>
                <c:pt idx="32">
                  <c:v>420000</c:v>
                </c:pt>
                <c:pt idx="33">
                  <c:v>420000</c:v>
                </c:pt>
                <c:pt idx="34">
                  <c:v>420000</c:v>
                </c:pt>
                <c:pt idx="35">
                  <c:v>420000</c:v>
                </c:pt>
                <c:pt idx="36">
                  <c:v>420000</c:v>
                </c:pt>
                <c:pt idx="37">
                  <c:v>420000</c:v>
                </c:pt>
                <c:pt idx="38">
                  <c:v>420000</c:v>
                </c:pt>
                <c:pt idx="39">
                  <c:v>420000</c:v>
                </c:pt>
                <c:pt idx="40">
                  <c:v>420000</c:v>
                </c:pt>
                <c:pt idx="41">
                  <c:v>420000</c:v>
                </c:pt>
                <c:pt idx="42">
                  <c:v>420000</c:v>
                </c:pt>
                <c:pt idx="43">
                  <c:v>420000</c:v>
                </c:pt>
                <c:pt idx="44">
                  <c:v>420000</c:v>
                </c:pt>
                <c:pt idx="45">
                  <c:v>420000</c:v>
                </c:pt>
                <c:pt idx="46">
                  <c:v>420000</c:v>
                </c:pt>
                <c:pt idx="47">
                  <c:v>420000</c:v>
                </c:pt>
                <c:pt idx="48">
                  <c:v>420000</c:v>
                </c:pt>
                <c:pt idx="49">
                  <c:v>420000</c:v>
                </c:pt>
                <c:pt idx="50">
                  <c:v>420000</c:v>
                </c:pt>
                <c:pt idx="51">
                  <c:v>420000</c:v>
                </c:pt>
                <c:pt idx="52">
                  <c:v>420000</c:v>
                </c:pt>
                <c:pt idx="53">
                  <c:v>420000</c:v>
                </c:pt>
                <c:pt idx="54">
                  <c:v>420000</c:v>
                </c:pt>
                <c:pt idx="55">
                  <c:v>420000</c:v>
                </c:pt>
                <c:pt idx="56">
                  <c:v>420000</c:v>
                </c:pt>
                <c:pt idx="57">
                  <c:v>420000</c:v>
                </c:pt>
                <c:pt idx="58">
                  <c:v>420000</c:v>
                </c:pt>
                <c:pt idx="59">
                  <c:v>420000</c:v>
                </c:pt>
                <c:pt idx="60">
                  <c:v>420000</c:v>
                </c:pt>
                <c:pt idx="61">
                  <c:v>420000</c:v>
                </c:pt>
                <c:pt idx="62">
                  <c:v>420000</c:v>
                </c:pt>
                <c:pt idx="63">
                  <c:v>420000</c:v>
                </c:pt>
                <c:pt idx="64">
                  <c:v>420000</c:v>
                </c:pt>
                <c:pt idx="65">
                  <c:v>420000</c:v>
                </c:pt>
                <c:pt idx="66">
                  <c:v>420000</c:v>
                </c:pt>
                <c:pt idx="67">
                  <c:v>420000</c:v>
                </c:pt>
                <c:pt idx="68">
                  <c:v>420000</c:v>
                </c:pt>
                <c:pt idx="69">
                  <c:v>420000</c:v>
                </c:pt>
                <c:pt idx="70">
                  <c:v>420000</c:v>
                </c:pt>
                <c:pt idx="71">
                  <c:v>420000</c:v>
                </c:pt>
                <c:pt idx="72">
                  <c:v>420000</c:v>
                </c:pt>
                <c:pt idx="73">
                  <c:v>420000</c:v>
                </c:pt>
                <c:pt idx="74">
                  <c:v>420000</c:v>
                </c:pt>
                <c:pt idx="75">
                  <c:v>420000</c:v>
                </c:pt>
                <c:pt idx="76">
                  <c:v>420000</c:v>
                </c:pt>
                <c:pt idx="77">
                  <c:v>420000</c:v>
                </c:pt>
                <c:pt idx="78">
                  <c:v>420000</c:v>
                </c:pt>
                <c:pt idx="79">
                  <c:v>420000</c:v>
                </c:pt>
                <c:pt idx="80">
                  <c:v>420000</c:v>
                </c:pt>
                <c:pt idx="81">
                  <c:v>420000</c:v>
                </c:pt>
                <c:pt idx="82">
                  <c:v>420000</c:v>
                </c:pt>
                <c:pt idx="83">
                  <c:v>420000</c:v>
                </c:pt>
                <c:pt idx="84">
                  <c:v>420000</c:v>
                </c:pt>
                <c:pt idx="85">
                  <c:v>420000</c:v>
                </c:pt>
                <c:pt idx="86">
                  <c:v>420000</c:v>
                </c:pt>
                <c:pt idx="87">
                  <c:v>420000</c:v>
                </c:pt>
                <c:pt idx="88">
                  <c:v>420000</c:v>
                </c:pt>
                <c:pt idx="89">
                  <c:v>420000</c:v>
                </c:pt>
                <c:pt idx="90">
                  <c:v>420000</c:v>
                </c:pt>
                <c:pt idx="91">
                  <c:v>420000</c:v>
                </c:pt>
                <c:pt idx="92">
                  <c:v>420000</c:v>
                </c:pt>
                <c:pt idx="93">
                  <c:v>420000</c:v>
                </c:pt>
                <c:pt idx="94">
                  <c:v>420000</c:v>
                </c:pt>
                <c:pt idx="95">
                  <c:v>420000</c:v>
                </c:pt>
                <c:pt idx="96">
                  <c:v>420000</c:v>
                </c:pt>
                <c:pt idx="97">
                  <c:v>420000</c:v>
                </c:pt>
                <c:pt idx="98">
                  <c:v>420000</c:v>
                </c:pt>
                <c:pt idx="99">
                  <c:v>420000</c:v>
                </c:pt>
                <c:pt idx="100">
                  <c:v>420000</c:v>
                </c:pt>
                <c:pt idx="101">
                  <c:v>420000</c:v>
                </c:pt>
                <c:pt idx="102">
                  <c:v>420000</c:v>
                </c:pt>
                <c:pt idx="103">
                  <c:v>420000</c:v>
                </c:pt>
                <c:pt idx="104">
                  <c:v>420000</c:v>
                </c:pt>
                <c:pt idx="105">
                  <c:v>420000</c:v>
                </c:pt>
                <c:pt idx="106">
                  <c:v>420000</c:v>
                </c:pt>
                <c:pt idx="107">
                  <c:v>420000</c:v>
                </c:pt>
                <c:pt idx="108">
                  <c:v>420000</c:v>
                </c:pt>
                <c:pt idx="109">
                  <c:v>420000</c:v>
                </c:pt>
                <c:pt idx="110">
                  <c:v>420000</c:v>
                </c:pt>
                <c:pt idx="111">
                  <c:v>420000</c:v>
                </c:pt>
                <c:pt idx="112">
                  <c:v>420000</c:v>
                </c:pt>
                <c:pt idx="113">
                  <c:v>420000</c:v>
                </c:pt>
                <c:pt idx="114">
                  <c:v>420000</c:v>
                </c:pt>
                <c:pt idx="115">
                  <c:v>420000</c:v>
                </c:pt>
                <c:pt idx="116">
                  <c:v>420000</c:v>
                </c:pt>
                <c:pt idx="117">
                  <c:v>420000</c:v>
                </c:pt>
                <c:pt idx="118">
                  <c:v>420000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40" activePane="bottomLeft" state="frozen"/>
      <selection pane="bottomLeft" activeCell="I70" sqref="I70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hidden="1" customWidth="1"/>
    <col min="9" max="9" width="28.125" customWidth="1"/>
    <col min="10" max="12" width="18.375" hidden="1" customWidth="1"/>
    <col min="13" max="13" width="14.625" hidden="1" customWidth="1"/>
    <col min="14" max="14" width="18.375" customWidth="1"/>
    <col min="15" max="18" width="18.375" hidden="1" customWidth="1"/>
    <col min="19" max="20" width="9.375" hidden="1" customWidth="1"/>
    <col min="21" max="21" width="9.5" hidden="1" customWidth="1"/>
    <col min="22" max="22" width="19" hidden="1" customWidth="1"/>
    <col min="23" max="23" width="20.5" hidden="1" customWidth="1"/>
    <col min="24" max="26" width="20.375" hidden="1" customWidth="1"/>
    <col min="27" max="29" width="9.75" hidden="1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84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3" t="s">
        <v>38</v>
      </c>
      <c r="AE1" s="2" t="s">
        <v>23</v>
      </c>
      <c r="AF1" s="3" t="s">
        <v>39</v>
      </c>
      <c r="AG1" s="3" t="s">
        <v>40</v>
      </c>
      <c r="AH1" s="3" t="s">
        <v>24</v>
      </c>
      <c r="AM1" s="5" t="s">
        <v>25</v>
      </c>
      <c r="AN1" s="5" t="s">
        <v>26</v>
      </c>
      <c r="AO1" s="5" t="s">
        <v>27</v>
      </c>
    </row>
    <row r="2" spans="1:41" hidden="1" x14ac:dyDescent="0.25">
      <c r="A2" s="1">
        <v>44178</v>
      </c>
      <c r="B2" s="2">
        <f t="shared" ref="B2:B385" si="0">ROW(M2)-MATCH(MAX(I:I),I:I,0)</f>
        <v>-68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-67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-66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-65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-64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-63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-62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-61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-60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-59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-58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-57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-56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-55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-54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-53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-52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-51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-50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-49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-48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-47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-46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-45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-44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-43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-42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-41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-40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-39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>
        <f t="array" ref="AK31">SUM((Graph!G1*1000-LOOKUP(2,1/(ISNUMBER($K$1:$K$194)),$K$1:$K$194))/1000)</f>
        <v>409.99771428571427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-38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420k doses/day</v>
      </c>
    </row>
    <row r="33" spans="1:41" ht="15.75" customHeight="1" x14ac:dyDescent="0.25">
      <c r="A33" s="1">
        <v>44209</v>
      </c>
      <c r="B33" s="2">
        <f t="shared" si="0"/>
        <v>-37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-36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29</v>
      </c>
      <c r="AK34" s="10">
        <f t="array" ref="AK34">LOOKUP(2,1/(ISNUMBER(O1:O194)),O1:O194)</f>
        <v>394375.85714285716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-35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30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-34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-33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310249.98751500249</v>
      </c>
      <c r="G37" s="2">
        <f t="shared" ref="G37:G385" si="23">IF(F37&gt;$AK$31*1000,$AK$31*1000,F37)</f>
        <v>310249.98751500249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312887.9291716516</v>
      </c>
      <c r="Q37" s="2">
        <f>IF(P37&gt;Graph!$G$1*1000,Graph!$G$1*1000,P37)</f>
        <v>312887.9291716516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-32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314757.18129432201</v>
      </c>
      <c r="G38" s="2">
        <f t="shared" si="23"/>
        <v>314757.18129432201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317469.51380550861</v>
      </c>
      <c r="Q38" s="2">
        <f>IF(P38&gt;Graph!$G$1*1000,Graph!$G$1*1000,P38)</f>
        <v>317469.51380550861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-31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319264.37507367134</v>
      </c>
      <c r="G39" s="2">
        <f t="shared" si="23"/>
        <v>319264.37507367134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322051.09843936563</v>
      </c>
      <c r="Q39" s="2">
        <f>IF(P39&gt;Graph!$G$1*1000,Graph!$G$1*1000,P39)</f>
        <v>322051.09843936563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-30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323771.56885299087</v>
      </c>
      <c r="G40" s="2">
        <f t="shared" si="23"/>
        <v>323771.56885299087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326632.68307322264</v>
      </c>
      <c r="Q40" s="2">
        <f>IF(P40&gt;Graph!$G$1*1000,Graph!$G$1*1000,P40)</f>
        <v>326632.68307322264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-29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328278.76263231039</v>
      </c>
      <c r="G41" s="2">
        <f t="shared" si="23"/>
        <v>328278.76263231039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331214.26770707965</v>
      </c>
      <c r="Q41" s="2">
        <f>IF(P41&gt;Graph!$G$1*1000,Graph!$G$1*1000,P41)</f>
        <v>331214.26770707965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-28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332785.95641165972</v>
      </c>
      <c r="G42" s="2">
        <f t="shared" si="23"/>
        <v>332785.95641165972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335795.85234093666</v>
      </c>
      <c r="Q42" s="2">
        <f>IF(P42&gt;Graph!$G$1*1000,Graph!$G$1*1000,P42)</f>
        <v>335795.85234093666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-27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337293.15019097924</v>
      </c>
      <c r="G43" s="2">
        <f t="shared" si="23"/>
        <v>337293.15019097924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340377.43697479367</v>
      </c>
      <c r="Q43" s="2">
        <f>IF(P43&gt;Graph!$G$1*1000,Graph!$G$1*1000,P43)</f>
        <v>340377.43697479367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-26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341800.34397032857</v>
      </c>
      <c r="G44" s="2">
        <f t="shared" si="23"/>
        <v>341800.34397032857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344959.02160862088</v>
      </c>
      <c r="Q44" s="2">
        <f>IF(P44&gt;Graph!$G$1*1000,Graph!$G$1*1000,P44)</f>
        <v>344959.02160862088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-25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346307.53774964809</v>
      </c>
      <c r="G45" s="2">
        <f t="shared" si="23"/>
        <v>346307.53774964809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349540.60624247789</v>
      </c>
      <c r="Q45" s="2">
        <f>IF(P45&gt;Graph!$G$1*1000,Graph!$G$1*1000,P45)</f>
        <v>349540.60624247789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-24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350814.73152896762</v>
      </c>
      <c r="G46" s="2">
        <f t="shared" si="23"/>
        <v>350814.73152896762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354122.19087633491</v>
      </c>
      <c r="Q46" s="2">
        <f>IF(P46&gt;Graph!$G$1*1000,Graph!$G$1*1000,P46)</f>
        <v>354122.19087633491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-23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355321.92530831695</v>
      </c>
      <c r="G47" s="2">
        <f t="shared" si="23"/>
        <v>355321.92530831695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358703.77551019192</v>
      </c>
      <c r="Q47" s="2">
        <f>IF(P47&gt;Graph!$G$1*1000,Graph!$G$1*1000,P47)</f>
        <v>358703.77551019192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-22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3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363285.36014404893</v>
      </c>
      <c r="Q48" s="2">
        <f>IF(P48&gt;Graph!$G$1*1000,Graph!$G$1*1000,P48)</f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-21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364336.312866956</v>
      </c>
      <c r="G49" s="2">
        <f t="shared" si="23"/>
        <v>364336.312866956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367866.94477790594</v>
      </c>
      <c r="Q49" s="2">
        <f>IF(P49&gt;Graph!$G$1*1000,Graph!$G$1*1000,P49)</f>
        <v>367866.94477790594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-20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368843.50664630532</v>
      </c>
      <c r="G50" s="2">
        <f t="shared" si="23"/>
        <v>368843.50664630532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372448.52941176295</v>
      </c>
      <c r="Q50" s="2">
        <f>IF(P50&gt;Graph!$G$1*1000,Graph!$G$1*1000,P50)</f>
        <v>372448.52941176295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-19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373350.70042562485</v>
      </c>
      <c r="G51" s="2">
        <f t="shared" si="23"/>
        <v>373350.70042562485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377030.11404561996</v>
      </c>
      <c r="Q51" s="2">
        <f>IF(P51&gt;Graph!$G$1*1000,Graph!$G$1*1000,P51)</f>
        <v>377030.11404561996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-18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377857.89420494437</v>
      </c>
      <c r="G52" s="2">
        <f t="shared" si="23"/>
        <v>377857.89420494437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381611.69867944717</v>
      </c>
      <c r="Q52" s="2">
        <f>IF(P52&gt;Graph!$G$1*1000,Graph!$G$1*1000,P52)</f>
        <v>381611.69867944717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-17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382365.0879842937</v>
      </c>
      <c r="G53" s="2">
        <f t="shared" si="23"/>
        <v>382365.0879842937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386193.28331330419</v>
      </c>
      <c r="Q53" s="2">
        <f>IF(P53&gt;Graph!$G$1*1000,Graph!$G$1*1000,P53)</f>
        <v>386193.28331330419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-16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386872.28176361322</v>
      </c>
      <c r="G54" s="2">
        <f t="shared" si="23"/>
        <v>386872.28176361322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390774.8679471612</v>
      </c>
      <c r="Q54" s="2">
        <f>IF(P54&gt;Graph!$G$1*1000,Graph!$G$1*1000,P54)</f>
        <v>390774.8679471612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-15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391379.47554293275</v>
      </c>
      <c r="G55" s="2">
        <f t="shared" si="23"/>
        <v>391379.47554293275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395356.45258101821</v>
      </c>
      <c r="Q55" s="2">
        <f>IF(P55&gt;Graph!$G$1*1000,Graph!$G$1*1000,P55)</f>
        <v>395356.45258101821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-14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395886.66932228208</v>
      </c>
      <c r="G56" s="2">
        <f t="shared" si="23"/>
        <v>395886.66932228208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399938.03721487522</v>
      </c>
      <c r="Q56" s="2">
        <f>IF(P56&gt;Graph!$G$1*1000,Graph!$G$1*1000,P56)</f>
        <v>399938.03721487522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-13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400393.8631016016</v>
      </c>
      <c r="G57" s="2">
        <f t="shared" si="23"/>
        <v>400393.8631016016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404519.62184873223</v>
      </c>
      <c r="Q57" s="2">
        <f>IF(P57&gt;Graph!$G$1*1000,Graph!$G$1*1000,P57)</f>
        <v>404519.62184873223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-12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404901.05688092113</v>
      </c>
      <c r="G58" s="2">
        <f t="shared" si="23"/>
        <v>404901.05688092113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409101.20648258924</v>
      </c>
      <c r="Q58" s="2">
        <f>IF(P58&gt;Graph!$G$1*1000,Graph!$G$1*1000,P58)</f>
        <v>409101.20648258924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-11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409408.25066027045</v>
      </c>
      <c r="G59" s="2">
        <f t="shared" si="23"/>
        <v>409408.25066027045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413682.79111644626</v>
      </c>
      <c r="Q59" s="2">
        <f>IF(P59&gt;Graph!$G$1*1000,Graph!$G$1*1000,P59)</f>
        <v>413682.79111644626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-10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413915.44443958998</v>
      </c>
      <c r="G60" s="2">
        <f t="shared" si="23"/>
        <v>409997.71428571426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418264.37575030327</v>
      </c>
      <c r="Q60" s="2">
        <f>IF(P60&gt;Graph!$G$1*1000,Graph!$G$1*1000,P60)</f>
        <v>418264.37575030327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418422.6382189095</v>
      </c>
      <c r="G61" s="2">
        <f t="shared" si="23"/>
        <v>409997.71428571426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422845.96038413048</v>
      </c>
      <c r="Q61" s="2">
        <f>IF(P61&gt;Graph!$G$1*1000,Graph!$G$1*1000,P61)</f>
        <v>420000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422929.83199825883</v>
      </c>
      <c r="G62" s="2">
        <f t="shared" si="23"/>
        <v>409997.71428571426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427427.54501798749</v>
      </c>
      <c r="Q62" s="2">
        <f>IF(P62&gt;Graph!$G$1*1000,Graph!$G$1*1000,P62)</f>
        <v>420000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427437.02577757835</v>
      </c>
      <c r="G63" s="2">
        <f t="shared" si="23"/>
        <v>409997.71428571426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432009.1296518445</v>
      </c>
      <c r="Q63" s="2">
        <f>IF(P63&gt;Graph!$G$1*1000,Graph!$G$1*1000,P63)</f>
        <v>420000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431944.21955692768</v>
      </c>
      <c r="G64" s="2">
        <f t="shared" si="23"/>
        <v>409997.71428571426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436590.71428570151</v>
      </c>
      <c r="Q64" s="2">
        <f>IF(P64&gt;Graph!$G$1*1000,Graph!$G$1*1000,P64)</f>
        <v>420000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436451.41333624721</v>
      </c>
      <c r="G65" s="2">
        <f t="shared" si="23"/>
        <v>409997.71428571426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441172.29891955853</v>
      </c>
      <c r="Q65" s="2">
        <f>IF(P65&gt;Graph!$G$1*1000,Graph!$G$1*1000,P65)</f>
        <v>420000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440958.60711556673</v>
      </c>
      <c r="G66" s="2">
        <f t="shared" si="23"/>
        <v>409997.71428571426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445753.88355341554</v>
      </c>
      <c r="Q66" s="2">
        <f>IF(P66&gt;Graph!$G$1*1000,Graph!$G$1*1000,P66)</f>
        <v>420000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445465.80089491606</v>
      </c>
      <c r="G67" s="2">
        <f t="shared" si="23"/>
        <v>409997.71428571426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450335.46818727255</v>
      </c>
      <c r="Q67" s="2">
        <f>IF(P67&gt;Graph!$G$1*1000,Graph!$G$1*1000,P67)</f>
        <v>420000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449972.99467423558</v>
      </c>
      <c r="G68" s="2">
        <f t="shared" si="23"/>
        <v>409997.71428571426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454917.05282112956</v>
      </c>
      <c r="Q68" s="2">
        <f>IF(P68&gt;Graph!$G$1*1000,Graph!$G$1*1000,P68)</f>
        <v>420000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-1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454480.18845355511</v>
      </c>
      <c r="G69" s="2">
        <f t="shared" si="23"/>
        <v>409997.71428571426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459498.63745495677</v>
      </c>
      <c r="Q69" s="2">
        <f>IF(P69&gt;Graph!$G$1*1000,Graph!$G$1*1000,P69)</f>
        <v>420000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458987.38223290443</v>
      </c>
      <c r="G70" s="2">
        <f t="shared" si="23"/>
        <v>409997.71428571426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4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7"/>
        <v>17852327</v>
      </c>
      <c r="N70" s="2">
        <f t="shared" si="15"/>
        <v>387200</v>
      </c>
      <c r="O70" s="2">
        <f t="shared" si="25"/>
        <v>394375.85714285716</v>
      </c>
      <c r="P70" s="2">
        <v>464080.22208881378</v>
      </c>
      <c r="Q70" s="2">
        <f>IF(P70&gt;Graph!$G$1*1000,Graph!$G$1*1000,P70)</f>
        <v>420000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6"/>
        <v>7565067.5999999996</v>
      </c>
      <c r="AH70" s="3">
        <f t="shared" si="3"/>
        <v>7565067.5999999996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1</v>
      </c>
      <c r="C71" s="7"/>
      <c r="D71" s="2" t="e">
        <f t="shared" si="12"/>
        <v>#N/A</v>
      </c>
      <c r="E71" s="2" t="e">
        <f t="shared" si="22"/>
        <v>#N/A</v>
      </c>
      <c r="F71" s="2">
        <v>463494.57601222396</v>
      </c>
      <c r="G71" s="2">
        <f t="shared" si="23"/>
        <v>409997.71428571426</v>
      </c>
      <c r="H71" s="2">
        <f t="shared" si="13"/>
        <v>17657439.714285713</v>
      </c>
      <c r="I71" s="7"/>
      <c r="J71" s="2" t="e">
        <f t="shared" si="14"/>
        <v>#N/A</v>
      </c>
      <c r="K71" s="2" t="e">
        <f t="shared" si="24"/>
        <v>#N/A</v>
      </c>
      <c r="L71" s="2">
        <f t="array" ref="L71">IF(COUNT($C72)=0,IF(COUNT($C71)=1,I71,SUM(L70+LOOKUP(2,1/(ISNUMBER($K$1:$K$194)),$K$1:$K$194))),I71)</f>
        <v>614887.28571428568</v>
      </c>
      <c r="M71" s="8" t="e">
        <f t="shared" si="27"/>
        <v>#N/A</v>
      </c>
      <c r="N71" s="2" t="e">
        <f t="shared" si="15"/>
        <v>#N/A</v>
      </c>
      <c r="O71" s="2" t="e">
        <f t="shared" si="25"/>
        <v>#N/A</v>
      </c>
      <c r="P71" s="2">
        <v>468661.80672267079</v>
      </c>
      <c r="Q71" s="2">
        <f>IF(P71&gt;Graph!$G$1*1000,Graph!$G$1*1000,P71)</f>
        <v>420000</v>
      </c>
      <c r="R71" s="2">
        <f t="shared" si="16"/>
        <v>18272327</v>
      </c>
      <c r="S71" s="2">
        <f t="shared" si="17"/>
        <v>409997.71428571269</v>
      </c>
      <c r="T71" s="2">
        <f t="shared" si="18"/>
        <v>10002.285714285681</v>
      </c>
      <c r="U71" s="2">
        <f t="shared" si="19"/>
        <v>420000</v>
      </c>
      <c r="V71" s="2">
        <f t="shared" si="5"/>
        <v>618153.16666666663</v>
      </c>
      <c r="W71" s="2">
        <f t="shared" si="20"/>
        <v>13268.166666666628</v>
      </c>
      <c r="X71" s="2">
        <f t="shared" si="6"/>
        <v>406731.83333333337</v>
      </c>
      <c r="Y71" s="2">
        <f t="shared" si="7"/>
        <v>17654173.833333332</v>
      </c>
      <c r="Z71" s="2" t="str">
        <f t="shared" si="8"/>
        <v>HERE</v>
      </c>
      <c r="AA71" s="2">
        <f>IF(Z71="HERE",Y71,AA70+Graph!$G$1*1000)</f>
        <v>17654173.833333332</v>
      </c>
      <c r="AB71" s="2">
        <f t="shared" si="21"/>
        <v>406731.83333333209</v>
      </c>
      <c r="AC71" s="2">
        <f t="shared" si="9"/>
        <v>618153.16666666663</v>
      </c>
      <c r="AD71" s="3">
        <f t="shared" si="10"/>
        <v>17654173.833333332</v>
      </c>
      <c r="AE71" s="2">
        <f>IF(AE69&gt;=52800000,52800000,IF(AB50=Graph!G$1*1000,AE70+Graph!G$1*1000,AC71))</f>
        <v>618153.16666666663</v>
      </c>
      <c r="AF71" s="3">
        <f t="shared" si="11"/>
        <v>618153.16666666663</v>
      </c>
      <c r="AG71" s="3">
        <f t="shared" si="26"/>
        <v>8104148.7500000009</v>
      </c>
      <c r="AH71" s="3" t="e">
        <f t="shared" si="3"/>
        <v>#N/A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2</v>
      </c>
      <c r="C72" s="7"/>
      <c r="D72" s="2" t="e">
        <f t="shared" si="12"/>
        <v>#N/A</v>
      </c>
      <c r="E72" s="2" t="e">
        <f t="shared" si="22"/>
        <v>#N/A</v>
      </c>
      <c r="F72" s="2">
        <v>468001.76979154348</v>
      </c>
      <c r="G72" s="2">
        <f t="shared" si="23"/>
        <v>409997.71428571426</v>
      </c>
      <c r="H72" s="2">
        <f t="shared" si="13"/>
        <v>18067437.428571425</v>
      </c>
      <c r="I72" s="7"/>
      <c r="J72" s="2" t="e">
        <f t="shared" si="14"/>
        <v>#N/A</v>
      </c>
      <c r="K72" s="2" t="e">
        <f t="shared" si="24"/>
        <v>#N/A</v>
      </c>
      <c r="L72" s="2">
        <f t="array" ref="L72">IF(COUNT($C73)=0,IF(COUNT($C72)=1,I72,SUM(L71+LOOKUP(2,1/(ISNUMBER($K$1:$K$194)),$K$1:$K$194))),I72)</f>
        <v>624889.57142857136</v>
      </c>
      <c r="M72" s="8" t="e">
        <f t="shared" si="27"/>
        <v>#N/A</v>
      </c>
      <c r="N72" s="2" t="e">
        <f t="shared" si="15"/>
        <v>#N/A</v>
      </c>
      <c r="O72" s="2" t="e">
        <f t="shared" si="25"/>
        <v>#N/A</v>
      </c>
      <c r="P72" s="2">
        <v>473243.39135652781</v>
      </c>
      <c r="Q72" s="2">
        <f>IF(P72&gt;Graph!$G$1*1000,Graph!$G$1*1000,P72)</f>
        <v>420000</v>
      </c>
      <c r="R72" s="2">
        <f t="shared" si="16"/>
        <v>18692327</v>
      </c>
      <c r="S72" s="2">
        <f t="shared" si="17"/>
        <v>409997.71428571269</v>
      </c>
      <c r="T72" s="2">
        <f t="shared" si="18"/>
        <v>10002.285714285681</v>
      </c>
      <c r="U72" s="2">
        <f t="shared" si="19"/>
        <v>420000</v>
      </c>
      <c r="V72" s="2">
        <f t="shared" si="5"/>
        <v>631421.33333333337</v>
      </c>
      <c r="W72" s="2">
        <f t="shared" si="20"/>
        <v>13268.166666666744</v>
      </c>
      <c r="X72" s="2">
        <f t="shared" si="6"/>
        <v>406731.83333333326</v>
      </c>
      <c r="Y72" s="2">
        <f t="shared" si="7"/>
        <v>18060905.666666664</v>
      </c>
      <c r="Z72" s="2" t="str">
        <f t="shared" si="8"/>
        <v>HERE</v>
      </c>
      <c r="AA72" s="2">
        <f>IF(Z72="HERE",Y72,AA71+Graph!$G$1*1000)</f>
        <v>18060905.666666664</v>
      </c>
      <c r="AB72" s="2">
        <f t="shared" si="21"/>
        <v>406731.83333333209</v>
      </c>
      <c r="AC72" s="2">
        <f t="shared" si="9"/>
        <v>631421.33333333337</v>
      </c>
      <c r="AD72" s="3">
        <f t="shared" si="10"/>
        <v>18060905.666666664</v>
      </c>
      <c r="AE72" s="2">
        <f>IF(AE70&gt;=52800000,52800000,IF(AB51=Graph!G$1*1000,AE71+Graph!G$1*1000,AC72))</f>
        <v>631421.33333333337</v>
      </c>
      <c r="AF72" s="3">
        <f t="shared" si="11"/>
        <v>631421.33333333337</v>
      </c>
      <c r="AG72" s="3">
        <f t="shared" si="26"/>
        <v>8391440.75</v>
      </c>
      <c r="AH72" s="3" t="e">
        <f t="shared" si="3"/>
        <v>#N/A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3</v>
      </c>
      <c r="C73" s="7"/>
      <c r="D73" s="2" t="e">
        <f t="shared" si="12"/>
        <v>#N/A</v>
      </c>
      <c r="E73" s="2" t="e">
        <f t="shared" si="22"/>
        <v>#N/A</v>
      </c>
      <c r="F73" s="2">
        <v>472508.96357089281</v>
      </c>
      <c r="G73" s="2">
        <f t="shared" si="23"/>
        <v>409997.71428571426</v>
      </c>
      <c r="H73" s="2">
        <f t="shared" si="13"/>
        <v>18477435.142857138</v>
      </c>
      <c r="I73" s="7"/>
      <c r="J73" s="2" t="e">
        <f t="shared" si="14"/>
        <v>#N/A</v>
      </c>
      <c r="K73" s="2" t="e">
        <f t="shared" si="24"/>
        <v>#N/A</v>
      </c>
      <c r="L73" s="2">
        <f t="array" ref="L73">IF(COUNT($C74)=0,IF(COUNT($C73)=1,I73,SUM(L72+LOOKUP(2,1/(ISNUMBER($K$1:$K$194)),$K$1:$K$194))),I73)</f>
        <v>634891.85714285704</v>
      </c>
      <c r="M73" s="8" t="e">
        <f t="shared" si="27"/>
        <v>#N/A</v>
      </c>
      <c r="N73" s="2" t="e">
        <f t="shared" si="15"/>
        <v>#N/A</v>
      </c>
      <c r="O73" s="2" t="e">
        <f t="shared" si="25"/>
        <v>#N/A</v>
      </c>
      <c r="P73" s="2">
        <v>477824.97599038482</v>
      </c>
      <c r="Q73" s="2">
        <f>IF(P73&gt;Graph!$G$1*1000,Graph!$G$1*1000,P73)</f>
        <v>420000</v>
      </c>
      <c r="R73" s="2">
        <f t="shared" si="16"/>
        <v>19112327</v>
      </c>
      <c r="S73" s="2">
        <f t="shared" si="17"/>
        <v>409997.71428571269</v>
      </c>
      <c r="T73" s="2">
        <f t="shared" si="18"/>
        <v>10002.285714285681</v>
      </c>
      <c r="U73" s="2">
        <f t="shared" si="19"/>
        <v>420000</v>
      </c>
      <c r="V73" s="2">
        <f t="shared" si="5"/>
        <v>644689.5</v>
      </c>
      <c r="W73" s="2">
        <f t="shared" si="20"/>
        <v>13268.166666666628</v>
      </c>
      <c r="X73" s="2">
        <f t="shared" si="6"/>
        <v>406731.83333333337</v>
      </c>
      <c r="Y73" s="2">
        <f t="shared" si="7"/>
        <v>18467637.499999996</v>
      </c>
      <c r="Z73" s="2" t="str">
        <f t="shared" si="8"/>
        <v>HERE</v>
      </c>
      <c r="AA73" s="2">
        <f>IF(Z73="HERE",Y73,AA72+Graph!$G$1*1000)</f>
        <v>18467637.499999996</v>
      </c>
      <c r="AB73" s="2">
        <f t="shared" si="21"/>
        <v>406731.83333333209</v>
      </c>
      <c r="AC73" s="2">
        <f t="shared" si="9"/>
        <v>644689.5</v>
      </c>
      <c r="AD73" s="3">
        <f t="shared" si="10"/>
        <v>18467637.499999996</v>
      </c>
      <c r="AE73" s="2">
        <f>IF(AE71&gt;=52800000,52800000,IF(AB52=Graph!G$1*1000,AE72+Graph!G$1*1000,AC73))</f>
        <v>644689.5</v>
      </c>
      <c r="AF73" s="3">
        <f t="shared" si="11"/>
        <v>644689.5</v>
      </c>
      <c r="AG73" s="3">
        <f t="shared" si="26"/>
        <v>8706883.3000000007</v>
      </c>
      <c r="AH73" s="3" t="e">
        <f t="shared" si="3"/>
        <v>#N/A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4</v>
      </c>
      <c r="C74" s="7"/>
      <c r="D74" s="2" t="e">
        <f t="shared" si="12"/>
        <v>#N/A</v>
      </c>
      <c r="E74" s="2" t="e">
        <f t="shared" si="22"/>
        <v>#N/A</v>
      </c>
      <c r="F74" s="2">
        <v>477016.15735021234</v>
      </c>
      <c r="G74" s="2">
        <f t="shared" si="23"/>
        <v>409997.71428571426</v>
      </c>
      <c r="H74" s="2">
        <f t="shared" si="13"/>
        <v>18887432.857142851</v>
      </c>
      <c r="I74" s="7"/>
      <c r="J74" s="2" t="e">
        <f t="shared" si="14"/>
        <v>#N/A</v>
      </c>
      <c r="K74" s="2" t="e">
        <f t="shared" si="24"/>
        <v>#N/A</v>
      </c>
      <c r="L74" s="2">
        <f t="array" ref="L74">IF(COUNT($C75)=0,IF(COUNT($C74)=1,I74,SUM(L73+LOOKUP(2,1/(ISNUMBER($K$1:$K$194)),$K$1:$K$194))),I74)</f>
        <v>644894.14285714272</v>
      </c>
      <c r="M74" s="8" t="e">
        <f t="shared" si="27"/>
        <v>#N/A</v>
      </c>
      <c r="N74" s="2" t="e">
        <f t="shared" si="15"/>
        <v>#N/A</v>
      </c>
      <c r="O74" s="2" t="e">
        <f t="shared" si="25"/>
        <v>#N/A</v>
      </c>
      <c r="P74" s="2">
        <v>482406.56062424183</v>
      </c>
      <c r="Q74" s="2">
        <f>IF(P74&gt;Graph!$G$1*1000,Graph!$G$1*1000,P74)</f>
        <v>420000</v>
      </c>
      <c r="R74" s="2">
        <f t="shared" si="16"/>
        <v>19532327</v>
      </c>
      <c r="S74" s="2">
        <f t="shared" si="17"/>
        <v>409997.71428571269</v>
      </c>
      <c r="T74" s="2">
        <f t="shared" si="18"/>
        <v>10002.285714285681</v>
      </c>
      <c r="U74" s="2">
        <f t="shared" si="19"/>
        <v>420000</v>
      </c>
      <c r="V74" s="2">
        <f t="shared" si="5"/>
        <v>657957.66666666663</v>
      </c>
      <c r="W74" s="2">
        <f t="shared" si="20"/>
        <v>13268.166666666628</v>
      </c>
      <c r="X74" s="2">
        <f t="shared" si="6"/>
        <v>406731.83333333337</v>
      </c>
      <c r="Y74" s="2">
        <f t="shared" si="7"/>
        <v>18874369.333333328</v>
      </c>
      <c r="Z74" s="2" t="str">
        <f t="shared" si="8"/>
        <v>HERE</v>
      </c>
      <c r="AA74" s="2">
        <f>IF(Z74="HERE",Y74,AA73+Graph!$G$1*1000)</f>
        <v>18874369.333333328</v>
      </c>
      <c r="AB74" s="2">
        <f t="shared" si="21"/>
        <v>406731.83333333209</v>
      </c>
      <c r="AC74" s="2">
        <f t="shared" si="9"/>
        <v>657957.66666666663</v>
      </c>
      <c r="AD74" s="3">
        <f t="shared" si="10"/>
        <v>18874369.333333328</v>
      </c>
      <c r="AE74" s="2">
        <f>IF(AE72&gt;=52800000,52800000,IF(AB53=Graph!G$1*1000,AE73+Graph!G$1*1000,AC74))</f>
        <v>657957.66666666663</v>
      </c>
      <c r="AF74" s="3">
        <f t="shared" si="11"/>
        <v>657957.66666666663</v>
      </c>
      <c r="AG74" s="3">
        <f t="shared" si="26"/>
        <v>9044272</v>
      </c>
      <c r="AH74" s="3" t="e">
        <f t="shared" si="3"/>
        <v>#N/A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5</v>
      </c>
      <c r="C75" s="7"/>
      <c r="D75" s="2" t="e">
        <f t="shared" si="12"/>
        <v>#N/A</v>
      </c>
      <c r="E75" s="2" t="e">
        <f t="shared" si="22"/>
        <v>#N/A</v>
      </c>
      <c r="F75" s="2">
        <v>481523.35112953186</v>
      </c>
      <c r="G75" s="2">
        <f t="shared" si="23"/>
        <v>409997.71428571426</v>
      </c>
      <c r="H75" s="2">
        <f t="shared" si="13"/>
        <v>19297430.571428563</v>
      </c>
      <c r="I75" s="7"/>
      <c r="J75" s="2" t="e">
        <f t="shared" si="14"/>
        <v>#N/A</v>
      </c>
      <c r="K75" s="2" t="e">
        <f t="shared" si="24"/>
        <v>#N/A</v>
      </c>
      <c r="L75" s="2">
        <f t="array" ref="L75">IF(COUNT($C76)=0,IF(COUNT($C75)=1,I75,SUM(L74+LOOKUP(2,1/(ISNUMBER($K$1:$K$194)),$K$1:$K$194))),I75)</f>
        <v>654896.42857142841</v>
      </c>
      <c r="M75" s="8" t="e">
        <f t="shared" si="27"/>
        <v>#N/A</v>
      </c>
      <c r="N75" s="2" t="e">
        <f t="shared" si="15"/>
        <v>#N/A</v>
      </c>
      <c r="O75" s="2" t="e">
        <f t="shared" si="25"/>
        <v>#N/A</v>
      </c>
      <c r="P75" s="2">
        <v>486988.14525809884</v>
      </c>
      <c r="Q75" s="2">
        <f>IF(P75&gt;Graph!$G$1*1000,Graph!$G$1*1000,P75)</f>
        <v>420000</v>
      </c>
      <c r="R75" s="2">
        <f t="shared" si="16"/>
        <v>19952327</v>
      </c>
      <c r="S75" s="2">
        <f t="shared" si="17"/>
        <v>409997.71428571269</v>
      </c>
      <c r="T75" s="2">
        <f t="shared" si="18"/>
        <v>10002.285714285681</v>
      </c>
      <c r="U75" s="2">
        <f t="shared" si="19"/>
        <v>420000</v>
      </c>
      <c r="V75" s="2">
        <f t="shared" si="5"/>
        <v>671225.83333333337</v>
      </c>
      <c r="W75" s="2">
        <f t="shared" si="20"/>
        <v>13268.166666666744</v>
      </c>
      <c r="X75" s="2">
        <f t="shared" si="6"/>
        <v>406731.83333333326</v>
      </c>
      <c r="Y75" s="2">
        <f t="shared" si="7"/>
        <v>19281101.16666666</v>
      </c>
      <c r="Z75" s="2" t="str">
        <f t="shared" si="8"/>
        <v>HERE</v>
      </c>
      <c r="AA75" s="2">
        <f>IF(Z75="HERE",Y75,AA74+Graph!$G$1*1000)</f>
        <v>19281101.16666666</v>
      </c>
      <c r="AB75" s="2">
        <f t="shared" si="21"/>
        <v>406731.83333333209</v>
      </c>
      <c r="AC75" s="2">
        <f t="shared" si="9"/>
        <v>671225.83333333337</v>
      </c>
      <c r="AD75" s="3">
        <f t="shared" si="10"/>
        <v>19281101.16666666</v>
      </c>
      <c r="AE75" s="2">
        <f>IF(AE73&gt;=52800000,52800000,IF(AB54=Graph!G$1*1000,AE74+Graph!G$1*1000,AC75))</f>
        <v>671225.83333333337</v>
      </c>
      <c r="AF75" s="3">
        <f t="shared" si="11"/>
        <v>671225.83333333337</v>
      </c>
      <c r="AG75" s="3">
        <f t="shared" si="26"/>
        <v>9466536.1500000004</v>
      </c>
      <c r="AH75" s="3" t="e">
        <f t="shared" si="3"/>
        <v>#N/A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6</v>
      </c>
      <c r="C76" s="7"/>
      <c r="D76" s="2" t="e">
        <f t="shared" si="12"/>
        <v>#N/A</v>
      </c>
      <c r="E76" s="2" t="e">
        <f t="shared" si="22"/>
        <v>#N/A</v>
      </c>
      <c r="F76" s="2">
        <v>486030.54490888119</v>
      </c>
      <c r="G76" s="2">
        <f t="shared" si="23"/>
        <v>409997.71428571426</v>
      </c>
      <c r="H76" s="2">
        <f t="shared" si="13"/>
        <v>19707428.285714276</v>
      </c>
      <c r="I76" s="7"/>
      <c r="J76" s="2" t="e">
        <f t="shared" si="14"/>
        <v>#N/A</v>
      </c>
      <c r="K76" s="2" t="e">
        <f t="shared" si="24"/>
        <v>#N/A</v>
      </c>
      <c r="L76" s="2">
        <f t="array" ref="L76">IF(COUNT($C77)=0,IF(COUNT($C76)=1,I76,SUM(L75+LOOKUP(2,1/(ISNUMBER($K$1:$K$194)),$K$1:$K$194))),I76)</f>
        <v>664898.71428571409</v>
      </c>
      <c r="M76" s="8" t="e">
        <f t="shared" si="27"/>
        <v>#N/A</v>
      </c>
      <c r="N76" s="2" t="e">
        <f t="shared" si="15"/>
        <v>#N/A</v>
      </c>
      <c r="O76" s="2" t="e">
        <f t="shared" si="25"/>
        <v>#N/A</v>
      </c>
      <c r="P76" s="2">
        <v>491569.72989195585</v>
      </c>
      <c r="Q76" s="2">
        <f>IF(P76&gt;Graph!$G$1*1000,Graph!$G$1*1000,P76)</f>
        <v>420000</v>
      </c>
      <c r="R76" s="2">
        <f t="shared" si="16"/>
        <v>20372327</v>
      </c>
      <c r="S76" s="2">
        <f t="shared" si="17"/>
        <v>409997.71428571269</v>
      </c>
      <c r="T76" s="2">
        <f t="shared" si="18"/>
        <v>10002.285714285681</v>
      </c>
      <c r="U76" s="2">
        <f t="shared" si="19"/>
        <v>420000</v>
      </c>
      <c r="V76" s="2">
        <f t="shared" si="5"/>
        <v>684494</v>
      </c>
      <c r="W76" s="2">
        <f t="shared" si="20"/>
        <v>13268.166666666628</v>
      </c>
      <c r="X76" s="2">
        <f t="shared" si="6"/>
        <v>406731.83333333337</v>
      </c>
      <c r="Y76" s="2">
        <f t="shared" si="7"/>
        <v>19687832.999999993</v>
      </c>
      <c r="Z76" s="2" t="str">
        <f t="shared" si="8"/>
        <v>HERE</v>
      </c>
      <c r="AA76" s="2">
        <f>IF(Z76="HERE",Y76,AA75+Graph!$G$1*1000)</f>
        <v>19687832.999999993</v>
      </c>
      <c r="AB76" s="2">
        <f t="shared" si="21"/>
        <v>406731.83333333209</v>
      </c>
      <c r="AC76" s="2">
        <f t="shared" si="9"/>
        <v>684494</v>
      </c>
      <c r="AD76" s="3">
        <f t="shared" si="10"/>
        <v>19687832.999999993</v>
      </c>
      <c r="AE76" s="2">
        <f>IF(AE74&gt;=52800000,52800000,IF(AB55=Graph!G$1*1000,AE75+Graph!G$1*1000,AC76))</f>
        <v>684494</v>
      </c>
      <c r="AF76" s="3">
        <f t="shared" si="11"/>
        <v>684494</v>
      </c>
      <c r="AG76" s="3">
        <f t="shared" si="26"/>
        <v>9899241.9500000011</v>
      </c>
      <c r="AH76" s="3" t="e">
        <f t="shared" si="3"/>
        <v>#N/A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7</v>
      </c>
      <c r="C77" s="7"/>
      <c r="D77" s="2" t="e">
        <f t="shared" si="12"/>
        <v>#N/A</v>
      </c>
      <c r="E77" s="2" t="e">
        <f t="shared" si="22"/>
        <v>#N/A</v>
      </c>
      <c r="F77" s="2">
        <v>490537.73868820071</v>
      </c>
      <c r="G77" s="2">
        <f t="shared" si="23"/>
        <v>409997.71428571426</v>
      </c>
      <c r="H77" s="2">
        <f t="shared" si="13"/>
        <v>20117425.999999989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674900.99999999977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496151.31452581286</v>
      </c>
      <c r="Q77" s="2">
        <f>IF(P77&gt;Graph!$G$1*1000,Graph!$G$1*1000,P77)</f>
        <v>420000</v>
      </c>
      <c r="R77" s="2">
        <f t="shared" si="16"/>
        <v>20792327</v>
      </c>
      <c r="S77" s="2">
        <f t="shared" si="17"/>
        <v>409997.71428571269</v>
      </c>
      <c r="T77" s="2">
        <f t="shared" si="18"/>
        <v>10002.285714285681</v>
      </c>
      <c r="U77" s="2">
        <f t="shared" si="19"/>
        <v>420000</v>
      </c>
      <c r="V77" s="2">
        <f t="shared" si="5"/>
        <v>697762.16666666663</v>
      </c>
      <c r="W77" s="2">
        <f t="shared" si="20"/>
        <v>13268.166666666628</v>
      </c>
      <c r="X77" s="2">
        <f t="shared" si="6"/>
        <v>406731.83333333337</v>
      </c>
      <c r="Y77" s="2">
        <f t="shared" si="7"/>
        <v>20094564.833333325</v>
      </c>
      <c r="Z77" s="2" t="str">
        <f t="shared" si="8"/>
        <v>HERE</v>
      </c>
      <c r="AA77" s="2">
        <f>IF(Z77="HERE",Y77,AA76+Graph!$G$1*1000)</f>
        <v>20094564.833333325</v>
      </c>
      <c r="AB77" s="2">
        <f t="shared" si="21"/>
        <v>406731.83333333209</v>
      </c>
      <c r="AC77" s="2">
        <f t="shared" si="9"/>
        <v>697762.16666666663</v>
      </c>
      <c r="AD77" s="3">
        <f t="shared" si="10"/>
        <v>20094564.833333325</v>
      </c>
      <c r="AE77" s="2">
        <f>IF(AE75&gt;=52800000,52800000,IF(AB56=Graph!G$1*1000,AE76+Graph!G$1*1000,AC77))</f>
        <v>697762.16666666663</v>
      </c>
      <c r="AF77" s="3">
        <f t="shared" si="11"/>
        <v>697762.16666666663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8</v>
      </c>
      <c r="C78" s="7"/>
      <c r="D78" s="2" t="e">
        <f t="shared" si="12"/>
        <v>#N/A</v>
      </c>
      <c r="E78" s="2" t="e">
        <f t="shared" si="22"/>
        <v>#N/A</v>
      </c>
      <c r="F78" s="2">
        <v>495044.93246752024</v>
      </c>
      <c r="G78" s="2">
        <f t="shared" si="23"/>
        <v>409997.71428571426</v>
      </c>
      <c r="H78" s="2">
        <f t="shared" si="13"/>
        <v>20527423.714285702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684903.28571428545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500732.89915964007</v>
      </c>
      <c r="Q78" s="2">
        <f>IF(P78&gt;Graph!$G$1*1000,Graph!$G$1*1000,P78)</f>
        <v>420000</v>
      </c>
      <c r="R78" s="2">
        <f t="shared" si="16"/>
        <v>21212327</v>
      </c>
      <c r="S78" s="2">
        <f t="shared" si="17"/>
        <v>409997.71428571269</v>
      </c>
      <c r="T78" s="2">
        <f t="shared" si="18"/>
        <v>10002.285714285681</v>
      </c>
      <c r="U78" s="2">
        <f t="shared" si="19"/>
        <v>420000</v>
      </c>
      <c r="V78" s="2">
        <f t="shared" si="5"/>
        <v>711030.33333333337</v>
      </c>
      <c r="W78" s="2">
        <f t="shared" si="20"/>
        <v>13268.166666666744</v>
      </c>
      <c r="X78" s="2">
        <f t="shared" si="6"/>
        <v>406731.83333333326</v>
      </c>
      <c r="Y78" s="2">
        <f t="shared" si="7"/>
        <v>20501296.666666657</v>
      </c>
      <c r="Z78" s="2" t="str">
        <f t="shared" si="8"/>
        <v>HERE</v>
      </c>
      <c r="AA78" s="2">
        <f>IF(Z78="HERE",Y78,AA77+Graph!$G$1*1000)</f>
        <v>20501296.666666657</v>
      </c>
      <c r="AB78" s="2">
        <f t="shared" si="21"/>
        <v>406731.83333333209</v>
      </c>
      <c r="AC78" s="2">
        <f t="shared" si="9"/>
        <v>711030.33333333337</v>
      </c>
      <c r="AD78" s="3">
        <f t="shared" si="10"/>
        <v>20501296.666666657</v>
      </c>
      <c r="AE78" s="2">
        <f>IF(AE76&gt;=52800000,52800000,IF(AB57=Graph!G$1*1000,AE77+Graph!G$1*1000,AC78))</f>
        <v>711030.33333333337</v>
      </c>
      <c r="AF78" s="3">
        <f t="shared" si="11"/>
        <v>711030.33333333337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9</v>
      </c>
      <c r="C79" s="7"/>
      <c r="D79" s="2" t="e">
        <f t="shared" si="12"/>
        <v>#N/A</v>
      </c>
      <c r="E79" s="2" t="e">
        <f t="shared" si="22"/>
        <v>#N/A</v>
      </c>
      <c r="F79" s="2">
        <v>499552.12624686956</v>
      </c>
      <c r="G79" s="2">
        <f t="shared" si="23"/>
        <v>409997.71428571426</v>
      </c>
      <c r="H79" s="2">
        <f t="shared" si="13"/>
        <v>20937421.428571414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694905.57142857113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505314.48379349709</v>
      </c>
      <c r="Q79" s="2">
        <f>IF(P79&gt;Graph!$G$1*1000,Graph!$G$1*1000,P79)</f>
        <v>420000</v>
      </c>
      <c r="R79" s="2">
        <f t="shared" si="16"/>
        <v>21632327</v>
      </c>
      <c r="S79" s="2">
        <f t="shared" si="17"/>
        <v>409997.71428571269</v>
      </c>
      <c r="T79" s="2">
        <f t="shared" si="18"/>
        <v>10002.285714285681</v>
      </c>
      <c r="U79" s="2">
        <f t="shared" si="19"/>
        <v>420000</v>
      </c>
      <c r="V79" s="2">
        <f t="shared" si="5"/>
        <v>724298.5</v>
      </c>
      <c r="W79" s="2">
        <f t="shared" si="20"/>
        <v>13268.166666666628</v>
      </c>
      <c r="X79" s="2">
        <f t="shared" si="6"/>
        <v>406731.83333333337</v>
      </c>
      <c r="Y79" s="2">
        <f t="shared" si="7"/>
        <v>20908028.499999989</v>
      </c>
      <c r="Z79" s="2" t="str">
        <f t="shared" si="8"/>
        <v>HERE</v>
      </c>
      <c r="AA79" s="2">
        <f>IF(Z79="HERE",Y79,AA78+Graph!$G$1*1000)</f>
        <v>20908028.499999989</v>
      </c>
      <c r="AB79" s="2">
        <f t="shared" si="21"/>
        <v>406731.83333333209</v>
      </c>
      <c r="AC79" s="2">
        <f t="shared" si="9"/>
        <v>724298.5</v>
      </c>
      <c r="AD79" s="3">
        <f t="shared" si="10"/>
        <v>20908028.499999989</v>
      </c>
      <c r="AE79" s="2">
        <f>IF(AE77&gt;=52800000,52800000,IF(AB58=Graph!G$1*1000,AE78+Graph!G$1*1000,AC79))</f>
        <v>724298.5</v>
      </c>
      <c r="AF79" s="3">
        <f t="shared" si="11"/>
        <v>724298.5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10</v>
      </c>
      <c r="C80" s="7"/>
      <c r="D80" s="2" t="e">
        <f t="shared" si="12"/>
        <v>#N/A</v>
      </c>
      <c r="E80" s="2" t="e">
        <f t="shared" si="22"/>
        <v>#N/A</v>
      </c>
      <c r="F80" s="2">
        <v>504059.32002618909</v>
      </c>
      <c r="G80" s="2">
        <f t="shared" si="23"/>
        <v>409997.71428571426</v>
      </c>
      <c r="H80" s="2">
        <f t="shared" si="13"/>
        <v>21347419.142857127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704907.85714285681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509896.0684273541</v>
      </c>
      <c r="Q80" s="2">
        <f>IF(P80&gt;Graph!$G$1*1000,Graph!$G$1*1000,P80)</f>
        <v>420000</v>
      </c>
      <c r="R80" s="2">
        <f t="shared" si="16"/>
        <v>22052327</v>
      </c>
      <c r="S80" s="2">
        <f t="shared" si="17"/>
        <v>409997.71428571269</v>
      </c>
      <c r="T80" s="2">
        <f t="shared" si="18"/>
        <v>10002.285714285681</v>
      </c>
      <c r="U80" s="2">
        <f t="shared" si="19"/>
        <v>420000</v>
      </c>
      <c r="V80" s="2">
        <f t="shared" si="5"/>
        <v>737566.66666666663</v>
      </c>
      <c r="W80" s="2">
        <f t="shared" si="20"/>
        <v>13268.166666666628</v>
      </c>
      <c r="X80" s="2">
        <f t="shared" si="6"/>
        <v>406731.83333333337</v>
      </c>
      <c r="Y80" s="2">
        <f t="shared" si="7"/>
        <v>21314760.333333321</v>
      </c>
      <c r="Z80" s="2" t="str">
        <f t="shared" si="8"/>
        <v>HERE</v>
      </c>
      <c r="AA80" s="2">
        <f>IF(Z80="HERE",Y80,AA79+Graph!$G$1*1000)</f>
        <v>21314760.333333321</v>
      </c>
      <c r="AB80" s="2">
        <f t="shared" si="21"/>
        <v>406731.83333333209</v>
      </c>
      <c r="AC80" s="2">
        <f t="shared" si="9"/>
        <v>737566.66666666663</v>
      </c>
      <c r="AD80" s="3">
        <f t="shared" si="10"/>
        <v>21314760.333333321</v>
      </c>
      <c r="AE80" s="2">
        <f>IF(AE78&gt;=52800000,52800000,IF(AB59=Graph!G$1*1000,AE79+Graph!G$1*1000,AC80))</f>
        <v>737566.66666666663</v>
      </c>
      <c r="AF80" s="3">
        <f t="shared" si="11"/>
        <v>737566.66666666663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11</v>
      </c>
      <c r="C81" s="7"/>
      <c r="D81" s="2" t="e">
        <f t="shared" si="12"/>
        <v>#N/A</v>
      </c>
      <c r="E81" s="2" t="e">
        <f t="shared" si="22"/>
        <v>#N/A</v>
      </c>
      <c r="F81" s="2">
        <v>508566.51380550861</v>
      </c>
      <c r="G81" s="2">
        <f t="shared" si="23"/>
        <v>409997.71428571426</v>
      </c>
      <c r="H81" s="2">
        <f t="shared" si="13"/>
        <v>21757416.85714284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714910.14285714249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514477.65306121111</v>
      </c>
      <c r="Q81" s="2">
        <f>IF(P81&gt;Graph!$G$1*1000,Graph!$G$1*1000,P81)</f>
        <v>420000</v>
      </c>
      <c r="R81" s="2">
        <f t="shared" si="16"/>
        <v>22472327</v>
      </c>
      <c r="S81" s="2">
        <f t="shared" si="17"/>
        <v>409997.71428571269</v>
      </c>
      <c r="T81" s="2">
        <f t="shared" si="18"/>
        <v>10002.285714285681</v>
      </c>
      <c r="U81" s="2">
        <f t="shared" si="19"/>
        <v>420000</v>
      </c>
      <c r="V81" s="2">
        <f t="shared" si="5"/>
        <v>750834.83333333326</v>
      </c>
      <c r="W81" s="2">
        <f t="shared" si="20"/>
        <v>13268.166666666628</v>
      </c>
      <c r="X81" s="2">
        <f t="shared" si="6"/>
        <v>406731.83333333337</v>
      </c>
      <c r="Y81" s="2">
        <f t="shared" si="7"/>
        <v>21721492.166666653</v>
      </c>
      <c r="Z81" s="2" t="str">
        <f t="shared" si="8"/>
        <v>HERE</v>
      </c>
      <c r="AA81" s="2">
        <f>IF(Z81="HERE",Y81,AA80+Graph!$G$1*1000)</f>
        <v>21721492.166666653</v>
      </c>
      <c r="AB81" s="2">
        <f t="shared" si="21"/>
        <v>406731.83333333209</v>
      </c>
      <c r="AC81" s="2">
        <f t="shared" si="9"/>
        <v>750834.83333333326</v>
      </c>
      <c r="AD81" s="3">
        <f t="shared" si="10"/>
        <v>21721492.166666653</v>
      </c>
      <c r="AE81" s="2">
        <f>IF(AE79&gt;=52800000,52800000,IF(AB60=Graph!G$1*1000,AE80+Graph!G$1*1000,AC81))</f>
        <v>750834.83333333326</v>
      </c>
      <c r="AF81" s="3">
        <f t="shared" si="11"/>
        <v>750834.83333333326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12</v>
      </c>
      <c r="C82" s="7"/>
      <c r="D82" s="2" t="e">
        <f t="shared" si="12"/>
        <v>#N/A</v>
      </c>
      <c r="E82" s="2" t="e">
        <f t="shared" si="22"/>
        <v>#N/A</v>
      </c>
      <c r="F82" s="2">
        <v>513073.70758485794</v>
      </c>
      <c r="G82" s="2">
        <f t="shared" si="23"/>
        <v>409997.71428571426</v>
      </c>
      <c r="H82" s="2">
        <f t="shared" si="13"/>
        <v>22167414.571428552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724912.42857142817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519059.23769506812</v>
      </c>
      <c r="Q82" s="2">
        <f>IF(P82&gt;Graph!$G$1*1000,Graph!$G$1*1000,P82)</f>
        <v>420000</v>
      </c>
      <c r="R82" s="2">
        <f t="shared" si="16"/>
        <v>22892327</v>
      </c>
      <c r="S82" s="2">
        <f t="shared" si="17"/>
        <v>409997.71428571269</v>
      </c>
      <c r="T82" s="2">
        <f t="shared" si="18"/>
        <v>10002.285714285681</v>
      </c>
      <c r="U82" s="2">
        <f t="shared" si="19"/>
        <v>420000</v>
      </c>
      <c r="V82" s="2">
        <f t="shared" si="5"/>
        <v>764103</v>
      </c>
      <c r="W82" s="2">
        <f t="shared" si="20"/>
        <v>13268.166666666744</v>
      </c>
      <c r="X82" s="2">
        <f t="shared" si="6"/>
        <v>406731.83333333326</v>
      </c>
      <c r="Y82" s="2">
        <f t="shared" si="7"/>
        <v>22128223.999999985</v>
      </c>
      <c r="Z82" s="2" t="str">
        <f t="shared" si="8"/>
        <v>HERE</v>
      </c>
      <c r="AA82" s="2">
        <f>IF(Z82="HERE",Y82,AA81+Graph!$G$1*1000)</f>
        <v>22128223.999999985</v>
      </c>
      <c r="AB82" s="2">
        <f t="shared" si="21"/>
        <v>406731.83333333209</v>
      </c>
      <c r="AC82" s="2">
        <f t="shared" si="9"/>
        <v>764103</v>
      </c>
      <c r="AD82" s="3">
        <f t="shared" si="10"/>
        <v>22128223.999999985</v>
      </c>
      <c r="AE82" s="2">
        <f>IF(AE80&gt;=52800000,52800000,IF(AB61=Graph!G$1*1000,AE81+Graph!G$1*1000,AC82))</f>
        <v>764103</v>
      </c>
      <c r="AF82" s="3">
        <f t="shared" si="11"/>
        <v>764103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13</v>
      </c>
      <c r="C83" s="7"/>
      <c r="D83" s="2" t="e">
        <f t="shared" si="12"/>
        <v>#N/A</v>
      </c>
      <c r="E83" s="2" t="e">
        <f t="shared" si="22"/>
        <v>#N/A</v>
      </c>
      <c r="F83" s="2">
        <v>517580.90136417747</v>
      </c>
      <c r="G83" s="2">
        <f t="shared" si="23"/>
        <v>409997.71428571426</v>
      </c>
      <c r="H83" s="2">
        <f t="shared" si="13"/>
        <v>22577412.285714265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734914.71428571385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523640.82232892513</v>
      </c>
      <c r="Q83" s="2">
        <f>IF(P83&gt;Graph!$G$1*1000,Graph!$G$1*1000,P83)</f>
        <v>420000</v>
      </c>
      <c r="R83" s="2">
        <f t="shared" si="16"/>
        <v>23312327</v>
      </c>
      <c r="S83" s="2">
        <f t="shared" si="17"/>
        <v>409997.71428571269</v>
      </c>
      <c r="T83" s="2">
        <f t="shared" si="18"/>
        <v>10002.285714285681</v>
      </c>
      <c r="U83" s="2">
        <f t="shared" si="19"/>
        <v>420000</v>
      </c>
      <c r="V83" s="2">
        <f t="shared" si="5"/>
        <v>777371.16666666663</v>
      </c>
      <c r="W83" s="2">
        <f t="shared" si="20"/>
        <v>13268.166666666628</v>
      </c>
      <c r="X83" s="2">
        <f t="shared" si="6"/>
        <v>406731.83333333337</v>
      </c>
      <c r="Y83" s="2">
        <f t="shared" si="7"/>
        <v>22534955.833333317</v>
      </c>
      <c r="Z83" s="2" t="str">
        <f t="shared" si="8"/>
        <v>HERE</v>
      </c>
      <c r="AA83" s="2">
        <f>IF(Z83="HERE",Y83,AA82+Graph!$G$1*1000)</f>
        <v>22534955.833333317</v>
      </c>
      <c r="AB83" s="2">
        <f t="shared" si="21"/>
        <v>406731.83333333209</v>
      </c>
      <c r="AC83" s="2">
        <f t="shared" si="9"/>
        <v>777371.16666666663</v>
      </c>
      <c r="AD83" s="3">
        <f t="shared" si="10"/>
        <v>22534955.833333317</v>
      </c>
      <c r="AE83" s="2">
        <f>IF(AE81&gt;=52800000,52800000,IF(AB62=Graph!G$1*1000,AE82+Graph!G$1*1000,AC83))</f>
        <v>777371.16666666663</v>
      </c>
      <c r="AF83" s="3">
        <f t="shared" si="11"/>
        <v>777371.16666666663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14</v>
      </c>
      <c r="C84" s="7"/>
      <c r="D84" s="2" t="e">
        <f t="shared" si="12"/>
        <v>#N/A</v>
      </c>
      <c r="E84" s="2" t="e">
        <f t="shared" si="22"/>
        <v>#N/A</v>
      </c>
      <c r="F84" s="2">
        <v>522088.09514349699</v>
      </c>
      <c r="G84" s="2">
        <f t="shared" si="23"/>
        <v>409997.71428571426</v>
      </c>
      <c r="H84" s="2">
        <f t="shared" si="13"/>
        <v>22987409.999999978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744916.99999999953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528222.40696278214</v>
      </c>
      <c r="Q84" s="2">
        <f>IF(P84&gt;Graph!$G$1*1000,Graph!$G$1*1000,P84)</f>
        <v>420000</v>
      </c>
      <c r="R84" s="2">
        <f t="shared" si="16"/>
        <v>23732327</v>
      </c>
      <c r="S84" s="2">
        <f t="shared" si="17"/>
        <v>409997.71428571269</v>
      </c>
      <c r="T84" s="2">
        <f t="shared" si="18"/>
        <v>10002.285714285681</v>
      </c>
      <c r="U84" s="2">
        <f t="shared" si="19"/>
        <v>420000</v>
      </c>
      <c r="V84" s="2">
        <f t="shared" si="5"/>
        <v>790639.33333333326</v>
      </c>
      <c r="W84" s="2">
        <f t="shared" si="20"/>
        <v>13268.166666666628</v>
      </c>
      <c r="X84" s="2">
        <f t="shared" si="6"/>
        <v>406731.83333333337</v>
      </c>
      <c r="Y84" s="2">
        <f t="shared" si="7"/>
        <v>22941687.666666649</v>
      </c>
      <c r="Z84" s="2" t="str">
        <f t="shared" si="8"/>
        <v>HERE</v>
      </c>
      <c r="AA84" s="2">
        <f>IF(Z84="HERE",Y84,AA83+Graph!$G$1*1000)</f>
        <v>22941687.666666649</v>
      </c>
      <c r="AB84" s="2">
        <f t="shared" si="21"/>
        <v>406731.83333333209</v>
      </c>
      <c r="AC84" s="2">
        <f t="shared" si="9"/>
        <v>790639.33333333326</v>
      </c>
      <c r="AD84" s="3">
        <f t="shared" si="10"/>
        <v>22941687.666666649</v>
      </c>
      <c r="AE84" s="2">
        <f>IF(AE82&gt;=52800000,52800000,IF(AB63=Graph!G$1*1000,AE83+Graph!G$1*1000,AC84))</f>
        <v>790639.33333333326</v>
      </c>
      <c r="AF84" s="3">
        <f t="shared" si="11"/>
        <v>790639.33333333326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15</v>
      </c>
      <c r="C85" s="7"/>
      <c r="D85" s="2" t="e">
        <f t="shared" si="12"/>
        <v>#N/A</v>
      </c>
      <c r="E85" s="2" t="e">
        <f t="shared" si="22"/>
        <v>#N/A</v>
      </c>
      <c r="F85" s="2">
        <v>526595.28892284632</v>
      </c>
      <c r="G85" s="2">
        <f t="shared" si="23"/>
        <v>409997.71428571426</v>
      </c>
      <c r="H85" s="2">
        <f t="shared" si="13"/>
        <v>23397407.71428569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754919.28571428522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532803.99159663916</v>
      </c>
      <c r="Q85" s="2">
        <f>IF(P85&gt;Graph!$G$1*1000,Graph!$G$1*1000,P85)</f>
        <v>420000</v>
      </c>
      <c r="R85" s="2">
        <f t="shared" si="16"/>
        <v>24152327</v>
      </c>
      <c r="S85" s="2">
        <f t="shared" si="17"/>
        <v>409997.71428571269</v>
      </c>
      <c r="T85" s="2">
        <f t="shared" si="18"/>
        <v>10002.285714285681</v>
      </c>
      <c r="U85" s="2">
        <f t="shared" si="19"/>
        <v>420000</v>
      </c>
      <c r="V85" s="2">
        <f t="shared" si="5"/>
        <v>803907.5</v>
      </c>
      <c r="W85" s="2">
        <f t="shared" si="20"/>
        <v>13268.166666666744</v>
      </c>
      <c r="X85" s="2">
        <f t="shared" si="6"/>
        <v>406731.83333333326</v>
      </c>
      <c r="Y85" s="2">
        <f t="shared" si="7"/>
        <v>23348419.499999981</v>
      </c>
      <c r="Z85" s="2" t="str">
        <f t="shared" si="8"/>
        <v>HERE</v>
      </c>
      <c r="AA85" s="2">
        <f>IF(Z85="HERE",Y85,AA84+Graph!$G$1*1000)</f>
        <v>23348419.499999981</v>
      </c>
      <c r="AB85" s="2">
        <f t="shared" si="21"/>
        <v>406731.83333333209</v>
      </c>
      <c r="AC85" s="2">
        <f t="shared" si="9"/>
        <v>803907.5</v>
      </c>
      <c r="AD85" s="3">
        <f t="shared" si="10"/>
        <v>23348419.499999981</v>
      </c>
      <c r="AE85" s="2">
        <f>IF(AE83&gt;=52800000,52800000,IF(AB64=Graph!G$1*1000,AE84+Graph!G$1*1000,AC85))</f>
        <v>803907.5</v>
      </c>
      <c r="AF85" s="3">
        <f t="shared" si="11"/>
        <v>803907.5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16</v>
      </c>
      <c r="C86" s="7"/>
      <c r="D86" s="2" t="e">
        <f t="shared" si="12"/>
        <v>#N/A</v>
      </c>
      <c r="E86" s="2" t="e">
        <f t="shared" si="22"/>
        <v>#N/A</v>
      </c>
      <c r="F86" s="2">
        <v>531102.48270216584</v>
      </c>
      <c r="G86" s="2">
        <f t="shared" si="23"/>
        <v>409997.71428571426</v>
      </c>
      <c r="H86" s="2">
        <f t="shared" si="13"/>
        <v>23807405.428571403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764921.5714285709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537385.57623049617</v>
      </c>
      <c r="Q86" s="2">
        <f>IF(P86&gt;Graph!$G$1*1000,Graph!$G$1*1000,P86)</f>
        <v>420000</v>
      </c>
      <c r="R86" s="2">
        <f t="shared" si="16"/>
        <v>24572327</v>
      </c>
      <c r="S86" s="2">
        <f t="shared" si="17"/>
        <v>409997.71428571269</v>
      </c>
      <c r="T86" s="2">
        <f t="shared" si="18"/>
        <v>10002.285714285681</v>
      </c>
      <c r="U86" s="2">
        <f t="shared" si="19"/>
        <v>420000</v>
      </c>
      <c r="V86" s="2">
        <f t="shared" si="5"/>
        <v>817175.66666666663</v>
      </c>
      <c r="W86" s="2">
        <f t="shared" si="20"/>
        <v>13268.166666666628</v>
      </c>
      <c r="X86" s="2">
        <f t="shared" si="6"/>
        <v>406731.83333333337</v>
      </c>
      <c r="Y86" s="2">
        <f t="shared" si="7"/>
        <v>23755151.333333313</v>
      </c>
      <c r="Z86" s="2" t="str">
        <f t="shared" si="8"/>
        <v>HERE</v>
      </c>
      <c r="AA86" s="2">
        <f>IF(Z86="HERE",Y86,AA85+Graph!$G$1*1000)</f>
        <v>23755151.333333313</v>
      </c>
      <c r="AB86" s="2">
        <f t="shared" si="21"/>
        <v>406731.83333333209</v>
      </c>
      <c r="AC86" s="2">
        <f t="shared" si="9"/>
        <v>817175.66666666663</v>
      </c>
      <c r="AD86" s="3">
        <f t="shared" si="10"/>
        <v>23755151.333333313</v>
      </c>
      <c r="AE86" s="2">
        <f>IF(AE84&gt;=52800000,52800000,IF(AB65=Graph!G$1*1000,AE85+Graph!G$1*1000,AC86))</f>
        <v>817175.66666666663</v>
      </c>
      <c r="AF86" s="3">
        <f t="shared" si="11"/>
        <v>817175.66666666663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17</v>
      </c>
      <c r="C87" s="7"/>
      <c r="D87" s="2" t="e">
        <f t="shared" si="12"/>
        <v>#N/A</v>
      </c>
      <c r="E87" s="2" t="e">
        <f t="shared" si="22"/>
        <v>#N/A</v>
      </c>
      <c r="F87" s="2">
        <v>535609.67648151517</v>
      </c>
      <c r="G87" s="2">
        <f t="shared" si="23"/>
        <v>409997.71428571426</v>
      </c>
      <c r="H87" s="2">
        <f t="shared" si="13"/>
        <v>24217403.142857116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774923.85714285658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541967.16086432338</v>
      </c>
      <c r="Q87" s="2">
        <f>IF(P87&gt;Graph!$G$1*1000,Graph!$G$1*1000,P87)</f>
        <v>420000</v>
      </c>
      <c r="R87" s="2">
        <f t="shared" si="16"/>
        <v>24992327</v>
      </c>
      <c r="S87" s="2">
        <f t="shared" si="17"/>
        <v>409997.71428571269</v>
      </c>
      <c r="T87" s="2">
        <f t="shared" si="18"/>
        <v>10002.285714285681</v>
      </c>
      <c r="U87" s="2">
        <f t="shared" si="19"/>
        <v>420000</v>
      </c>
      <c r="V87" s="2">
        <f t="shared" si="5"/>
        <v>830443.83333333326</v>
      </c>
      <c r="W87" s="2">
        <f t="shared" si="20"/>
        <v>13268.166666666628</v>
      </c>
      <c r="X87" s="2">
        <f t="shared" si="6"/>
        <v>406731.83333333337</v>
      </c>
      <c r="Y87" s="2">
        <f t="shared" si="7"/>
        <v>24161883.166666646</v>
      </c>
      <c r="Z87" s="2" t="str">
        <f t="shared" si="8"/>
        <v>HERE</v>
      </c>
      <c r="AA87" s="2">
        <f>IF(Z87="HERE",Y87,AA86+Graph!$G$1*1000)</f>
        <v>24161883.166666646</v>
      </c>
      <c r="AB87" s="2">
        <f t="shared" si="21"/>
        <v>406731.83333333209</v>
      </c>
      <c r="AC87" s="2">
        <f t="shared" si="9"/>
        <v>830443.83333333326</v>
      </c>
      <c r="AD87" s="3">
        <f t="shared" si="10"/>
        <v>24161883.166666646</v>
      </c>
      <c r="AE87" s="2">
        <f>IF(AE85&gt;=52800000,52800000,IF(AB66=Graph!G$1*1000,AE86+Graph!G$1*1000,AC87))</f>
        <v>830443.83333333326</v>
      </c>
      <c r="AF87" s="3">
        <f t="shared" si="11"/>
        <v>830443.83333333326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18</v>
      </c>
      <c r="C88" s="7"/>
      <c r="D88" s="2" t="e">
        <f t="shared" si="12"/>
        <v>#N/A</v>
      </c>
      <c r="E88" s="2" t="e">
        <f t="shared" si="22"/>
        <v>#N/A</v>
      </c>
      <c r="F88" s="2">
        <v>540116.87026083469</v>
      </c>
      <c r="G88" s="2">
        <f t="shared" si="23"/>
        <v>409997.71428571426</v>
      </c>
      <c r="H88" s="2">
        <f t="shared" si="13"/>
        <v>24627400.857142828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784926.14285714226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546548.74549818039</v>
      </c>
      <c r="Q88" s="2">
        <f>IF(P88&gt;Graph!$G$1*1000,Graph!$G$1*1000,P88)</f>
        <v>420000</v>
      </c>
      <c r="R88" s="2">
        <f t="shared" si="16"/>
        <v>25412327</v>
      </c>
      <c r="S88" s="2">
        <f t="shared" si="17"/>
        <v>409997.71428571269</v>
      </c>
      <c r="T88" s="2">
        <f t="shared" si="18"/>
        <v>10002.285714285681</v>
      </c>
      <c r="U88" s="2">
        <f t="shared" si="19"/>
        <v>420000</v>
      </c>
      <c r="V88" s="2">
        <f t="shared" si="5"/>
        <v>843712</v>
      </c>
      <c r="W88" s="2">
        <f t="shared" si="20"/>
        <v>13268.166666666744</v>
      </c>
      <c r="X88" s="2">
        <f t="shared" si="6"/>
        <v>406731.83333333326</v>
      </c>
      <c r="Y88" s="2">
        <f t="shared" si="7"/>
        <v>24568614.999999978</v>
      </c>
      <c r="Z88" s="2" t="str">
        <f t="shared" si="8"/>
        <v>HERE</v>
      </c>
      <c r="AA88" s="2">
        <f>IF(Z88="HERE",Y88,AA87+Graph!$G$1*1000)</f>
        <v>24568614.999999978</v>
      </c>
      <c r="AB88" s="2">
        <f t="shared" si="21"/>
        <v>406731.83333333209</v>
      </c>
      <c r="AC88" s="2">
        <f t="shared" si="9"/>
        <v>843712</v>
      </c>
      <c r="AD88" s="3">
        <f t="shared" si="10"/>
        <v>24568614.999999978</v>
      </c>
      <c r="AE88" s="2">
        <f>IF(AE86&gt;=52800000,52800000,IF(AB67=Graph!G$1*1000,AE87+Graph!G$1*1000,AC88))</f>
        <v>843712</v>
      </c>
      <c r="AF88" s="3">
        <f t="shared" si="11"/>
        <v>843712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19</v>
      </c>
      <c r="C89" s="7"/>
      <c r="D89" s="2" t="e">
        <f t="shared" si="12"/>
        <v>#N/A</v>
      </c>
      <c r="E89" s="2" t="e">
        <f t="shared" si="22"/>
        <v>#N/A</v>
      </c>
      <c r="F89" s="2">
        <v>544624.06404015422</v>
      </c>
      <c r="G89" s="2">
        <f t="shared" si="23"/>
        <v>409997.71428571426</v>
      </c>
      <c r="H89" s="2">
        <f t="shared" si="13"/>
        <v>25037398.571428541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794928.42857142794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551130.3301320374</v>
      </c>
      <c r="Q89" s="2">
        <f>IF(P89&gt;Graph!$G$1*1000,Graph!$G$1*1000,P89)</f>
        <v>420000</v>
      </c>
      <c r="R89" s="2">
        <f t="shared" si="16"/>
        <v>25832327</v>
      </c>
      <c r="S89" s="2">
        <f t="shared" si="17"/>
        <v>409997.71428571269</v>
      </c>
      <c r="T89" s="2">
        <f t="shared" si="18"/>
        <v>10002.285714285681</v>
      </c>
      <c r="U89" s="2">
        <f t="shared" si="19"/>
        <v>420000</v>
      </c>
      <c r="V89" s="2">
        <f t="shared" si="5"/>
        <v>856980.16666666663</v>
      </c>
      <c r="W89" s="2">
        <f t="shared" si="20"/>
        <v>13268.166666666628</v>
      </c>
      <c r="X89" s="2">
        <f t="shared" si="6"/>
        <v>406731.83333333337</v>
      </c>
      <c r="Y89" s="2">
        <f t="shared" si="7"/>
        <v>24975346.83333331</v>
      </c>
      <c r="Z89" s="2" t="str">
        <f t="shared" si="8"/>
        <v>HERE</v>
      </c>
      <c r="AA89" s="2">
        <f>IF(Z89="HERE",Y89,AA88+Graph!$G$1*1000)</f>
        <v>24975346.83333331</v>
      </c>
      <c r="AB89" s="2">
        <f t="shared" si="21"/>
        <v>406731.83333333209</v>
      </c>
      <c r="AC89" s="2">
        <f t="shared" si="9"/>
        <v>856980.16666666663</v>
      </c>
      <c r="AD89" s="3">
        <f t="shared" si="10"/>
        <v>24975346.83333331</v>
      </c>
      <c r="AE89" s="2">
        <f>IF(AE87&gt;=52800000,52800000,IF(AB68=Graph!G$1*1000,AE88+Graph!G$1*1000,AC89))</f>
        <v>856980.16666666663</v>
      </c>
      <c r="AF89" s="3">
        <f t="shared" si="11"/>
        <v>856980.16666666663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20</v>
      </c>
      <c r="C90" s="7"/>
      <c r="D90" s="2" t="e">
        <f t="shared" si="12"/>
        <v>#N/A</v>
      </c>
      <c r="E90" s="2" t="e">
        <f t="shared" si="22"/>
        <v>#N/A</v>
      </c>
      <c r="F90" s="2">
        <v>549131.25781950355</v>
      </c>
      <c r="G90" s="2">
        <f t="shared" si="23"/>
        <v>409997.71428571426</v>
      </c>
      <c r="H90" s="2">
        <f t="shared" si="13"/>
        <v>25447396.285714254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804930.71428571362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555711.91476589441</v>
      </c>
      <c r="Q90" s="2">
        <f>IF(P90&gt;Graph!$G$1*1000,Graph!$G$1*1000,P90)</f>
        <v>420000</v>
      </c>
      <c r="R90" s="2">
        <f t="shared" si="16"/>
        <v>26252327</v>
      </c>
      <c r="S90" s="2">
        <f t="shared" si="17"/>
        <v>409997.71428571269</v>
      </c>
      <c r="T90" s="2">
        <f t="shared" si="18"/>
        <v>10002.285714285681</v>
      </c>
      <c r="U90" s="2">
        <f t="shared" si="19"/>
        <v>420000</v>
      </c>
      <c r="V90" s="2">
        <f t="shared" si="5"/>
        <v>870248.33333333326</v>
      </c>
      <c r="W90" s="2">
        <f t="shared" si="20"/>
        <v>13268.166666666628</v>
      </c>
      <c r="X90" s="2">
        <f t="shared" si="6"/>
        <v>406731.83333333337</v>
      </c>
      <c r="Y90" s="2">
        <f t="shared" si="7"/>
        <v>25382078.666666642</v>
      </c>
      <c r="Z90" s="2" t="str">
        <f t="shared" si="8"/>
        <v>HERE</v>
      </c>
      <c r="AA90" s="2">
        <f>IF(Z90="HERE",Y90,AA89+Graph!$G$1*1000)</f>
        <v>25382078.666666642</v>
      </c>
      <c r="AB90" s="2">
        <f t="shared" si="21"/>
        <v>406731.83333333209</v>
      </c>
      <c r="AC90" s="2">
        <f t="shared" si="9"/>
        <v>870248.33333333326</v>
      </c>
      <c r="AD90" s="3">
        <f t="shared" si="10"/>
        <v>25382078.666666642</v>
      </c>
      <c r="AE90" s="2">
        <f>IF(AE88&gt;=52800000,52800000,IF(AB69=Graph!G$1*1000,AE89+Graph!G$1*1000,AC90))</f>
        <v>870248.33333333326</v>
      </c>
      <c r="AF90" s="3">
        <f t="shared" si="11"/>
        <v>870248.33333333326</v>
      </c>
      <c r="AG90" s="3">
        <f t="shared" si="26"/>
        <v>15217461.950000001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21</v>
      </c>
      <c r="C91" s="7"/>
      <c r="D91" s="2" t="e">
        <f t="shared" si="12"/>
        <v>#N/A</v>
      </c>
      <c r="E91" s="2" t="e">
        <f t="shared" si="22"/>
        <v>#N/A</v>
      </c>
      <c r="F91" s="2">
        <v>553638.45159882307</v>
      </c>
      <c r="G91" s="2">
        <f t="shared" si="23"/>
        <v>409997.71428571426</v>
      </c>
      <c r="H91" s="2">
        <f t="shared" si="13"/>
        <v>25857393.999999966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814932.9999999993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560293.49939975142</v>
      </c>
      <c r="Q91" s="2">
        <f>IF(P91&gt;Graph!$G$1*1000,Graph!$G$1*1000,P91)</f>
        <v>420000</v>
      </c>
      <c r="R91" s="2">
        <f t="shared" si="16"/>
        <v>26672327</v>
      </c>
      <c r="S91" s="2">
        <f t="shared" si="17"/>
        <v>409997.71428571269</v>
      </c>
      <c r="T91" s="2">
        <f t="shared" si="18"/>
        <v>10002.285714285681</v>
      </c>
      <c r="U91" s="2">
        <f t="shared" si="19"/>
        <v>420000</v>
      </c>
      <c r="V91" s="2">
        <f t="shared" si="5"/>
        <v>883516.5</v>
      </c>
      <c r="W91" s="2">
        <f t="shared" si="20"/>
        <v>13268.166666666744</v>
      </c>
      <c r="X91" s="2">
        <f t="shared" si="6"/>
        <v>406731.83333333326</v>
      </c>
      <c r="Y91" s="2">
        <f t="shared" si="7"/>
        <v>25788810.499999974</v>
      </c>
      <c r="Z91" s="2" t="str">
        <f t="shared" si="8"/>
        <v>HERE</v>
      </c>
      <c r="AA91" s="2">
        <f>IF(Z91="HERE",Y91,AA90+Graph!$G$1*1000)</f>
        <v>25788810.499999974</v>
      </c>
      <c r="AB91" s="2">
        <f t="shared" si="21"/>
        <v>406731.83333333209</v>
      </c>
      <c r="AC91" s="2">
        <f t="shared" si="9"/>
        <v>883516.5</v>
      </c>
      <c r="AD91" s="3">
        <f t="shared" si="10"/>
        <v>25788810.499999974</v>
      </c>
      <c r="AE91" s="2">
        <f>IF(AE89&gt;=52800000,52800000,IF(AB70=Graph!G$1*1000,AE90+Graph!G$1*1000,AC91))</f>
        <v>883516.5</v>
      </c>
      <c r="AF91" s="3">
        <f t="shared" si="11"/>
        <v>883516.5</v>
      </c>
      <c r="AG91" s="3">
        <f t="shared" si="26"/>
        <v>15552942.050000001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22</v>
      </c>
      <c r="C92" s="7"/>
      <c r="D92" s="2" t="e">
        <f t="shared" si="12"/>
        <v>#N/A</v>
      </c>
      <c r="E92" s="2" t="e">
        <f t="shared" si="22"/>
        <v>#N/A</v>
      </c>
      <c r="F92" s="2">
        <v>558145.6453781426</v>
      </c>
      <c r="G92" s="2">
        <f t="shared" si="23"/>
        <v>409997.71428571426</v>
      </c>
      <c r="H92" s="2">
        <f t="shared" si="13"/>
        <v>26267391.714285679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824935.28571428498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564875.08403360844</v>
      </c>
      <c r="Q92" s="2">
        <f>IF(P92&gt;Graph!$G$1*1000,Graph!$G$1*1000,P92)</f>
        <v>420000</v>
      </c>
      <c r="R92" s="2">
        <f t="shared" si="16"/>
        <v>27092327</v>
      </c>
      <c r="S92" s="2">
        <f t="shared" si="17"/>
        <v>409997.71428571269</v>
      </c>
      <c r="T92" s="2">
        <f t="shared" si="18"/>
        <v>10002.285714285681</v>
      </c>
      <c r="U92" s="2">
        <f t="shared" si="19"/>
        <v>420000</v>
      </c>
      <c r="V92" s="2">
        <f t="shared" si="5"/>
        <v>896784.66666666663</v>
      </c>
      <c r="W92" s="2">
        <f t="shared" si="20"/>
        <v>13268.166666666628</v>
      </c>
      <c r="X92" s="2">
        <f t="shared" si="6"/>
        <v>406731.83333333337</v>
      </c>
      <c r="Y92" s="2">
        <f t="shared" si="7"/>
        <v>26195542.333333306</v>
      </c>
      <c r="Z92" s="2" t="str">
        <f t="shared" si="8"/>
        <v>HERE</v>
      </c>
      <c r="AA92" s="2">
        <f>IF(Z92="HERE",Y92,AA91+Graph!$G$1*1000)</f>
        <v>26195542.333333306</v>
      </c>
      <c r="AB92" s="2">
        <f t="shared" si="21"/>
        <v>406731.83333333209</v>
      </c>
      <c r="AC92" s="2">
        <f t="shared" si="9"/>
        <v>896784.66666666663</v>
      </c>
      <c r="AD92" s="3">
        <f t="shared" si="10"/>
        <v>26195542.333333306</v>
      </c>
      <c r="AE92" s="2">
        <f>IF(AE90&gt;=52800000,52800000,IF(AB71=Graph!G$1*1000,AE91+Graph!G$1*1000,AC92))</f>
        <v>896784.66666666663</v>
      </c>
      <c r="AF92" s="3">
        <f t="shared" si="11"/>
        <v>896784.66666666663</v>
      </c>
      <c r="AG92" s="3">
        <f t="shared" si="26"/>
        <v>15919664.108333332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23</v>
      </c>
      <c r="C93" s="7"/>
      <c r="D93" s="2" t="e">
        <f t="shared" si="12"/>
        <v>#N/A</v>
      </c>
      <c r="E93" s="2" t="e">
        <f t="shared" si="22"/>
        <v>#N/A</v>
      </c>
      <c r="F93" s="2">
        <v>562652.83915749192</v>
      </c>
      <c r="G93" s="2">
        <f t="shared" si="23"/>
        <v>409997.71428571426</v>
      </c>
      <c r="H93" s="2">
        <f t="shared" si="13"/>
        <v>26677389.428571392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834937.57142857066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569456.66866746545</v>
      </c>
      <c r="Q93" s="2">
        <f>IF(P93&gt;Graph!$G$1*1000,Graph!$G$1*1000,P93)</f>
        <v>420000</v>
      </c>
      <c r="R93" s="2">
        <f t="shared" si="16"/>
        <v>27512327</v>
      </c>
      <c r="S93" s="2">
        <f t="shared" si="17"/>
        <v>409997.71428571269</v>
      </c>
      <c r="T93" s="2">
        <f t="shared" si="18"/>
        <v>10002.285714285681</v>
      </c>
      <c r="U93" s="2">
        <f t="shared" si="19"/>
        <v>420000</v>
      </c>
      <c r="V93" s="2">
        <f t="shared" si="5"/>
        <v>910052.83333333326</v>
      </c>
      <c r="W93" s="2">
        <f t="shared" si="20"/>
        <v>13268.166666666628</v>
      </c>
      <c r="X93" s="2">
        <f t="shared" si="6"/>
        <v>406731.83333333337</v>
      </c>
      <c r="Y93" s="2">
        <f t="shared" si="7"/>
        <v>26602274.166666638</v>
      </c>
      <c r="Z93" s="2" t="str">
        <f t="shared" si="8"/>
        <v>HERE</v>
      </c>
      <c r="AA93" s="2">
        <f>IF(Z93="HERE",Y93,AA92+Graph!$G$1*1000)</f>
        <v>26602274.166666638</v>
      </c>
      <c r="AB93" s="2">
        <f t="shared" si="21"/>
        <v>406731.83333333209</v>
      </c>
      <c r="AC93" s="2">
        <f t="shared" si="9"/>
        <v>910052.83333333326</v>
      </c>
      <c r="AD93" s="3">
        <f t="shared" si="10"/>
        <v>26602274.166666638</v>
      </c>
      <c r="AE93" s="2">
        <f>IF(AE91&gt;=52800000,52800000,IF(AB72=Graph!G$1*1000,AE92+Graph!G$1*1000,AC93))</f>
        <v>910052.83333333326</v>
      </c>
      <c r="AF93" s="3">
        <f t="shared" si="11"/>
        <v>910052.83333333326</v>
      </c>
      <c r="AG93" s="3">
        <f t="shared" si="26"/>
        <v>16286386.166666664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24</v>
      </c>
      <c r="C94" s="7"/>
      <c r="D94" s="2" t="e">
        <f t="shared" si="12"/>
        <v>#N/A</v>
      </c>
      <c r="E94" s="2" t="e">
        <f t="shared" si="22"/>
        <v>#N/A</v>
      </c>
      <c r="F94" s="2">
        <v>567160.03293681145</v>
      </c>
      <c r="G94" s="2">
        <f t="shared" si="23"/>
        <v>409997.71428571426</v>
      </c>
      <c r="H94" s="2">
        <f t="shared" si="13"/>
        <v>27087387.142857105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844939.85714285634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574038.25330132246</v>
      </c>
      <c r="Q94" s="2">
        <f>IF(P94&gt;Graph!$G$1*1000,Graph!$G$1*1000,P94)</f>
        <v>420000</v>
      </c>
      <c r="R94" s="2">
        <f t="shared" si="16"/>
        <v>27932327</v>
      </c>
      <c r="S94" s="2">
        <f t="shared" si="17"/>
        <v>409997.71428571269</v>
      </c>
      <c r="T94" s="2">
        <f t="shared" si="18"/>
        <v>10002.285714285681</v>
      </c>
      <c r="U94" s="2">
        <f t="shared" si="19"/>
        <v>420000</v>
      </c>
      <c r="V94" s="2">
        <f t="shared" si="5"/>
        <v>923321</v>
      </c>
      <c r="W94" s="2">
        <f t="shared" si="20"/>
        <v>13268.166666666744</v>
      </c>
      <c r="X94" s="2">
        <f t="shared" si="6"/>
        <v>406731.83333333326</v>
      </c>
      <c r="Y94" s="2">
        <f t="shared" si="7"/>
        <v>27009005.99999997</v>
      </c>
      <c r="Z94" s="2" t="str">
        <f t="shared" si="8"/>
        <v>HERE</v>
      </c>
      <c r="AA94" s="2">
        <f>IF(Z94="HERE",Y94,AA93+Graph!$G$1*1000)</f>
        <v>27009005.99999997</v>
      </c>
      <c r="AB94" s="2">
        <f t="shared" si="21"/>
        <v>406731.83333333209</v>
      </c>
      <c r="AC94" s="2">
        <f t="shared" si="9"/>
        <v>923321</v>
      </c>
      <c r="AD94" s="3">
        <f t="shared" si="10"/>
        <v>27009005.99999997</v>
      </c>
      <c r="AE94" s="2">
        <f>IF(AE92&gt;=52800000,52800000,IF(AB73=Graph!G$1*1000,AE93+Graph!G$1*1000,AC94))</f>
        <v>923321</v>
      </c>
      <c r="AF94" s="3">
        <f t="shared" si="11"/>
        <v>923321</v>
      </c>
      <c r="AG94" s="3">
        <f t="shared" si="26"/>
        <v>16653108.224999996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25</v>
      </c>
      <c r="C95" s="7"/>
      <c r="D95" s="2" t="e">
        <f t="shared" si="12"/>
        <v>#N/A</v>
      </c>
      <c r="E95" s="2" t="e">
        <f t="shared" si="22"/>
        <v>#N/A</v>
      </c>
      <c r="F95" s="2">
        <v>571667.22671613097</v>
      </c>
      <c r="G95" s="2">
        <f t="shared" si="23"/>
        <v>409997.71428571426</v>
      </c>
      <c r="H95" s="2">
        <f t="shared" si="13"/>
        <v>27497384.857142817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854942.14285714203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578619.83793514967</v>
      </c>
      <c r="Q95" s="2">
        <f>IF(P95&gt;Graph!$G$1*1000,Graph!$G$1*1000,P95)</f>
        <v>420000</v>
      </c>
      <c r="R95" s="2">
        <f t="shared" si="16"/>
        <v>28352327</v>
      </c>
      <c r="S95" s="2">
        <f t="shared" si="17"/>
        <v>409997.71428571269</v>
      </c>
      <c r="T95" s="2">
        <f t="shared" si="18"/>
        <v>10002.285714285681</v>
      </c>
      <c r="U95" s="2">
        <f t="shared" si="19"/>
        <v>420000</v>
      </c>
      <c r="V95" s="2">
        <f t="shared" si="5"/>
        <v>936589.16666666663</v>
      </c>
      <c r="W95" s="2">
        <f t="shared" si="20"/>
        <v>13268.166666666628</v>
      </c>
      <c r="X95" s="2">
        <f t="shared" si="6"/>
        <v>406731.83333333337</v>
      </c>
      <c r="Y95" s="2">
        <f t="shared" si="7"/>
        <v>27415737.833333302</v>
      </c>
      <c r="Z95" s="2" t="str">
        <f t="shared" si="8"/>
        <v>HERE</v>
      </c>
      <c r="AA95" s="2">
        <f>IF(Z95="HERE",Y95,AA94+Graph!$G$1*1000)</f>
        <v>27415737.833333302</v>
      </c>
      <c r="AB95" s="2">
        <f t="shared" si="21"/>
        <v>406731.83333333209</v>
      </c>
      <c r="AC95" s="2">
        <f t="shared" si="9"/>
        <v>936589.16666666663</v>
      </c>
      <c r="AD95" s="3">
        <f t="shared" si="10"/>
        <v>27415737.833333302</v>
      </c>
      <c r="AE95" s="2">
        <f>IF(AE93&gt;=52800000,52800000,IF(AB74=Graph!G$1*1000,AE94+Graph!G$1*1000,AC95))</f>
        <v>936589.16666666663</v>
      </c>
      <c r="AF95" s="3">
        <f t="shared" si="11"/>
        <v>936589.16666666663</v>
      </c>
      <c r="AG95" s="3">
        <f t="shared" si="26"/>
        <v>17019830.283333328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26</v>
      </c>
      <c r="C96" s="7"/>
      <c r="D96" s="2" t="e">
        <f t="shared" si="12"/>
        <v>#N/A</v>
      </c>
      <c r="E96" s="2" t="e">
        <f t="shared" si="22"/>
        <v>#N/A</v>
      </c>
      <c r="F96" s="2">
        <v>576174.4204954803</v>
      </c>
      <c r="G96" s="2">
        <f t="shared" si="23"/>
        <v>409997.71428571426</v>
      </c>
      <c r="H96" s="2">
        <f t="shared" si="13"/>
        <v>27907382.57142853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864944.42857142771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583201.42256900668</v>
      </c>
      <c r="Q96" s="2">
        <f>IF(P96&gt;Graph!$G$1*1000,Graph!$G$1*1000,P96)</f>
        <v>420000</v>
      </c>
      <c r="R96" s="2">
        <f t="shared" si="16"/>
        <v>28772327</v>
      </c>
      <c r="S96" s="2">
        <f t="shared" si="17"/>
        <v>409997.71428571269</v>
      </c>
      <c r="T96" s="2">
        <f t="shared" si="18"/>
        <v>10002.285714285681</v>
      </c>
      <c r="U96" s="2">
        <f t="shared" si="19"/>
        <v>420000</v>
      </c>
      <c r="V96" s="2">
        <f t="shared" si="5"/>
        <v>949857.33333333326</v>
      </c>
      <c r="W96" s="2">
        <f t="shared" si="20"/>
        <v>13268.166666666628</v>
      </c>
      <c r="X96" s="2">
        <f t="shared" si="6"/>
        <v>406731.83333333337</v>
      </c>
      <c r="Y96" s="2">
        <f t="shared" si="7"/>
        <v>27822469.666666634</v>
      </c>
      <c r="Z96" s="2" t="str">
        <f t="shared" si="8"/>
        <v>HERE</v>
      </c>
      <c r="AA96" s="2">
        <f>IF(Z96="HERE",Y96,AA95+Graph!$G$1*1000)</f>
        <v>27822469.666666634</v>
      </c>
      <c r="AB96" s="2">
        <f t="shared" si="21"/>
        <v>406731.83333333209</v>
      </c>
      <c r="AC96" s="2">
        <f t="shared" si="9"/>
        <v>949857.33333333326</v>
      </c>
      <c r="AD96" s="3">
        <f t="shared" si="10"/>
        <v>27822469.666666634</v>
      </c>
      <c r="AE96" s="2">
        <f>IF(AE94&gt;=52800000,52800000,IF(AB75=Graph!G$1*1000,AE95+Graph!G$1*1000,AC96))</f>
        <v>949857.33333333326</v>
      </c>
      <c r="AF96" s="3">
        <f t="shared" si="11"/>
        <v>949857.33333333326</v>
      </c>
      <c r="AG96" s="3">
        <f t="shared" si="26"/>
        <v>17386552.341666661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27</v>
      </c>
      <c r="C97" s="7"/>
      <c r="D97" s="2" t="e">
        <f t="shared" si="12"/>
        <v>#N/A</v>
      </c>
      <c r="E97" s="2" t="e">
        <f t="shared" si="22"/>
        <v>#N/A</v>
      </c>
      <c r="F97" s="2">
        <v>580681.61427479982</v>
      </c>
      <c r="G97" s="2">
        <f t="shared" si="23"/>
        <v>409997.71428571426</v>
      </c>
      <c r="H97" s="2">
        <f t="shared" si="13"/>
        <v>28317380.285714243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874946.71428571339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587783.00720286369</v>
      </c>
      <c r="Q97" s="2">
        <f>IF(P97&gt;Graph!$G$1*1000,Graph!$G$1*1000,P97)</f>
        <v>420000</v>
      </c>
      <c r="R97" s="2">
        <f t="shared" si="16"/>
        <v>29192327</v>
      </c>
      <c r="S97" s="2">
        <f t="shared" si="17"/>
        <v>409997.71428571269</v>
      </c>
      <c r="T97" s="2">
        <f t="shared" si="18"/>
        <v>10002.285714285681</v>
      </c>
      <c r="U97" s="2">
        <f t="shared" si="19"/>
        <v>420000</v>
      </c>
      <c r="V97" s="2">
        <f t="shared" si="5"/>
        <v>963125.5</v>
      </c>
      <c r="W97" s="2">
        <f t="shared" si="20"/>
        <v>13268.166666666744</v>
      </c>
      <c r="X97" s="2">
        <f t="shared" si="6"/>
        <v>406731.83333333326</v>
      </c>
      <c r="Y97" s="2">
        <f t="shared" si="7"/>
        <v>28229201.499999966</v>
      </c>
      <c r="Z97" s="2" t="str">
        <f t="shared" si="8"/>
        <v>HERE</v>
      </c>
      <c r="AA97" s="2">
        <f>IF(Z97="HERE",Y97,AA96+Graph!$G$1*1000)</f>
        <v>28229201.499999966</v>
      </c>
      <c r="AB97" s="2">
        <f t="shared" si="21"/>
        <v>406731.83333333209</v>
      </c>
      <c r="AC97" s="2">
        <f t="shared" si="9"/>
        <v>963125.5</v>
      </c>
      <c r="AD97" s="3">
        <f t="shared" si="10"/>
        <v>28229201.499999966</v>
      </c>
      <c r="AE97" s="2">
        <f>IF(AE95&gt;=52800000,52800000,IF(AB76=Graph!G$1*1000,AE96+Graph!G$1*1000,AC97))</f>
        <v>963125.5</v>
      </c>
      <c r="AF97" s="3">
        <f t="shared" si="11"/>
        <v>963125.5</v>
      </c>
      <c r="AG97" s="3">
        <f t="shared" si="26"/>
        <v>17753274.399999995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28</v>
      </c>
      <c r="C98" s="7"/>
      <c r="D98" s="2" t="e">
        <f t="shared" si="12"/>
        <v>#N/A</v>
      </c>
      <c r="E98" s="2" t="e">
        <f t="shared" si="22"/>
        <v>#N/A</v>
      </c>
      <c r="F98" s="2">
        <v>585188.80805411935</v>
      </c>
      <c r="G98" s="2">
        <f t="shared" si="23"/>
        <v>409997.71428571426</v>
      </c>
      <c r="H98" s="2">
        <f t="shared" si="13"/>
        <v>28727377.999999955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884948.99999999907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592364.59183672071</v>
      </c>
      <c r="Q98" s="2">
        <f>IF(P98&gt;Graph!$G$1*1000,Graph!$G$1*1000,P98)</f>
        <v>420000</v>
      </c>
      <c r="R98" s="2">
        <f t="shared" si="16"/>
        <v>29612327</v>
      </c>
      <c r="S98" s="2">
        <f t="shared" si="17"/>
        <v>409997.71428571269</v>
      </c>
      <c r="T98" s="2">
        <f t="shared" si="18"/>
        <v>10002.285714285681</v>
      </c>
      <c r="U98" s="2">
        <f t="shared" si="19"/>
        <v>420000</v>
      </c>
      <c r="V98" s="2">
        <f t="shared" si="5"/>
        <v>976393.66666666663</v>
      </c>
      <c r="W98" s="2">
        <f t="shared" si="20"/>
        <v>13268.166666666628</v>
      </c>
      <c r="X98" s="2">
        <f t="shared" si="6"/>
        <v>406731.83333333337</v>
      </c>
      <c r="Y98" s="2">
        <f t="shared" si="7"/>
        <v>28635933.333333299</v>
      </c>
      <c r="Z98" s="2" t="str">
        <f t="shared" si="8"/>
        <v>HERE</v>
      </c>
      <c r="AA98" s="2">
        <f>IF(Z98="HERE",Y98,AA97+Graph!$G$1*1000)</f>
        <v>28635933.333333299</v>
      </c>
      <c r="AB98" s="2">
        <f t="shared" si="21"/>
        <v>406731.83333333209</v>
      </c>
      <c r="AC98" s="2">
        <f t="shared" si="9"/>
        <v>976393.66666666663</v>
      </c>
      <c r="AD98" s="3">
        <f t="shared" si="10"/>
        <v>28635933.333333299</v>
      </c>
      <c r="AE98" s="2">
        <f>IF(AE96&gt;=52800000,52800000,IF(AB77=Graph!G$1*1000,AE97+Graph!G$1*1000,AC98))</f>
        <v>976393.66666666663</v>
      </c>
      <c r="AF98" s="3">
        <f t="shared" si="11"/>
        <v>976393.66666666663</v>
      </c>
      <c r="AG98" s="3">
        <f t="shared" si="26"/>
        <v>18119996.458333328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29</v>
      </c>
      <c r="C99" s="7"/>
      <c r="D99" s="2" t="e">
        <f t="shared" si="12"/>
        <v>#N/A</v>
      </c>
      <c r="E99" s="2" t="e">
        <f t="shared" si="22"/>
        <v>#N/A</v>
      </c>
      <c r="F99" s="2">
        <v>589696.00183346868</v>
      </c>
      <c r="G99" s="2">
        <f t="shared" si="23"/>
        <v>409997.71428571426</v>
      </c>
      <c r="H99" s="2">
        <f t="shared" si="13"/>
        <v>29137375.714285668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894951.28571428475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596946.17647057772</v>
      </c>
      <c r="Q99" s="2">
        <f>IF(P99&gt;Graph!$G$1*1000,Graph!$G$1*1000,P99)</f>
        <v>420000</v>
      </c>
      <c r="R99" s="2">
        <f t="shared" si="16"/>
        <v>30032327</v>
      </c>
      <c r="S99" s="2">
        <f t="shared" si="17"/>
        <v>409997.71428571269</v>
      </c>
      <c r="T99" s="2">
        <f t="shared" si="18"/>
        <v>10002.285714285681</v>
      </c>
      <c r="U99" s="2">
        <f t="shared" si="19"/>
        <v>420000</v>
      </c>
      <c r="V99" s="2">
        <f t="shared" si="5"/>
        <v>989661.83333333326</v>
      </c>
      <c r="W99" s="2">
        <f t="shared" si="20"/>
        <v>13268.166666666628</v>
      </c>
      <c r="X99" s="2">
        <f t="shared" si="6"/>
        <v>406731.83333333337</v>
      </c>
      <c r="Y99" s="2">
        <f t="shared" si="7"/>
        <v>29042665.166666631</v>
      </c>
      <c r="Z99" s="2" t="str">
        <f t="shared" si="8"/>
        <v>HERE</v>
      </c>
      <c r="AA99" s="2">
        <f>IF(Z99="HERE",Y99,AA98+Graph!$G$1*1000)</f>
        <v>29042665.166666631</v>
      </c>
      <c r="AB99" s="2">
        <f t="shared" si="21"/>
        <v>406731.83333333209</v>
      </c>
      <c r="AC99" s="2">
        <f t="shared" si="9"/>
        <v>989661.83333333326</v>
      </c>
      <c r="AD99" s="3">
        <f t="shared" si="10"/>
        <v>29042665.166666631</v>
      </c>
      <c r="AE99" s="2">
        <f>IF(AE97&gt;=52800000,52800000,IF(AB78=Graph!G$1*1000,AE98+Graph!G$1*1000,AC99))</f>
        <v>989661.83333333326</v>
      </c>
      <c r="AF99" s="3">
        <f t="shared" si="11"/>
        <v>989661.83333333326</v>
      </c>
      <c r="AG99" s="3">
        <f t="shared" si="26"/>
        <v>18486718.516666658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30</v>
      </c>
      <c r="C100" s="14"/>
      <c r="D100" s="13" t="e">
        <f t="shared" si="12"/>
        <v>#N/A</v>
      </c>
      <c r="E100" s="13" t="e">
        <f t="shared" si="22"/>
        <v>#N/A</v>
      </c>
      <c r="F100" s="13">
        <v>594203.1956127882</v>
      </c>
      <c r="G100" s="13">
        <f t="shared" si="23"/>
        <v>409997.71428571426</v>
      </c>
      <c r="H100" s="13">
        <f t="shared" si="13"/>
        <v>29547373.428571381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904953.57142857043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601527.76110443473</v>
      </c>
      <c r="Q100" s="13">
        <f>IF(P100&gt;Graph!$G$1*1000,Graph!$G$1*1000,P100)</f>
        <v>420000</v>
      </c>
      <c r="R100" s="13">
        <f t="shared" si="16"/>
        <v>30452327</v>
      </c>
      <c r="S100" s="13">
        <f t="shared" si="17"/>
        <v>409997.71428571269</v>
      </c>
      <c r="T100" s="13">
        <f t="shared" si="18"/>
        <v>10002.285714285681</v>
      </c>
      <c r="U100" s="13">
        <f t="shared" si="19"/>
        <v>420000</v>
      </c>
      <c r="V100" s="13">
        <f t="shared" si="5"/>
        <v>1002930</v>
      </c>
      <c r="W100" s="13">
        <f t="shared" si="20"/>
        <v>13268.166666666744</v>
      </c>
      <c r="X100" s="13">
        <f t="shared" si="6"/>
        <v>406731.83333333326</v>
      </c>
      <c r="Y100" s="2">
        <f t="shared" si="7"/>
        <v>29449396.999999963</v>
      </c>
      <c r="Z100" s="2" t="str">
        <f t="shared" si="8"/>
        <v>HERE</v>
      </c>
      <c r="AA100" s="2">
        <f>IF(Z100="HERE",Y100,AA99+Graph!$G$1*1000)</f>
        <v>29449396.999999963</v>
      </c>
      <c r="AB100" s="2">
        <f t="shared" si="21"/>
        <v>406731.83333333209</v>
      </c>
      <c r="AC100" s="2">
        <f t="shared" si="9"/>
        <v>1002930</v>
      </c>
      <c r="AD100" s="3">
        <f t="shared" si="10"/>
        <v>29449396.999999963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18853440.574999992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31</v>
      </c>
      <c r="C101" s="7"/>
      <c r="D101" s="2" t="e">
        <f t="shared" si="12"/>
        <v>#N/A</v>
      </c>
      <c r="E101" s="2" t="e">
        <f t="shared" si="22"/>
        <v>#N/A</v>
      </c>
      <c r="F101" s="2">
        <v>598710.38939210773</v>
      </c>
      <c r="G101" s="2">
        <f t="shared" si="23"/>
        <v>409997.71428571426</v>
      </c>
      <c r="H101" s="2">
        <f t="shared" si="13"/>
        <v>29957371.142857093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914955.85714285611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606109.34573829174</v>
      </c>
      <c r="Q101" s="2">
        <f>IF(P101&gt;Graph!$G$1*1000,Graph!$G$1*1000,P101)</f>
        <v>420000</v>
      </c>
      <c r="R101" s="2">
        <f t="shared" si="16"/>
        <v>30872327</v>
      </c>
      <c r="S101" s="2">
        <f t="shared" si="17"/>
        <v>409997.71428571269</v>
      </c>
      <c r="T101" s="2">
        <f t="shared" si="18"/>
        <v>10002.285714285681</v>
      </c>
      <c r="U101" s="2">
        <f t="shared" si="19"/>
        <v>420000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366562.28571428568</v>
      </c>
      <c r="Y101" s="2">
        <f t="shared" si="7"/>
        <v>29815959.28571425</v>
      </c>
      <c r="Z101" s="2" t="str">
        <f t="shared" si="8"/>
        <v>HERE</v>
      </c>
      <c r="AA101" s="2">
        <f>IF(Z101="HERE",Y101,AA100+Graph!$G$1*1000)</f>
        <v>29815959.28571425</v>
      </c>
      <c r="AB101" s="2">
        <f t="shared" si="21"/>
        <v>366562.28571428731</v>
      </c>
      <c r="AC101" s="2">
        <f t="shared" si="9"/>
        <v>1056367.7142857143</v>
      </c>
      <c r="AD101" s="3">
        <f t="shared" si="10"/>
        <v>29815959.28571425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19220162.633333322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32</v>
      </c>
      <c r="C102" s="7"/>
      <c r="D102" s="2" t="e">
        <f t="shared" si="12"/>
        <v>#N/A</v>
      </c>
      <c r="E102" s="2" t="e">
        <f t="shared" si="22"/>
        <v>#N/A</v>
      </c>
      <c r="F102" s="2">
        <v>603217.58317145705</v>
      </c>
      <c r="G102" s="2">
        <f t="shared" si="23"/>
        <v>409997.71428571426</v>
      </c>
      <c r="H102" s="2">
        <f t="shared" si="13"/>
        <v>30367368.857142806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924958.14285714179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610690.93037214875</v>
      </c>
      <c r="Q102" s="2">
        <f>IF(P102&gt;Graph!$G$1*1000,Graph!$G$1*1000,P102)</f>
        <v>420000</v>
      </c>
      <c r="R102" s="2">
        <f t="shared" si="16"/>
        <v>31292327</v>
      </c>
      <c r="S102" s="2">
        <f t="shared" si="17"/>
        <v>409997.71428571269</v>
      </c>
      <c r="T102" s="2">
        <f t="shared" si="18"/>
        <v>10002.285714285681</v>
      </c>
      <c r="U102" s="2">
        <f t="shared" si="19"/>
        <v>420000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366562.28571428568</v>
      </c>
      <c r="Y102" s="2">
        <f t="shared" si="7"/>
        <v>30182521.571428537</v>
      </c>
      <c r="Z102" s="2" t="str">
        <f t="shared" si="8"/>
        <v>HERE</v>
      </c>
      <c r="AA102" s="2">
        <f>IF(Z102="HERE",Y102,AA101+Graph!$G$1*1000)</f>
        <v>30182521.571428537</v>
      </c>
      <c r="AB102" s="2">
        <f t="shared" si="21"/>
        <v>366562.28571428731</v>
      </c>
      <c r="AC102" s="2">
        <f t="shared" si="9"/>
        <v>1109805.4285714286</v>
      </c>
      <c r="AD102" s="3">
        <f t="shared" si="10"/>
        <v>30182521.571428537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19586884.691666655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33</v>
      </c>
      <c r="C103" s="7"/>
      <c r="D103" s="2" t="e">
        <f t="shared" si="12"/>
        <v>#N/A</v>
      </c>
      <c r="E103" s="2" t="e">
        <f t="shared" si="22"/>
        <v>#N/A</v>
      </c>
      <c r="F103" s="2">
        <v>607724.77695077658</v>
      </c>
      <c r="G103" s="2">
        <f t="shared" si="23"/>
        <v>409997.71428571426</v>
      </c>
      <c r="H103" s="2">
        <f t="shared" si="13"/>
        <v>30777366.571428519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934960.42857142747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615272.51500600576</v>
      </c>
      <c r="Q103" s="2">
        <f>IF(P103&gt;Graph!$G$1*1000,Graph!$G$1*1000,P103)</f>
        <v>420000</v>
      </c>
      <c r="R103" s="2">
        <f t="shared" si="16"/>
        <v>31712327</v>
      </c>
      <c r="S103" s="2">
        <f t="shared" si="17"/>
        <v>409997.71428571269</v>
      </c>
      <c r="T103" s="2">
        <f t="shared" si="18"/>
        <v>10002.285714285681</v>
      </c>
      <c r="U103" s="2">
        <f t="shared" si="19"/>
        <v>420000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366562.28571428591</v>
      </c>
      <c r="Y103" s="2">
        <f t="shared" si="7"/>
        <v>30549083.857142825</v>
      </c>
      <c r="Z103" s="2" t="str">
        <f t="shared" si="8"/>
        <v>HERE</v>
      </c>
      <c r="AA103" s="2">
        <f>IF(Z103="HERE",Y103,AA102+Graph!$G$1*1000)</f>
        <v>30549083.857142825</v>
      </c>
      <c r="AB103" s="2">
        <f t="shared" si="21"/>
        <v>366562.28571428731</v>
      </c>
      <c r="AC103" s="2">
        <f t="shared" si="9"/>
        <v>1163243.1428571427</v>
      </c>
      <c r="AD103" s="3">
        <f t="shared" si="10"/>
        <v>30549083.857142825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19953606.749999985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34</v>
      </c>
      <c r="C104" s="7"/>
      <c r="D104" s="2" t="e">
        <f t="shared" si="12"/>
        <v>#N/A</v>
      </c>
      <c r="E104" s="2" t="e">
        <f t="shared" si="22"/>
        <v>#N/A</v>
      </c>
      <c r="F104" s="2">
        <v>612231.9707300961</v>
      </c>
      <c r="G104" s="2">
        <f t="shared" si="23"/>
        <v>409997.71428571426</v>
      </c>
      <c r="H104" s="2">
        <f t="shared" si="13"/>
        <v>31187364.285714231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944962.71428571315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619854.09963983297</v>
      </c>
      <c r="Q104" s="2">
        <f>IF(P104&gt;Graph!$G$1*1000,Graph!$G$1*1000,P104)</f>
        <v>420000</v>
      </c>
      <c r="R104" s="2">
        <f t="shared" si="16"/>
        <v>32132327</v>
      </c>
      <c r="S104" s="2">
        <f t="shared" si="17"/>
        <v>409997.71428571269</v>
      </c>
      <c r="T104" s="2">
        <f t="shared" si="18"/>
        <v>10002.285714285681</v>
      </c>
      <c r="U104" s="2">
        <f t="shared" si="19"/>
        <v>420000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366562.28571428568</v>
      </c>
      <c r="Y104" s="2">
        <f t="shared" si="7"/>
        <v>30915646.142857112</v>
      </c>
      <c r="Z104" s="2" t="str">
        <f t="shared" si="8"/>
        <v>HERE</v>
      </c>
      <c r="AA104" s="2">
        <f>IF(Z104="HERE",Y104,AA103+Graph!$G$1*1000)</f>
        <v>30915646.142857112</v>
      </c>
      <c r="AB104" s="2">
        <f t="shared" si="21"/>
        <v>366562.28571428731</v>
      </c>
      <c r="AC104" s="2">
        <f t="shared" si="9"/>
        <v>1216680.857142857</v>
      </c>
      <c r="AD104" s="3">
        <f t="shared" si="10"/>
        <v>30915646.142857112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20320328.808333319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35</v>
      </c>
      <c r="C105" s="7"/>
      <c r="D105" s="2" t="e">
        <f t="shared" si="12"/>
        <v>#N/A</v>
      </c>
      <c r="E105" s="2" t="e">
        <f t="shared" si="22"/>
        <v>#N/A</v>
      </c>
      <c r="F105" s="2">
        <v>616739.16450944543</v>
      </c>
      <c r="G105" s="2">
        <f t="shared" si="23"/>
        <v>409997.71428571426</v>
      </c>
      <c r="H105" s="2">
        <f t="shared" si="13"/>
        <v>31597361.999999944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954964.99999999884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624435.68427368999</v>
      </c>
      <c r="Q105" s="2">
        <f>IF(P105&gt;Graph!$G$1*1000,Graph!$G$1*1000,P105)</f>
        <v>420000</v>
      </c>
      <c r="R105" s="2">
        <f t="shared" si="16"/>
        <v>32552327</v>
      </c>
      <c r="S105" s="2">
        <f t="shared" si="17"/>
        <v>409997.71428571269</v>
      </c>
      <c r="T105" s="2">
        <f t="shared" si="18"/>
        <v>10002.285714285681</v>
      </c>
      <c r="U105" s="2">
        <f t="shared" si="19"/>
        <v>420000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366562.28571428568</v>
      </c>
      <c r="Y105" s="2">
        <f t="shared" si="7"/>
        <v>31282208.428571399</v>
      </c>
      <c r="Z105" s="2" t="str">
        <f t="shared" si="8"/>
        <v>HERE</v>
      </c>
      <c r="AA105" s="2">
        <f>IF(Z105="HERE",Y105,AA104+Graph!$G$1*1000)</f>
        <v>31282208.428571399</v>
      </c>
      <c r="AB105" s="2">
        <f t="shared" si="21"/>
        <v>366562.28571428731</v>
      </c>
      <c r="AC105" s="2">
        <f t="shared" si="9"/>
        <v>1270118.5714285714</v>
      </c>
      <c r="AD105" s="3">
        <f t="shared" si="10"/>
        <v>31282208.428571399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20687050.866666649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36</v>
      </c>
      <c r="C106" s="7"/>
      <c r="D106" s="2" t="e">
        <f t="shared" si="12"/>
        <v>#N/A</v>
      </c>
      <c r="E106" s="2" t="e">
        <f t="shared" si="22"/>
        <v>#N/A</v>
      </c>
      <c r="F106" s="2">
        <v>621246.35828876495</v>
      </c>
      <c r="G106" s="2">
        <f t="shared" si="23"/>
        <v>409997.71428571426</v>
      </c>
      <c r="H106" s="2">
        <f t="shared" si="13"/>
        <v>32007359.714285657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964967.28571428452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629017.268907547</v>
      </c>
      <c r="Q106" s="2">
        <f>IF(P106&gt;Graph!$G$1*1000,Graph!$G$1*1000,P106)</f>
        <v>420000</v>
      </c>
      <c r="R106" s="2">
        <f t="shared" si="16"/>
        <v>32972327</v>
      </c>
      <c r="S106" s="2">
        <f t="shared" si="17"/>
        <v>409997.71428571269</v>
      </c>
      <c r="T106" s="2">
        <f t="shared" si="18"/>
        <v>10002.285714285681</v>
      </c>
      <c r="U106" s="2">
        <f t="shared" si="19"/>
        <v>420000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366562.28571428568</v>
      </c>
      <c r="Y106" s="2">
        <f t="shared" si="7"/>
        <v>31648770.714285687</v>
      </c>
      <c r="Z106" s="2" t="str">
        <f t="shared" si="8"/>
        <v>HERE</v>
      </c>
      <c r="AA106" s="2">
        <f>IF(Z106="HERE",Y106,AA105+Graph!$G$1*1000)</f>
        <v>31648770.714285687</v>
      </c>
      <c r="AB106" s="2">
        <f t="shared" si="21"/>
        <v>366562.28571428731</v>
      </c>
      <c r="AC106" s="2">
        <f t="shared" si="9"/>
        <v>1323556.2857142857</v>
      </c>
      <c r="AD106" s="3">
        <f t="shared" si="10"/>
        <v>31648770.714285687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21053772.924999982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37</v>
      </c>
      <c r="C107" s="7"/>
      <c r="D107" s="2" t="e">
        <f t="shared" si="12"/>
        <v>#N/A</v>
      </c>
      <c r="E107" s="2" t="e">
        <f t="shared" si="22"/>
        <v>#N/A</v>
      </c>
      <c r="F107" s="2">
        <v>625753.55206811428</v>
      </c>
      <c r="G107" s="2">
        <f t="shared" si="23"/>
        <v>409997.71428571426</v>
      </c>
      <c r="H107" s="2">
        <f t="shared" si="13"/>
        <v>32417357.428571369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974969.5714285702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633598.85354140401</v>
      </c>
      <c r="Q107" s="2">
        <f>IF(P107&gt;Graph!$G$1*1000,Graph!$G$1*1000,P107)</f>
        <v>420000</v>
      </c>
      <c r="R107" s="2">
        <f t="shared" si="16"/>
        <v>33392327</v>
      </c>
      <c r="S107" s="2">
        <f t="shared" si="17"/>
        <v>409997.71428571269</v>
      </c>
      <c r="T107" s="2">
        <f t="shared" si="18"/>
        <v>10002.285714285681</v>
      </c>
      <c r="U107" s="2">
        <f t="shared" si="19"/>
        <v>420000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366562.28571428568</v>
      </c>
      <c r="Y107" s="2">
        <f t="shared" si="7"/>
        <v>32015332.999999974</v>
      </c>
      <c r="Z107" s="2" t="str">
        <f t="shared" si="8"/>
        <v>HERE</v>
      </c>
      <c r="AA107" s="2">
        <f>IF(Z107="HERE",Y107,AA106+Graph!$G$1*1000)</f>
        <v>32015332.999999974</v>
      </c>
      <c r="AB107" s="2">
        <f t="shared" si="21"/>
        <v>366562.28571428731</v>
      </c>
      <c r="AC107" s="2">
        <f t="shared" si="9"/>
        <v>1376994</v>
      </c>
      <c r="AD107" s="3">
        <f t="shared" si="10"/>
        <v>32015332.999999974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21420494.983333319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38</v>
      </c>
      <c r="C108" s="7"/>
      <c r="D108" s="2" t="e">
        <f t="shared" si="12"/>
        <v>#N/A</v>
      </c>
      <c r="E108" s="2" t="e">
        <f t="shared" si="22"/>
        <v>#N/A</v>
      </c>
      <c r="F108" s="2">
        <v>630260.74584743381</v>
      </c>
      <c r="G108" s="2">
        <f t="shared" si="23"/>
        <v>409997.71428571426</v>
      </c>
      <c r="H108" s="2">
        <f t="shared" si="13"/>
        <v>32827355.142857082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984971.85714285588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638180.43817526102</v>
      </c>
      <c r="Q108" s="2">
        <f>IF(P108&gt;Graph!$G$1*1000,Graph!$G$1*1000,P108)</f>
        <v>420000</v>
      </c>
      <c r="R108" s="2">
        <f t="shared" si="16"/>
        <v>33812327</v>
      </c>
      <c r="S108" s="2">
        <f t="shared" si="17"/>
        <v>409997.71428571269</v>
      </c>
      <c r="T108" s="2">
        <f t="shared" si="18"/>
        <v>10002.285714285681</v>
      </c>
      <c r="U108" s="2">
        <f t="shared" si="19"/>
        <v>420000</v>
      </c>
      <c r="V108" s="2">
        <f t="shared" si="28"/>
        <v>1508825.75</v>
      </c>
      <c r="W108" s="2">
        <f t="shared" si="20"/>
        <v>131831.75</v>
      </c>
      <c r="X108" s="2">
        <f t="shared" si="6"/>
        <v>288168.25</v>
      </c>
      <c r="Y108" s="2">
        <f t="shared" si="7"/>
        <v>32303501.249999974</v>
      </c>
      <c r="Z108" s="2" t="str">
        <f t="shared" si="8"/>
        <v>HERE</v>
      </c>
      <c r="AA108" s="2">
        <f>IF(Z108="HERE",Y108,AA107+Graph!$G$1*1000)</f>
        <v>32303501.249999974</v>
      </c>
      <c r="AB108" s="2">
        <f t="shared" si="21"/>
        <v>288168.25</v>
      </c>
      <c r="AC108" s="2">
        <f t="shared" si="9"/>
        <v>1508825.75</v>
      </c>
      <c r="AD108" s="3">
        <f t="shared" si="10"/>
        <v>32303501.249999974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21787217.041666649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39</v>
      </c>
      <c r="C109" s="7"/>
      <c r="D109" s="2" t="e">
        <f t="shared" si="12"/>
        <v>#N/A</v>
      </c>
      <c r="E109" s="2" t="e">
        <f t="shared" si="22"/>
        <v>#N/A</v>
      </c>
      <c r="F109" s="2">
        <v>634767.93962675333</v>
      </c>
      <c r="G109" s="2">
        <f t="shared" si="23"/>
        <v>409997.71428571426</v>
      </c>
      <c r="H109" s="2">
        <f t="shared" si="13"/>
        <v>33237352.857142795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994974.14285714156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642762.02280911803</v>
      </c>
      <c r="Q109" s="2">
        <f>IF(P109&gt;Graph!$G$1*1000,Graph!$G$1*1000,P109)</f>
        <v>420000</v>
      </c>
      <c r="R109" s="2">
        <f t="shared" si="16"/>
        <v>34232327</v>
      </c>
      <c r="S109" s="2">
        <f t="shared" si="17"/>
        <v>409997.71428571269</v>
      </c>
      <c r="T109" s="2">
        <f t="shared" si="18"/>
        <v>10002.285714285681</v>
      </c>
      <c r="U109" s="2">
        <f t="shared" si="19"/>
        <v>420000</v>
      </c>
      <c r="V109" s="2">
        <f t="shared" si="28"/>
        <v>1640657.5</v>
      </c>
      <c r="W109" s="2">
        <f t="shared" si="20"/>
        <v>131831.75</v>
      </c>
      <c r="X109" s="2">
        <f t="shared" si="6"/>
        <v>288168.25</v>
      </c>
      <c r="Y109" s="2">
        <f t="shared" si="7"/>
        <v>32591669.499999974</v>
      </c>
      <c r="Z109" s="2" t="str">
        <f t="shared" si="8"/>
        <v>HERE</v>
      </c>
      <c r="AA109" s="2">
        <f>IF(Z109="HERE",Y109,AA108+Graph!$G$1*1000)</f>
        <v>32591669.499999974</v>
      </c>
      <c r="AB109" s="2">
        <f t="shared" si="21"/>
        <v>288168.25</v>
      </c>
      <c r="AC109" s="2">
        <f t="shared" si="9"/>
        <v>1640657.5</v>
      </c>
      <c r="AD109" s="3">
        <f t="shared" si="10"/>
        <v>32591669.499999974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22153939.099999983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40</v>
      </c>
      <c r="C110" s="7"/>
      <c r="D110" s="2" t="e">
        <f t="shared" si="12"/>
        <v>#N/A</v>
      </c>
      <c r="E110" s="2" t="e">
        <f t="shared" si="22"/>
        <v>#N/A</v>
      </c>
      <c r="F110" s="2">
        <v>639275.13340610266</v>
      </c>
      <c r="G110" s="2">
        <f t="shared" si="23"/>
        <v>409997.71428571426</v>
      </c>
      <c r="H110" s="2">
        <f t="shared" si="13"/>
        <v>33647350.571428508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1004976.4285714272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647343.60744297504</v>
      </c>
      <c r="Q110" s="2">
        <f>IF(P110&gt;Graph!$G$1*1000,Graph!$G$1*1000,P110)</f>
        <v>420000</v>
      </c>
      <c r="R110" s="2">
        <f t="shared" si="16"/>
        <v>34652327</v>
      </c>
      <c r="S110" s="2">
        <f t="shared" si="17"/>
        <v>409997.71428571269</v>
      </c>
      <c r="T110" s="2">
        <f t="shared" si="18"/>
        <v>10002.285714285681</v>
      </c>
      <c r="U110" s="2">
        <f t="shared" si="19"/>
        <v>420000</v>
      </c>
      <c r="V110" s="2">
        <f t="shared" si="28"/>
        <v>1772489.25</v>
      </c>
      <c r="W110" s="2">
        <f t="shared" si="20"/>
        <v>131831.75</v>
      </c>
      <c r="X110" s="2">
        <f t="shared" si="6"/>
        <v>288168.25</v>
      </c>
      <c r="Y110" s="2">
        <f t="shared" si="7"/>
        <v>32879837.749999974</v>
      </c>
      <c r="Z110" s="2" t="str">
        <f t="shared" si="8"/>
        <v>HERE</v>
      </c>
      <c r="AA110" s="2">
        <f>IF(Z110="HERE",Y110,AA109+Graph!$G$1*1000)</f>
        <v>32879837.749999974</v>
      </c>
      <c r="AB110" s="2">
        <f t="shared" si="21"/>
        <v>288168.25</v>
      </c>
      <c r="AC110" s="2">
        <f t="shared" si="9"/>
        <v>1772489.25</v>
      </c>
      <c r="AD110" s="3">
        <f t="shared" si="10"/>
        <v>32879837.749999974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22520661.158333313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41</v>
      </c>
      <c r="C111" s="7"/>
      <c r="D111" s="2" t="e">
        <f t="shared" si="12"/>
        <v>#N/A</v>
      </c>
      <c r="E111" s="2" t="e">
        <f t="shared" si="22"/>
        <v>#N/A</v>
      </c>
      <c r="F111" s="2">
        <v>643782.32718542218</v>
      </c>
      <c r="G111" s="2">
        <f t="shared" si="23"/>
        <v>409997.71428571426</v>
      </c>
      <c r="H111" s="2">
        <f t="shared" si="13"/>
        <v>34057348.285714224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1014978.7142857129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651925.19207683206</v>
      </c>
      <c r="Q111" s="2">
        <f>IF(P111&gt;Graph!$G$1*1000,Graph!$G$1*1000,P111)</f>
        <v>420000</v>
      </c>
      <c r="R111" s="2">
        <f t="shared" si="16"/>
        <v>35072327</v>
      </c>
      <c r="S111" s="2">
        <f t="shared" si="17"/>
        <v>409997.71428571641</v>
      </c>
      <c r="T111" s="2">
        <f t="shared" si="18"/>
        <v>10002.285714285681</v>
      </c>
      <c r="U111" s="2">
        <f t="shared" si="19"/>
        <v>420000</v>
      </c>
      <c r="V111" s="2">
        <f t="shared" si="28"/>
        <v>1904321</v>
      </c>
      <c r="W111" s="2">
        <f t="shared" si="20"/>
        <v>131831.75</v>
      </c>
      <c r="X111" s="2">
        <f t="shared" si="6"/>
        <v>288168.25</v>
      </c>
      <c r="Y111" s="2">
        <f t="shared" si="7"/>
        <v>33168005.999999974</v>
      </c>
      <c r="Z111" s="2" t="str">
        <f t="shared" si="8"/>
        <v>HERE</v>
      </c>
      <c r="AA111" s="2">
        <f>IF(Z111="HERE",Y111,AA110+Graph!$G$1*1000)</f>
        <v>33168005.999999974</v>
      </c>
      <c r="AB111" s="2">
        <f t="shared" si="21"/>
        <v>288168.25</v>
      </c>
      <c r="AC111" s="2">
        <f t="shared" si="9"/>
        <v>1904321</v>
      </c>
      <c r="AD111" s="3">
        <f t="shared" si="10"/>
        <v>33168005.999999974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22887383.216666646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42</v>
      </c>
      <c r="C112" s="7"/>
      <c r="D112" s="2" t="e">
        <f t="shared" si="12"/>
        <v>#N/A</v>
      </c>
      <c r="E112" s="2" t="e">
        <f t="shared" si="22"/>
        <v>#N/A</v>
      </c>
      <c r="F112" s="2">
        <v>648289.52096474171</v>
      </c>
      <c r="G112" s="2">
        <f t="shared" si="23"/>
        <v>409997.71428571426</v>
      </c>
      <c r="H112" s="2">
        <f t="shared" si="13"/>
        <v>34467345.99999994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1024980.9999999986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656506.77671065927</v>
      </c>
      <c r="Q112" s="2">
        <f>IF(P112&gt;Graph!$G$1*1000,Graph!$G$1*1000,P112)</f>
        <v>420000</v>
      </c>
      <c r="R112" s="2">
        <f t="shared" si="16"/>
        <v>35492327</v>
      </c>
      <c r="S112" s="2">
        <f t="shared" si="17"/>
        <v>409997.71428571641</v>
      </c>
      <c r="T112" s="2">
        <f t="shared" si="18"/>
        <v>10002.285714285681</v>
      </c>
      <c r="U112" s="2">
        <f t="shared" si="19"/>
        <v>420000</v>
      </c>
      <c r="V112" s="2">
        <f t="shared" si="28"/>
        <v>2036152.75</v>
      </c>
      <c r="W112" s="2">
        <f t="shared" si="20"/>
        <v>131831.75</v>
      </c>
      <c r="X112" s="2">
        <f t="shared" si="6"/>
        <v>288168.25</v>
      </c>
      <c r="Y112" s="2">
        <f t="shared" si="7"/>
        <v>33456174.249999974</v>
      </c>
      <c r="Z112" s="2" t="str">
        <f t="shared" si="8"/>
        <v>HERE</v>
      </c>
      <c r="AA112" s="2">
        <f>IF(Z112="HERE",Y112,AA111+Graph!$G$1*1000)</f>
        <v>33456174.249999974</v>
      </c>
      <c r="AB112" s="2">
        <f t="shared" si="21"/>
        <v>288168.25</v>
      </c>
      <c r="AC112" s="2">
        <f t="shared" si="9"/>
        <v>2036152.75</v>
      </c>
      <c r="AD112" s="3">
        <f t="shared" si="10"/>
        <v>33456174.249999974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23254105.274999976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43</v>
      </c>
      <c r="C113" s="7"/>
      <c r="D113" s="2" t="e">
        <f t="shared" si="12"/>
        <v>#N/A</v>
      </c>
      <c r="E113" s="2" t="e">
        <f t="shared" si="22"/>
        <v>#N/A</v>
      </c>
      <c r="F113" s="2">
        <v>652796.71474409103</v>
      </c>
      <c r="G113" s="2">
        <f t="shared" si="23"/>
        <v>409997.71428571426</v>
      </c>
      <c r="H113" s="2">
        <f t="shared" si="13"/>
        <v>34877343.714285657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1034983.2857142843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661088.36134451628</v>
      </c>
      <c r="Q113" s="2">
        <f>IF(P113&gt;Graph!$G$1*1000,Graph!$G$1*1000,P113)</f>
        <v>420000</v>
      </c>
      <c r="R113" s="2">
        <f t="shared" si="16"/>
        <v>35912327</v>
      </c>
      <c r="S113" s="2">
        <f t="shared" si="17"/>
        <v>409997.71428571641</v>
      </c>
      <c r="T113" s="2">
        <f t="shared" si="18"/>
        <v>10002.285714285681</v>
      </c>
      <c r="U113" s="2">
        <f t="shared" si="19"/>
        <v>420000</v>
      </c>
      <c r="V113" s="2">
        <f t="shared" si="28"/>
        <v>2167984.5</v>
      </c>
      <c r="W113" s="2">
        <f t="shared" si="20"/>
        <v>131831.75</v>
      </c>
      <c r="X113" s="2">
        <f t="shared" si="6"/>
        <v>288168.25</v>
      </c>
      <c r="Y113" s="2">
        <f t="shared" si="7"/>
        <v>33744342.49999997</v>
      </c>
      <c r="Z113" s="2" t="str">
        <f t="shared" si="8"/>
        <v>HERE</v>
      </c>
      <c r="AA113" s="2">
        <f>IF(Z113="HERE",Y113,AA112+Graph!$G$1*1000)</f>
        <v>33744342.49999997</v>
      </c>
      <c r="AB113" s="2">
        <f t="shared" si="21"/>
        <v>288168.24999999627</v>
      </c>
      <c r="AC113" s="2">
        <f t="shared" si="9"/>
        <v>2167984.5</v>
      </c>
      <c r="AD113" s="3">
        <f t="shared" si="10"/>
        <v>33744342.49999997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23620827.33333331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44</v>
      </c>
      <c r="C114" s="7"/>
      <c r="D114" s="2" t="e">
        <f t="shared" si="12"/>
        <v>#N/A</v>
      </c>
      <c r="E114" s="2" t="e">
        <f t="shared" si="22"/>
        <v>#N/A</v>
      </c>
      <c r="F114" s="2">
        <v>657303.90852341056</v>
      </c>
      <c r="G114" s="2">
        <f t="shared" si="23"/>
        <v>409997.71428571426</v>
      </c>
      <c r="H114" s="2">
        <f t="shared" si="13"/>
        <v>35287341.428571373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1044985.57142857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665669.94597837329</v>
      </c>
      <c r="Q114" s="2">
        <f>IF(P114&gt;Graph!$G$1*1000,Graph!$G$1*1000,P114)</f>
        <v>420000</v>
      </c>
      <c r="R114" s="2">
        <f t="shared" si="16"/>
        <v>36332327</v>
      </c>
      <c r="S114" s="2">
        <f t="shared" si="17"/>
        <v>409997.71428571641</v>
      </c>
      <c r="T114" s="2">
        <f t="shared" si="18"/>
        <v>10002.285714285681</v>
      </c>
      <c r="U114" s="2">
        <f t="shared" si="19"/>
        <v>420000</v>
      </c>
      <c r="V114" s="2">
        <f t="shared" si="28"/>
        <v>2299816.25</v>
      </c>
      <c r="W114" s="2">
        <f t="shared" si="20"/>
        <v>131831.75</v>
      </c>
      <c r="X114" s="2">
        <f t="shared" si="6"/>
        <v>288168.25</v>
      </c>
      <c r="Y114" s="2">
        <f t="shared" si="7"/>
        <v>34032510.74999997</v>
      </c>
      <c r="Z114" s="2" t="str">
        <f t="shared" si="8"/>
        <v>HERE</v>
      </c>
      <c r="AA114" s="2">
        <f>IF(Z114="HERE",Y114,AA113+Graph!$G$1*1000)</f>
        <v>34032510.74999997</v>
      </c>
      <c r="AB114" s="2">
        <f t="shared" si="21"/>
        <v>288168.25</v>
      </c>
      <c r="AC114" s="2">
        <f t="shared" si="9"/>
        <v>2299816.25</v>
      </c>
      <c r="AD114" s="3">
        <f t="shared" si="10"/>
        <v>34032510.74999997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23987549.39166664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45</v>
      </c>
      <c r="C115" s="7"/>
      <c r="D115" s="2" t="e">
        <f t="shared" si="12"/>
        <v>#N/A</v>
      </c>
      <c r="E115" s="2" t="e">
        <f t="shared" si="22"/>
        <v>#N/A</v>
      </c>
      <c r="F115" s="2">
        <v>661811.10230273008</v>
      </c>
      <c r="G115" s="2">
        <f t="shared" si="23"/>
        <v>409997.71428571426</v>
      </c>
      <c r="H115" s="2">
        <f t="shared" si="13"/>
        <v>35697339.14285709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1054987.8571428556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670251.5306122303</v>
      </c>
      <c r="Q115" s="2">
        <f>IF(P115&gt;Graph!$G$1*1000,Graph!$G$1*1000,P115)</f>
        <v>420000</v>
      </c>
      <c r="R115" s="2">
        <f t="shared" si="16"/>
        <v>36752327</v>
      </c>
      <c r="S115" s="2">
        <f t="shared" si="17"/>
        <v>409997.71428571641</v>
      </c>
      <c r="T115" s="2">
        <f t="shared" si="18"/>
        <v>10002.285714285681</v>
      </c>
      <c r="U115" s="2">
        <f t="shared" si="19"/>
        <v>420000</v>
      </c>
      <c r="V115" s="2">
        <f t="shared" si="28"/>
        <v>2431648</v>
      </c>
      <c r="W115" s="2">
        <f t="shared" si="20"/>
        <v>131831.75</v>
      </c>
      <c r="X115" s="2">
        <f t="shared" si="6"/>
        <v>288168.25</v>
      </c>
      <c r="Y115" s="2">
        <f t="shared" si="7"/>
        <v>34320678.99999997</v>
      </c>
      <c r="Z115" s="2" t="str">
        <f t="shared" si="8"/>
        <v>HERE</v>
      </c>
      <c r="AA115" s="2">
        <f>IF(Z115="HERE",Y115,AA114+Graph!$G$1*1000)</f>
        <v>34320678.99999997</v>
      </c>
      <c r="AB115" s="2">
        <f t="shared" si="21"/>
        <v>288168.25</v>
      </c>
      <c r="AC115" s="2">
        <f t="shared" si="9"/>
        <v>2431648</v>
      </c>
      <c r="AD115" s="3">
        <f t="shared" si="10"/>
        <v>34320678.99999997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24354271.449999973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46</v>
      </c>
      <c r="C116" s="7"/>
      <c r="D116" s="2" t="e">
        <f t="shared" si="12"/>
        <v>#N/A</v>
      </c>
      <c r="E116" s="2" t="e">
        <f t="shared" si="22"/>
        <v>#N/A</v>
      </c>
      <c r="F116" s="2">
        <v>666318.29608207941</v>
      </c>
      <c r="G116" s="2">
        <f t="shared" si="23"/>
        <v>409997.71428571426</v>
      </c>
      <c r="H116" s="2">
        <f t="shared" si="13"/>
        <v>36107336.857142806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1064990.1428571413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674833.11524608731</v>
      </c>
      <c r="Q116" s="2">
        <f>IF(P116&gt;Graph!$G$1*1000,Graph!$G$1*1000,P116)</f>
        <v>420000</v>
      </c>
      <c r="R116" s="2">
        <f t="shared" si="16"/>
        <v>37172327</v>
      </c>
      <c r="S116" s="2">
        <f t="shared" si="17"/>
        <v>409997.71428571641</v>
      </c>
      <c r="T116" s="2">
        <f t="shared" si="18"/>
        <v>10002.285714285681</v>
      </c>
      <c r="U116" s="2">
        <f t="shared" si="19"/>
        <v>420000</v>
      </c>
      <c r="V116" s="2">
        <f t="shared" si="28"/>
        <v>2639309</v>
      </c>
      <c r="W116" s="2">
        <f t="shared" si="20"/>
        <v>207661</v>
      </c>
      <c r="X116" s="2">
        <f t="shared" si="6"/>
        <v>212339</v>
      </c>
      <c r="Y116" s="2">
        <f t="shared" si="7"/>
        <v>34533017.99999997</v>
      </c>
      <c r="Z116" s="2" t="str">
        <f t="shared" si="8"/>
        <v>HERE</v>
      </c>
      <c r="AA116" s="2">
        <f>IF(Z116="HERE",Y116,AA115+Graph!$G$1*1000)</f>
        <v>34533017.99999997</v>
      </c>
      <c r="AB116" s="2">
        <f t="shared" si="21"/>
        <v>212339</v>
      </c>
      <c r="AC116" s="2">
        <f t="shared" si="9"/>
        <v>2639309</v>
      </c>
      <c r="AD116" s="3">
        <f t="shared" si="10"/>
        <v>34533017.99999997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24720993.508333303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47</v>
      </c>
      <c r="C117" s="7"/>
      <c r="D117" s="2" t="e">
        <f t="shared" si="12"/>
        <v>#N/A</v>
      </c>
      <c r="E117" s="2" t="e">
        <f t="shared" si="22"/>
        <v>#N/A</v>
      </c>
      <c r="F117" s="2">
        <v>670825.48986139894</v>
      </c>
      <c r="G117" s="2">
        <f t="shared" si="23"/>
        <v>409997.71428571426</v>
      </c>
      <c r="H117" s="2">
        <f t="shared" si="13"/>
        <v>36517334.571428522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1074992.428571427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679414.69987994432</v>
      </c>
      <c r="Q117" s="2">
        <f>IF(P117&gt;Graph!$G$1*1000,Graph!$G$1*1000,P117)</f>
        <v>420000</v>
      </c>
      <c r="R117" s="2">
        <f t="shared" si="16"/>
        <v>37592327</v>
      </c>
      <c r="S117" s="2">
        <f t="shared" si="17"/>
        <v>409997.71428571641</v>
      </c>
      <c r="T117" s="2">
        <f t="shared" si="18"/>
        <v>10002.285714285681</v>
      </c>
      <c r="U117" s="2">
        <f t="shared" si="19"/>
        <v>420000</v>
      </c>
      <c r="V117" s="2">
        <f t="shared" si="28"/>
        <v>2918252</v>
      </c>
      <c r="W117" s="2">
        <f t="shared" si="20"/>
        <v>278943</v>
      </c>
      <c r="X117" s="2">
        <f t="shared" si="6"/>
        <v>141057</v>
      </c>
      <c r="Y117" s="2">
        <f t="shared" si="7"/>
        <v>34674074.99999997</v>
      </c>
      <c r="Z117" s="2" t="str">
        <f t="shared" si="8"/>
        <v>HERE</v>
      </c>
      <c r="AA117" s="2">
        <f>IF(Z117="HERE",Y117,AA116+Graph!$G$1*1000)</f>
        <v>34674074.99999997</v>
      </c>
      <c r="AB117" s="2">
        <f t="shared" si="21"/>
        <v>141057</v>
      </c>
      <c r="AC117" s="2">
        <f t="shared" si="9"/>
        <v>2918252</v>
      </c>
      <c r="AD117" s="3">
        <f t="shared" si="10"/>
        <v>34674074.99999997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25087715.56666664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48</v>
      </c>
      <c r="C118" s="7"/>
      <c r="D118" s="2" t="e">
        <f t="shared" si="12"/>
        <v>#N/A</v>
      </c>
      <c r="E118" s="2" t="e">
        <f t="shared" si="22"/>
        <v>#N/A</v>
      </c>
      <c r="F118" s="2">
        <v>675332.68364071846</v>
      </c>
      <c r="G118" s="2">
        <f t="shared" si="23"/>
        <v>409997.71428571426</v>
      </c>
      <c r="H118" s="2">
        <f t="shared" si="13"/>
        <v>36927332.285714239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1084994.7142857127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683996.28451380134</v>
      </c>
      <c r="Q118" s="2">
        <f>IF(P118&gt;Graph!$G$1*1000,Graph!$G$1*1000,P118)</f>
        <v>420000</v>
      </c>
      <c r="R118" s="2">
        <f t="shared" si="16"/>
        <v>38012327</v>
      </c>
      <c r="S118" s="2">
        <f t="shared" si="17"/>
        <v>409997.71428571641</v>
      </c>
      <c r="T118" s="2">
        <f t="shared" si="18"/>
        <v>10002.285714285681</v>
      </c>
      <c r="U118" s="2">
        <f t="shared" si="19"/>
        <v>420000</v>
      </c>
      <c r="V118" s="2">
        <f t="shared" si="28"/>
        <v>3234946</v>
      </c>
      <c r="W118" s="2">
        <f t="shared" si="20"/>
        <v>316694</v>
      </c>
      <c r="X118" s="2">
        <f t="shared" si="6"/>
        <v>103306</v>
      </c>
      <c r="Y118" s="2">
        <f t="shared" si="7"/>
        <v>34777380.99999997</v>
      </c>
      <c r="Z118" s="2" t="str">
        <f t="shared" si="8"/>
        <v>HERE</v>
      </c>
      <c r="AA118" s="2">
        <f>IF(Z118="HERE",Y118,AA117+Graph!$G$1*1000)</f>
        <v>34777380.99999997</v>
      </c>
      <c r="AB118" s="2">
        <f t="shared" si="21"/>
        <v>103306</v>
      </c>
      <c r="AC118" s="2">
        <f t="shared" si="9"/>
        <v>3234946</v>
      </c>
      <c r="AD118" s="3">
        <f t="shared" si="10"/>
        <v>34777380.99999997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25454437.62499997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49</v>
      </c>
      <c r="C119" s="7"/>
      <c r="D119" s="2" t="e">
        <f t="shared" si="12"/>
        <v>#N/A</v>
      </c>
      <c r="E119" s="2" t="e">
        <f t="shared" si="22"/>
        <v>#N/A</v>
      </c>
      <c r="F119" s="2">
        <v>679839.87742006779</v>
      </c>
      <c r="G119" s="2">
        <f t="shared" si="23"/>
        <v>409997.71428571426</v>
      </c>
      <c r="H119" s="2">
        <f t="shared" si="13"/>
        <v>37337329.999999955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1094996.9999999984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688577.86914765835</v>
      </c>
      <c r="Q119" s="2">
        <f>IF(P119&gt;Graph!$G$1*1000,Graph!$G$1*1000,P119)</f>
        <v>420000</v>
      </c>
      <c r="R119" s="2">
        <f t="shared" si="16"/>
        <v>38432327</v>
      </c>
      <c r="S119" s="2">
        <f t="shared" si="17"/>
        <v>409997.71428571641</v>
      </c>
      <c r="T119" s="2">
        <f t="shared" si="18"/>
        <v>10002.285714285681</v>
      </c>
      <c r="U119" s="2">
        <f t="shared" si="19"/>
        <v>420000</v>
      </c>
      <c r="V119" s="2">
        <f t="shared" si="28"/>
        <v>3559179</v>
      </c>
      <c r="W119" s="2">
        <f t="shared" si="20"/>
        <v>324233</v>
      </c>
      <c r="X119" s="2">
        <f t="shared" si="6"/>
        <v>95767</v>
      </c>
      <c r="Y119" s="2">
        <f t="shared" si="7"/>
        <v>34873147.99999997</v>
      </c>
      <c r="Z119" s="2" t="str">
        <f t="shared" si="8"/>
        <v>HERE</v>
      </c>
      <c r="AA119" s="2">
        <f>IF(Z119="HERE",Y119,AA118+Graph!$G$1*1000)</f>
        <v>34873147.99999997</v>
      </c>
      <c r="AB119" s="2">
        <f t="shared" si="21"/>
        <v>95767</v>
      </c>
      <c r="AC119" s="2">
        <f t="shared" si="9"/>
        <v>3559179</v>
      </c>
      <c r="AD119" s="3">
        <f t="shared" si="10"/>
        <v>34873147.99999997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25821159.683333304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50</v>
      </c>
      <c r="C120" s="7"/>
      <c r="D120" s="2" t="e">
        <f t="shared" si="12"/>
        <v>#N/A</v>
      </c>
      <c r="E120" s="2" t="e">
        <f t="shared" si="22"/>
        <v>#N/A</v>
      </c>
      <c r="F120" s="2">
        <v>684347.07119938731</v>
      </c>
      <c r="G120" s="2">
        <f t="shared" si="23"/>
        <v>409997.71428571426</v>
      </c>
      <c r="H120" s="2">
        <f t="shared" si="13"/>
        <v>37747327.714285672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1104999.2857142841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693159.45378151536</v>
      </c>
      <c r="Q120" s="2">
        <f>IF(P120&gt;Graph!$G$1*1000,Graph!$G$1*1000,P120)</f>
        <v>420000</v>
      </c>
      <c r="R120" s="2">
        <f t="shared" si="16"/>
        <v>38852327</v>
      </c>
      <c r="S120" s="2">
        <f t="shared" si="17"/>
        <v>409997.71428571641</v>
      </c>
      <c r="T120" s="2">
        <f t="shared" si="18"/>
        <v>10002.285714285681</v>
      </c>
      <c r="U120" s="2">
        <f t="shared" si="19"/>
        <v>420000</v>
      </c>
      <c r="V120" s="2">
        <f t="shared" si="28"/>
        <v>3837094</v>
      </c>
      <c r="W120" s="2">
        <f t="shared" si="20"/>
        <v>277915</v>
      </c>
      <c r="X120" s="2">
        <f t="shared" si="6"/>
        <v>142085</v>
      </c>
      <c r="Y120" s="2">
        <f t="shared" si="7"/>
        <v>35015232.99999997</v>
      </c>
      <c r="Z120" s="2" t="str">
        <f t="shared" si="8"/>
        <v>HERE</v>
      </c>
      <c r="AA120" s="2">
        <f>IF(Z120="HERE",Y120,AA119+Graph!$G$1*1000)</f>
        <v>35015232.99999997</v>
      </c>
      <c r="AB120" s="2">
        <f t="shared" si="21"/>
        <v>142085</v>
      </c>
      <c r="AC120" s="2">
        <f t="shared" si="9"/>
        <v>3837094</v>
      </c>
      <c r="AD120" s="3">
        <f t="shared" si="10"/>
        <v>35015232.99999997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26187881.741666634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51</v>
      </c>
      <c r="C121" s="7"/>
      <c r="D121" s="2" t="e">
        <f t="shared" si="12"/>
        <v>#N/A</v>
      </c>
      <c r="E121" s="2" t="e">
        <f t="shared" si="22"/>
        <v>#N/A</v>
      </c>
      <c r="F121" s="2">
        <v>688854.26497870684</v>
      </c>
      <c r="G121" s="2">
        <f t="shared" si="23"/>
        <v>409997.71428571426</v>
      </c>
      <c r="H121" s="2">
        <f t="shared" si="13"/>
        <v>38157325.428571388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1115001.5714285697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697741.03841534257</v>
      </c>
      <c r="Q121" s="2">
        <f>IF(P121&gt;Graph!$G$1*1000,Graph!$G$1*1000,P121)</f>
        <v>420000</v>
      </c>
      <c r="R121" s="2">
        <f t="shared" si="16"/>
        <v>39272327</v>
      </c>
      <c r="S121" s="2">
        <f t="shared" si="17"/>
        <v>409997.71428571641</v>
      </c>
      <c r="T121" s="2">
        <f t="shared" si="18"/>
        <v>10002.285714285681</v>
      </c>
      <c r="U121" s="2">
        <f t="shared" si="19"/>
        <v>420000</v>
      </c>
      <c r="V121" s="2">
        <f t="shared" si="28"/>
        <v>4062501</v>
      </c>
      <c r="W121" s="2">
        <f t="shared" si="20"/>
        <v>225407</v>
      </c>
      <c r="X121" s="2">
        <f t="shared" si="6"/>
        <v>194593</v>
      </c>
      <c r="Y121" s="2">
        <f t="shared" si="7"/>
        <v>35209825.99999997</v>
      </c>
      <c r="Z121" s="2" t="str">
        <f t="shared" si="8"/>
        <v>HERE</v>
      </c>
      <c r="AA121" s="2">
        <f>IF(Z121="HERE",Y121,AA120+Graph!$G$1*1000)</f>
        <v>35209825.99999997</v>
      </c>
      <c r="AB121" s="2">
        <f t="shared" si="21"/>
        <v>194593</v>
      </c>
      <c r="AC121" s="2">
        <f t="shared" si="9"/>
        <v>4062501</v>
      </c>
      <c r="AD121" s="3">
        <f t="shared" si="10"/>
        <v>35209825.99999997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26554603.799999967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52</v>
      </c>
      <c r="C122" s="7"/>
      <c r="D122" s="2" t="e">
        <f t="shared" si="12"/>
        <v>#N/A</v>
      </c>
      <c r="E122" s="2" t="e">
        <f t="shared" si="22"/>
        <v>#N/A</v>
      </c>
      <c r="F122" s="2">
        <v>693361.45875805616</v>
      </c>
      <c r="G122" s="2">
        <f t="shared" si="23"/>
        <v>409997.71428571426</v>
      </c>
      <c r="H122" s="2">
        <f t="shared" si="13"/>
        <v>38567323.142857105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1125003.8571428554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702322.62304919958</v>
      </c>
      <c r="Q122" s="2">
        <f>IF(P122&gt;Graph!$G$1*1000,Graph!$G$1*1000,P122)</f>
        <v>420000</v>
      </c>
      <c r="R122" s="2">
        <f t="shared" si="16"/>
        <v>39692327</v>
      </c>
      <c r="S122" s="2">
        <f t="shared" si="17"/>
        <v>409997.71428571641</v>
      </c>
      <c r="T122" s="2">
        <f t="shared" si="18"/>
        <v>10002.285714285681</v>
      </c>
      <c r="U122" s="2">
        <f t="shared" si="19"/>
        <v>420000</v>
      </c>
      <c r="V122" s="2">
        <f t="shared" si="28"/>
        <v>4266577</v>
      </c>
      <c r="W122" s="2">
        <f t="shared" si="20"/>
        <v>204076</v>
      </c>
      <c r="X122" s="2">
        <f t="shared" si="6"/>
        <v>215924</v>
      </c>
      <c r="Y122" s="2">
        <f t="shared" si="7"/>
        <v>35425749.99999997</v>
      </c>
      <c r="Z122" s="2" t="str">
        <f t="shared" si="8"/>
        <v>HERE</v>
      </c>
      <c r="AA122" s="2">
        <f>IF(Z122="HERE",Y122,AA121+Graph!$G$1*1000)</f>
        <v>35425749.99999997</v>
      </c>
      <c r="AB122" s="2">
        <f t="shared" si="21"/>
        <v>215924</v>
      </c>
      <c r="AC122" s="2">
        <f t="shared" si="9"/>
        <v>4266577</v>
      </c>
      <c r="AD122" s="3">
        <f t="shared" si="10"/>
        <v>35425749.99999997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26887181.74285711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53</v>
      </c>
      <c r="C123" s="7"/>
      <c r="D123" s="2" t="e">
        <f t="shared" si="12"/>
        <v>#N/A</v>
      </c>
      <c r="E123" s="2" t="e">
        <f t="shared" si="22"/>
        <v>#N/A</v>
      </c>
      <c r="F123" s="2">
        <v>697868.65253737569</v>
      </c>
      <c r="G123" s="2">
        <f t="shared" si="23"/>
        <v>409997.71428571426</v>
      </c>
      <c r="H123" s="2">
        <f t="shared" si="13"/>
        <v>38977320.857142821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1135006.1428571411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706904.20768305659</v>
      </c>
      <c r="Q123" s="2">
        <f>IF(P123&gt;Graph!$G$1*1000,Graph!$G$1*1000,P123)</f>
        <v>420000</v>
      </c>
      <c r="R123" s="2">
        <f t="shared" si="16"/>
        <v>40112327</v>
      </c>
      <c r="S123" s="2">
        <f t="shared" si="17"/>
        <v>409997.71428571641</v>
      </c>
      <c r="T123" s="2">
        <f t="shared" si="18"/>
        <v>10002.285714285681</v>
      </c>
      <c r="U123" s="2">
        <f t="shared" si="19"/>
        <v>420000</v>
      </c>
      <c r="V123" s="2">
        <f t="shared" si="28"/>
        <v>4609740</v>
      </c>
      <c r="W123" s="2">
        <f t="shared" si="20"/>
        <v>343163</v>
      </c>
      <c r="X123" s="2">
        <f t="shared" si="6"/>
        <v>76837</v>
      </c>
      <c r="Y123" s="2">
        <f t="shared" si="7"/>
        <v>35502586.99999997</v>
      </c>
      <c r="Z123" s="2" t="str">
        <f t="shared" si="8"/>
        <v>HERE</v>
      </c>
      <c r="AA123" s="2">
        <f>IF(Z123="HERE",Y123,AA122+Graph!$G$1*1000)</f>
        <v>35502586.99999997</v>
      </c>
      <c r="AB123" s="2">
        <f t="shared" si="21"/>
        <v>76837</v>
      </c>
      <c r="AC123" s="2">
        <f t="shared" si="9"/>
        <v>4609740</v>
      </c>
      <c r="AD123" s="3">
        <f t="shared" si="10"/>
        <v>35502586.99999997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27219759.685714256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54</v>
      </c>
      <c r="C124" s="7"/>
      <c r="D124" s="2" t="e">
        <f t="shared" si="12"/>
        <v>#N/A</v>
      </c>
      <c r="E124" s="2" t="e">
        <f t="shared" si="22"/>
        <v>#N/A</v>
      </c>
      <c r="F124" s="2">
        <v>702375.84631669521</v>
      </c>
      <c r="G124" s="2">
        <f t="shared" si="23"/>
        <v>409997.71428571426</v>
      </c>
      <c r="H124" s="2">
        <f t="shared" si="13"/>
        <v>39387318.571428537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1145008.4285714268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711485.7923169136</v>
      </c>
      <c r="Q124" s="2">
        <f>IF(P124&gt;Graph!$G$1*1000,Graph!$G$1*1000,P124)</f>
        <v>420000</v>
      </c>
      <c r="R124" s="2">
        <f t="shared" si="16"/>
        <v>40532327</v>
      </c>
      <c r="S124" s="2">
        <f t="shared" si="17"/>
        <v>409997.71428571641</v>
      </c>
      <c r="T124" s="2">
        <f t="shared" si="18"/>
        <v>10002.285714285681</v>
      </c>
      <c r="U124" s="2">
        <f t="shared" si="19"/>
        <v>420000</v>
      </c>
      <c r="V124" s="2">
        <f t="shared" si="28"/>
        <v>4973248</v>
      </c>
      <c r="W124" s="2">
        <f t="shared" si="20"/>
        <v>363508</v>
      </c>
      <c r="X124" s="2">
        <f t="shared" si="6"/>
        <v>56492</v>
      </c>
      <c r="Y124" s="2">
        <f t="shared" si="7"/>
        <v>35559078.99999997</v>
      </c>
      <c r="Z124" s="2" t="str">
        <f t="shared" si="8"/>
        <v>HERE</v>
      </c>
      <c r="AA124" s="2">
        <f>IF(Z124="HERE",Y124,AA123+Graph!$G$1*1000)</f>
        <v>35559078.99999997</v>
      </c>
      <c r="AB124" s="2">
        <f t="shared" si="21"/>
        <v>56492</v>
      </c>
      <c r="AC124" s="2">
        <f t="shared" si="9"/>
        <v>4973248</v>
      </c>
      <c r="AD124" s="3">
        <f t="shared" si="10"/>
        <v>35559078.99999997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27552337.628571402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55</v>
      </c>
      <c r="C125" s="7"/>
      <c r="D125" s="2" t="e">
        <f t="shared" si="12"/>
        <v>#N/A</v>
      </c>
      <c r="E125" s="2" t="e">
        <f t="shared" si="22"/>
        <v>#N/A</v>
      </c>
      <c r="F125" s="2">
        <v>706883.04009604454</v>
      </c>
      <c r="G125" s="2">
        <f t="shared" si="23"/>
        <v>409997.71428571426</v>
      </c>
      <c r="H125" s="2">
        <f t="shared" si="13"/>
        <v>39797316.285714254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1155010.7142857125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716067.37695077062</v>
      </c>
      <c r="Q125" s="2">
        <f>IF(P125&gt;Graph!$G$1*1000,Graph!$G$1*1000,P125)</f>
        <v>420000</v>
      </c>
      <c r="R125" s="2">
        <f t="shared" si="16"/>
        <v>40952327</v>
      </c>
      <c r="S125" s="2">
        <f t="shared" si="17"/>
        <v>409997.71428571641</v>
      </c>
      <c r="T125" s="2">
        <f t="shared" si="18"/>
        <v>10002.285714285681</v>
      </c>
      <c r="U125" s="2">
        <f t="shared" si="19"/>
        <v>420000</v>
      </c>
      <c r="V125" s="2">
        <f t="shared" si="28"/>
        <v>5383103</v>
      </c>
      <c r="W125" s="2">
        <f t="shared" si="20"/>
        <v>409855</v>
      </c>
      <c r="X125" s="2">
        <f t="shared" si="6"/>
        <v>10145</v>
      </c>
      <c r="Y125" s="2">
        <f t="shared" si="7"/>
        <v>35569223.99999997</v>
      </c>
      <c r="Z125" s="2" t="str">
        <f t="shared" si="8"/>
        <v>HERE</v>
      </c>
      <c r="AA125" s="2">
        <f>IF(Z125="HERE",Y125,AA124+Graph!$G$1*1000)</f>
        <v>35569223.99999997</v>
      </c>
      <c r="AB125" s="2">
        <f t="shared" si="21"/>
        <v>10145</v>
      </c>
      <c r="AC125" s="2">
        <f t="shared" si="9"/>
        <v>5383103</v>
      </c>
      <c r="AD125" s="3">
        <f t="shared" si="10"/>
        <v>35569223.99999997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27884915.571428545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56</v>
      </c>
      <c r="C126" s="7"/>
      <c r="D126" s="2" t="e">
        <f t="shared" si="12"/>
        <v>#N/A</v>
      </c>
      <c r="E126" s="2" t="e">
        <f t="shared" si="22"/>
        <v>#N/A</v>
      </c>
      <c r="F126" s="2">
        <v>711390.23387536407</v>
      </c>
      <c r="G126" s="2">
        <f t="shared" si="23"/>
        <v>409997.71428571426</v>
      </c>
      <c r="H126" s="2">
        <f t="shared" si="13"/>
        <v>40207313.99999997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1165012.9999999981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720648.96158462763</v>
      </c>
      <c r="Q126" s="2">
        <f>IF(P126&gt;Graph!$G$1*1000,Graph!$G$1*1000,P126)</f>
        <v>420000</v>
      </c>
      <c r="R126" s="2">
        <f t="shared" si="16"/>
        <v>41372327</v>
      </c>
      <c r="S126" s="2">
        <f t="shared" si="17"/>
        <v>409997.71428571641</v>
      </c>
      <c r="T126" s="2">
        <f t="shared" si="18"/>
        <v>10002.285714285681</v>
      </c>
      <c r="U126" s="2">
        <f t="shared" si="19"/>
        <v>420000</v>
      </c>
      <c r="V126" s="2">
        <f t="shared" si="28"/>
        <v>5861351</v>
      </c>
      <c r="W126" s="2">
        <f t="shared" si="20"/>
        <v>478248</v>
      </c>
      <c r="X126" s="2">
        <f t="shared" si="6"/>
        <v>-58248</v>
      </c>
      <c r="Y126" s="2">
        <f t="shared" si="7"/>
        <v>35510975.99999997</v>
      </c>
      <c r="Z126" s="2" t="str">
        <f t="shared" si="8"/>
        <v>HERE</v>
      </c>
      <c r="AA126" s="2">
        <f>IF(Z126="HERE",Y126,AA125+Graph!$G$1*1000)</f>
        <v>35510975.99999997</v>
      </c>
      <c r="AB126" s="2">
        <f t="shared" si="21"/>
        <v>-58248</v>
      </c>
      <c r="AC126" s="2">
        <f t="shared" si="9"/>
        <v>5861351</v>
      </c>
      <c r="AD126" s="3">
        <f t="shared" si="10"/>
        <v>35510975.99999997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28217493.514285687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57</v>
      </c>
      <c r="C127" s="7"/>
      <c r="D127" s="2" t="e">
        <f t="shared" si="12"/>
        <v>#N/A</v>
      </c>
      <c r="E127" s="2" t="e">
        <f t="shared" si="22"/>
        <v>#N/A</v>
      </c>
      <c r="F127" s="2">
        <v>715897.42765468359</v>
      </c>
      <c r="G127" s="2">
        <f t="shared" si="23"/>
        <v>409997.71428571426</v>
      </c>
      <c r="H127" s="2">
        <f t="shared" si="13"/>
        <v>40617311.714285687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1175015.2857142838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725230.54621848464</v>
      </c>
      <c r="Q127" s="2">
        <f>IF(P127&gt;Graph!$G$1*1000,Graph!$G$1*1000,P127)</f>
        <v>420000</v>
      </c>
      <c r="R127" s="2">
        <f t="shared" si="16"/>
        <v>41792327</v>
      </c>
      <c r="S127" s="2">
        <f t="shared" si="17"/>
        <v>409997.71428571641</v>
      </c>
      <c r="T127" s="2">
        <f t="shared" si="18"/>
        <v>10002.285714285681</v>
      </c>
      <c r="U127" s="2">
        <f t="shared" si="19"/>
        <v>420000</v>
      </c>
      <c r="V127" s="2">
        <f t="shared" si="28"/>
        <v>6353321</v>
      </c>
      <c r="W127" s="2">
        <f t="shared" si="20"/>
        <v>491970</v>
      </c>
      <c r="X127" s="2">
        <f t="shared" si="6"/>
        <v>-71970</v>
      </c>
      <c r="Y127" s="2">
        <f t="shared" si="7"/>
        <v>35439005.99999997</v>
      </c>
      <c r="Z127" s="2" t="str">
        <f t="shared" si="8"/>
        <v>HERE</v>
      </c>
      <c r="AA127" s="2">
        <f>IF(Z127="HERE",Y127,AA126+Graph!$G$1*1000)</f>
        <v>35439005.99999997</v>
      </c>
      <c r="AB127" s="2">
        <f t="shared" si="21"/>
        <v>-71970</v>
      </c>
      <c r="AC127" s="2">
        <f t="shared" si="9"/>
        <v>6353321</v>
      </c>
      <c r="AD127" s="3">
        <f t="shared" si="10"/>
        <v>35439005.99999997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28550071.457142834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58</v>
      </c>
      <c r="C128" s="7"/>
      <c r="D128" s="2" t="e">
        <f t="shared" si="12"/>
        <v>#N/A</v>
      </c>
      <c r="E128" s="2" t="e">
        <f t="shared" si="22"/>
        <v>#N/A</v>
      </c>
      <c r="F128" s="2">
        <v>720404.62143403292</v>
      </c>
      <c r="G128" s="2">
        <f t="shared" si="23"/>
        <v>409997.71428571426</v>
      </c>
      <c r="H128" s="2">
        <f t="shared" si="13"/>
        <v>41027309.428571403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1185017.5714285695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729812.13085234165</v>
      </c>
      <c r="Q128" s="2">
        <f>IF(P128&gt;Graph!$G$1*1000,Graph!$G$1*1000,P128)</f>
        <v>420000</v>
      </c>
      <c r="R128" s="2">
        <f t="shared" si="16"/>
        <v>42212327</v>
      </c>
      <c r="S128" s="2">
        <f t="shared" si="17"/>
        <v>409997.71428571641</v>
      </c>
      <c r="T128" s="2">
        <f t="shared" si="18"/>
        <v>10002.285714285681</v>
      </c>
      <c r="U128" s="2">
        <f t="shared" si="19"/>
        <v>420000</v>
      </c>
      <c r="V128" s="2">
        <f t="shared" si="28"/>
        <v>6573570</v>
      </c>
      <c r="W128" s="2">
        <f t="shared" si="20"/>
        <v>220249</v>
      </c>
      <c r="X128" s="2">
        <f t="shared" si="6"/>
        <v>199751</v>
      </c>
      <c r="Y128" s="2">
        <f t="shared" si="7"/>
        <v>35638756.99999997</v>
      </c>
      <c r="Z128" s="2" t="str">
        <f t="shared" si="8"/>
        <v>HERE</v>
      </c>
      <c r="AA128" s="2">
        <f>IF(Z128="HERE",Y128,AA127+Graph!$G$1*1000)</f>
        <v>35638756.99999997</v>
      </c>
      <c r="AB128" s="2">
        <f t="shared" si="21"/>
        <v>199751</v>
      </c>
      <c r="AC128" s="2">
        <f t="shared" si="9"/>
        <v>6573570</v>
      </c>
      <c r="AD128" s="3">
        <f t="shared" si="10"/>
        <v>35638756.99999997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28882649.399999976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59</v>
      </c>
      <c r="C129" s="7"/>
      <c r="D129" s="2" t="e">
        <f t="shared" si="12"/>
        <v>#N/A</v>
      </c>
      <c r="E129" s="2" t="e">
        <f t="shared" si="22"/>
        <v>#N/A</v>
      </c>
      <c r="F129" s="2">
        <v>724911.81521335244</v>
      </c>
      <c r="G129" s="2">
        <f t="shared" si="23"/>
        <v>409997.71428571426</v>
      </c>
      <c r="H129" s="2">
        <f t="shared" si="13"/>
        <v>41437307.142857119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1195019.8571428552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734393.71548619866</v>
      </c>
      <c r="Q129" s="2">
        <f>IF(P129&gt;Graph!$G$1*1000,Graph!$G$1*1000,P129)</f>
        <v>420000</v>
      </c>
      <c r="R129" s="2">
        <f t="shared" si="16"/>
        <v>42632327</v>
      </c>
      <c r="S129" s="2">
        <f t="shared" si="17"/>
        <v>409997.71428571641</v>
      </c>
      <c r="T129" s="2">
        <f t="shared" si="18"/>
        <v>10002.285714285681</v>
      </c>
      <c r="U129" s="2">
        <f t="shared" si="19"/>
        <v>420000</v>
      </c>
      <c r="V129" s="2">
        <f t="shared" si="28"/>
        <v>6853372</v>
      </c>
      <c r="W129" s="2">
        <f t="shared" si="20"/>
        <v>279802</v>
      </c>
      <c r="X129" s="2">
        <f t="shared" si="6"/>
        <v>140198</v>
      </c>
      <c r="Y129" s="2">
        <f t="shared" si="7"/>
        <v>35778954.99999997</v>
      </c>
      <c r="Z129" s="2" t="str">
        <f t="shared" si="8"/>
        <v>HERE</v>
      </c>
      <c r="AA129" s="2">
        <f>IF(Z129="HERE",Y129,AA128+Graph!$G$1*1000)</f>
        <v>35778954.99999997</v>
      </c>
      <c r="AB129" s="2">
        <f t="shared" si="21"/>
        <v>140198</v>
      </c>
      <c r="AC129" s="2">
        <f t="shared" si="9"/>
        <v>6853372</v>
      </c>
      <c r="AD129" s="3">
        <f t="shared" si="10"/>
        <v>35778954.99999997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29148592.412499979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60</v>
      </c>
      <c r="C130" s="7"/>
      <c r="D130" s="2" t="e">
        <f t="shared" si="12"/>
        <v>#N/A</v>
      </c>
      <c r="E130" s="2" t="e">
        <f t="shared" si="22"/>
        <v>#N/A</v>
      </c>
      <c r="F130" s="2">
        <v>729419.00899270177</v>
      </c>
      <c r="G130" s="2">
        <f t="shared" si="23"/>
        <v>409997.71428571426</v>
      </c>
      <c r="H130" s="2">
        <f t="shared" si="13"/>
        <v>41847304.857142836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1205022.1428571409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738975.30012002587</v>
      </c>
      <c r="Q130" s="2">
        <f>IF(P130&gt;Graph!$G$1*1000,Graph!$G$1*1000,P130)</f>
        <v>420000</v>
      </c>
      <c r="R130" s="2">
        <f t="shared" si="16"/>
        <v>43052327</v>
      </c>
      <c r="S130" s="2">
        <f t="shared" si="17"/>
        <v>409997.71428571641</v>
      </c>
      <c r="T130" s="2">
        <f t="shared" si="18"/>
        <v>10002.285714285681</v>
      </c>
      <c r="U130" s="2">
        <f t="shared" si="19"/>
        <v>420000</v>
      </c>
      <c r="V130" s="2">
        <f t="shared" si="28"/>
        <v>7164387</v>
      </c>
      <c r="W130" s="2">
        <f t="shared" si="20"/>
        <v>311015</v>
      </c>
      <c r="X130" s="2">
        <f t="shared" si="6"/>
        <v>108985</v>
      </c>
      <c r="Y130" s="2">
        <f t="shared" si="7"/>
        <v>35887939.99999997</v>
      </c>
      <c r="Z130" s="2" t="str">
        <f t="shared" si="8"/>
        <v>HERE</v>
      </c>
      <c r="AA130" s="2">
        <f>IF(Z130="HERE",Y130,AA129+Graph!$G$1*1000)</f>
        <v>35887939.99999997</v>
      </c>
      <c r="AB130" s="2">
        <f t="shared" si="21"/>
        <v>108985</v>
      </c>
      <c r="AC130" s="2">
        <f t="shared" si="9"/>
        <v>7164387</v>
      </c>
      <c r="AD130" s="3">
        <f t="shared" si="10"/>
        <v>35887939.99999997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29414535.424999978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61</v>
      </c>
      <c r="C131" s="7"/>
      <c r="D131" s="2" t="e">
        <f t="shared" si="12"/>
        <v>#N/A</v>
      </c>
      <c r="E131" s="2" t="e">
        <f t="shared" si="22"/>
        <v>#N/A</v>
      </c>
      <c r="F131" s="2">
        <v>733926.20277202129</v>
      </c>
      <c r="G131" s="2">
        <f t="shared" si="23"/>
        <v>409997.71428571426</v>
      </c>
      <c r="H131" s="2">
        <f t="shared" si="13"/>
        <v>42257302.571428552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1215024.4285714265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743556.88475388288</v>
      </c>
      <c r="Q131" s="2">
        <f>IF(P131&gt;Graph!$G$1*1000,Graph!$G$1*1000,P131)</f>
        <v>420000</v>
      </c>
      <c r="R131" s="2">
        <f t="shared" si="16"/>
        <v>43472327</v>
      </c>
      <c r="S131" s="2">
        <f t="shared" si="17"/>
        <v>409997.71428571641</v>
      </c>
      <c r="T131" s="2">
        <f t="shared" si="18"/>
        <v>10002.285714285681</v>
      </c>
      <c r="U131" s="2">
        <f t="shared" si="19"/>
        <v>420000</v>
      </c>
      <c r="V131" s="2">
        <f t="shared" si="28"/>
        <v>7447199</v>
      </c>
      <c r="W131" s="2">
        <f t="shared" si="20"/>
        <v>282812</v>
      </c>
      <c r="X131" s="2">
        <f t="shared" si="6"/>
        <v>137188</v>
      </c>
      <c r="Y131" s="2">
        <f t="shared" si="7"/>
        <v>36025127.99999997</v>
      </c>
      <c r="Z131" s="2" t="str">
        <f t="shared" si="8"/>
        <v>HERE</v>
      </c>
      <c r="AA131" s="2">
        <f>IF(Z131="HERE",Y131,AA130+Graph!$G$1*1000)</f>
        <v>36025127.99999997</v>
      </c>
      <c r="AB131" s="2">
        <f t="shared" si="21"/>
        <v>137188</v>
      </c>
      <c r="AC131" s="2">
        <f t="shared" si="9"/>
        <v>7447199</v>
      </c>
      <c r="AD131" s="3">
        <f t="shared" si="10"/>
        <v>36025127.99999997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29680478.437499974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62</v>
      </c>
      <c r="C132" s="7"/>
      <c r="D132" s="2" t="e">
        <f t="shared" si="12"/>
        <v>#N/A</v>
      </c>
      <c r="E132" s="2" t="e">
        <f t="shared" si="22"/>
        <v>#N/A</v>
      </c>
      <c r="F132" s="2">
        <v>738433.39655134082</v>
      </c>
      <c r="G132" s="2">
        <f t="shared" si="23"/>
        <v>409997.71428571426</v>
      </c>
      <c r="H132" s="2">
        <f t="shared" si="13"/>
        <v>42667300.285714269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1225026.7142857122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748138.4693877399</v>
      </c>
      <c r="Q132" s="2">
        <f>IF(P132&gt;Graph!$G$1*1000,Graph!$G$1*1000,P132)</f>
        <v>420000</v>
      </c>
      <c r="R132" s="2">
        <f t="shared" si="16"/>
        <v>43892327</v>
      </c>
      <c r="S132" s="2">
        <f t="shared" si="17"/>
        <v>409997.71428571641</v>
      </c>
      <c r="T132" s="2">
        <f t="shared" si="18"/>
        <v>10002.285714285681</v>
      </c>
      <c r="U132" s="2">
        <f t="shared" si="19"/>
        <v>420000</v>
      </c>
      <c r="V132" s="2">
        <f t="shared" si="28"/>
        <v>7891184</v>
      </c>
      <c r="W132" s="2">
        <f t="shared" si="20"/>
        <v>443985</v>
      </c>
      <c r="X132" s="2">
        <f t="shared" si="6"/>
        <v>-23985</v>
      </c>
      <c r="Y132" s="2">
        <f t="shared" si="7"/>
        <v>36001142.99999997</v>
      </c>
      <c r="Z132" s="2" t="str">
        <f t="shared" si="8"/>
        <v>HERE</v>
      </c>
      <c r="AA132" s="2">
        <f>IF(Z132="HERE",Y132,AA131+Graph!$G$1*1000)</f>
        <v>36001142.99999997</v>
      </c>
      <c r="AB132" s="2">
        <f t="shared" si="21"/>
        <v>-23985</v>
      </c>
      <c r="AC132" s="2">
        <f t="shared" si="9"/>
        <v>7891184</v>
      </c>
      <c r="AD132" s="3">
        <f t="shared" si="10"/>
        <v>36001142.99999997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29946421.449999977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63</v>
      </c>
      <c r="C133" s="7"/>
      <c r="D133" s="2" t="e">
        <f t="shared" si="12"/>
        <v>#N/A</v>
      </c>
      <c r="E133" s="2" t="e">
        <f t="shared" si="22"/>
        <v>#N/A</v>
      </c>
      <c r="F133" s="2">
        <v>742940.59033069015</v>
      </c>
      <c r="G133" s="2">
        <f t="shared" si="23"/>
        <v>409997.71428571426</v>
      </c>
      <c r="H133" s="2">
        <f t="shared" si="13"/>
        <v>43077297.999999985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1235028.9999999979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752720.05402159691</v>
      </c>
      <c r="Q133" s="2">
        <f>IF(P133&gt;Graph!$G$1*1000,Graph!$G$1*1000,P133)</f>
        <v>420000</v>
      </c>
      <c r="R133" s="2">
        <f t="shared" si="16"/>
        <v>44312327</v>
      </c>
      <c r="S133" s="2">
        <f t="shared" si="17"/>
        <v>409997.71428571641</v>
      </c>
      <c r="T133" s="2">
        <f t="shared" si="18"/>
        <v>10002.285714285681</v>
      </c>
      <c r="U133" s="2">
        <f t="shared" si="19"/>
        <v>420000</v>
      </c>
      <c r="V133" s="2">
        <f t="shared" si="28"/>
        <v>8378940</v>
      </c>
      <c r="W133" s="2">
        <f t="shared" si="20"/>
        <v>487756</v>
      </c>
      <c r="X133" s="2">
        <f t="shared" si="6"/>
        <v>-67756</v>
      </c>
      <c r="Y133" s="2">
        <f t="shared" si="7"/>
        <v>35933386.99999997</v>
      </c>
      <c r="Z133" s="2" t="str">
        <f t="shared" si="8"/>
        <v>HERE</v>
      </c>
      <c r="AA133" s="2">
        <f>IF(Z133="HERE",Y133,AA132+Graph!$G$1*1000)</f>
        <v>35933386.99999997</v>
      </c>
      <c r="AB133" s="2">
        <f t="shared" si="21"/>
        <v>-67756</v>
      </c>
      <c r="AC133" s="2">
        <f t="shared" si="9"/>
        <v>8378940</v>
      </c>
      <c r="AD133" s="3">
        <f t="shared" si="10"/>
        <v>35933386.99999997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30212364.462499976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64</v>
      </c>
      <c r="C134" s="7"/>
      <c r="D134" s="2" t="e">
        <f t="shared" si="12"/>
        <v>#N/A</v>
      </c>
      <c r="E134" s="2" t="e">
        <f t="shared" si="22"/>
        <v>#N/A</v>
      </c>
      <c r="F134" s="2">
        <v>747447.78411000967</v>
      </c>
      <c r="G134" s="2">
        <f t="shared" si="23"/>
        <v>409997.71428571426</v>
      </c>
      <c r="H134" s="2">
        <f t="shared" si="13"/>
        <v>43487295.714285702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1245031.2857142836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757301.63865545392</v>
      </c>
      <c r="Q134" s="2">
        <f>IF(P134&gt;Graph!$G$1*1000,Graph!$G$1*1000,P134)</f>
        <v>420000</v>
      </c>
      <c r="R134" s="2">
        <f t="shared" si="16"/>
        <v>44732327</v>
      </c>
      <c r="S134" s="2">
        <f t="shared" si="17"/>
        <v>409997.71428571641</v>
      </c>
      <c r="T134" s="2">
        <f t="shared" si="18"/>
        <v>10002.285714285681</v>
      </c>
      <c r="U134" s="2">
        <f t="shared" si="19"/>
        <v>420000</v>
      </c>
      <c r="V134" s="2">
        <f t="shared" si="28"/>
        <v>8977329</v>
      </c>
      <c r="W134" s="2">
        <f t="shared" si="20"/>
        <v>598389</v>
      </c>
      <c r="X134" s="2">
        <f t="shared" si="6"/>
        <v>-178389</v>
      </c>
      <c r="Y134" s="2">
        <f t="shared" si="7"/>
        <v>35754997.99999997</v>
      </c>
      <c r="Z134" s="2" t="str">
        <f t="shared" si="8"/>
        <v>HERE</v>
      </c>
      <c r="AA134" s="2">
        <f>IF(Z134="HERE",Y134,AA133+Graph!$G$1*1000)</f>
        <v>35754997.99999997</v>
      </c>
      <c r="AB134" s="2">
        <f t="shared" si="21"/>
        <v>-178389</v>
      </c>
      <c r="AC134" s="2">
        <f t="shared" si="9"/>
        <v>8977329</v>
      </c>
      <c r="AD134" s="3">
        <f t="shared" si="10"/>
        <v>35754997.99999997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30478307.474999975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65</v>
      </c>
      <c r="C135" s="7"/>
      <c r="D135" s="2" t="e">
        <f t="shared" si="12"/>
        <v>#N/A</v>
      </c>
      <c r="E135" s="2" t="e">
        <f t="shared" si="22"/>
        <v>#N/A</v>
      </c>
      <c r="F135" s="2">
        <v>751954.9778893292</v>
      </c>
      <c r="G135" s="2">
        <f t="shared" si="23"/>
        <v>409997.71428571426</v>
      </c>
      <c r="H135" s="2">
        <f t="shared" si="13"/>
        <v>43897293.428571418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1255033.5714285693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761883.22328931093</v>
      </c>
      <c r="Q135" s="2">
        <f>IF(P135&gt;Graph!$G$1*1000,Graph!$G$1*1000,P135)</f>
        <v>420000</v>
      </c>
      <c r="R135" s="2">
        <f t="shared" si="16"/>
        <v>45152327</v>
      </c>
      <c r="S135" s="2">
        <f t="shared" si="17"/>
        <v>409997.71428571641</v>
      </c>
      <c r="T135" s="2">
        <f t="shared" si="18"/>
        <v>10002.285714285681</v>
      </c>
      <c r="U135" s="2">
        <f t="shared" si="19"/>
        <v>420000</v>
      </c>
      <c r="V135" s="2">
        <f t="shared" si="28"/>
        <v>9296367</v>
      </c>
      <c r="W135" s="2">
        <f t="shared" si="20"/>
        <v>319038</v>
      </c>
      <c r="X135" s="2">
        <f t="shared" si="6"/>
        <v>100962</v>
      </c>
      <c r="Y135" s="2">
        <f t="shared" si="7"/>
        <v>35855959.99999997</v>
      </c>
      <c r="Z135" s="2" t="str">
        <f t="shared" si="8"/>
        <v>HERE</v>
      </c>
      <c r="AA135" s="2">
        <f>IF(Z135="HERE",Y135,AA134+Graph!$G$1*1000)</f>
        <v>35855959.99999997</v>
      </c>
      <c r="AB135" s="2">
        <f t="shared" si="21"/>
        <v>100962</v>
      </c>
      <c r="AC135" s="2">
        <f t="shared" si="9"/>
        <v>9296367</v>
      </c>
      <c r="AD135" s="3">
        <f t="shared" si="10"/>
        <v>35855959.99999997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30744250.487499975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66</v>
      </c>
      <c r="C136" s="7"/>
      <c r="D136" s="2" t="e">
        <f t="shared" si="12"/>
        <v>#N/A</v>
      </c>
      <c r="E136" s="2" t="e">
        <f t="shared" si="22"/>
        <v>#N/A</v>
      </c>
      <c r="F136" s="2">
        <v>756462.17166867852</v>
      </c>
      <c r="G136" s="2">
        <f t="shared" si="23"/>
        <v>409997.71428571426</v>
      </c>
      <c r="H136" s="2">
        <f t="shared" si="13"/>
        <v>44307291.142857134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1265035.8571428549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766464.80792316794</v>
      </c>
      <c r="Q136" s="2">
        <f>IF(P136&gt;Graph!$G$1*1000,Graph!$G$1*1000,P136)</f>
        <v>420000</v>
      </c>
      <c r="R136" s="2">
        <f t="shared" si="16"/>
        <v>45572327</v>
      </c>
      <c r="S136" s="2">
        <f t="shared" si="17"/>
        <v>409997.71428571641</v>
      </c>
      <c r="T136" s="2">
        <f t="shared" si="18"/>
        <v>10002.285714285681</v>
      </c>
      <c r="U136" s="2">
        <f t="shared" si="19"/>
        <v>420000</v>
      </c>
      <c r="V136" s="2">
        <f t="shared" si="28"/>
        <v>9646715</v>
      </c>
      <c r="W136" s="2">
        <f t="shared" si="20"/>
        <v>350348</v>
      </c>
      <c r="X136" s="2">
        <f t="shared" si="6"/>
        <v>69652</v>
      </c>
      <c r="Y136" s="2">
        <f t="shared" si="7"/>
        <v>35925611.99999997</v>
      </c>
      <c r="Z136" s="2" t="str">
        <f t="shared" si="8"/>
        <v>HERE</v>
      </c>
      <c r="AA136" s="2">
        <f>IF(Z136="HERE",Y136,AA135+Graph!$G$1*1000)</f>
        <v>35925611.99999997</v>
      </c>
      <c r="AB136" s="2">
        <f t="shared" si="21"/>
        <v>69652</v>
      </c>
      <c r="AC136" s="2">
        <f t="shared" si="9"/>
        <v>9646715</v>
      </c>
      <c r="AD136" s="3">
        <f t="shared" si="10"/>
        <v>35925611.99999997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31010193.499999974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67</v>
      </c>
      <c r="C137" s="7"/>
      <c r="D137" s="2" t="e">
        <f t="shared" si="12"/>
        <v>#N/A</v>
      </c>
      <c r="E137" s="2" t="e">
        <f t="shared" si="22"/>
        <v>#N/A</v>
      </c>
      <c r="F137" s="2">
        <v>760969.36544799805</v>
      </c>
      <c r="G137" s="2">
        <f t="shared" si="23"/>
        <v>409997.71428571426</v>
      </c>
      <c r="H137" s="2">
        <f t="shared" si="13"/>
        <v>44717288.857142851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1275038.1428571406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771046.39255702496</v>
      </c>
      <c r="Q137" s="2">
        <f>IF(P137&gt;Graph!$G$1*1000,Graph!$G$1*1000,P137)</f>
        <v>420000</v>
      </c>
      <c r="R137" s="2">
        <f t="shared" si="16"/>
        <v>45992327</v>
      </c>
      <c r="S137" s="2">
        <f t="shared" si="17"/>
        <v>409997.71428571641</v>
      </c>
      <c r="T137" s="2">
        <f t="shared" si="18"/>
        <v>10002.285714285681</v>
      </c>
      <c r="U137" s="2">
        <f t="shared" si="19"/>
        <v>420000</v>
      </c>
      <c r="V137" s="2">
        <f t="shared" si="28"/>
        <v>10021471</v>
      </c>
      <c r="W137" s="2">
        <f t="shared" si="20"/>
        <v>374756</v>
      </c>
      <c r="X137" s="2">
        <f t="shared" si="6"/>
        <v>45244</v>
      </c>
      <c r="Y137" s="2">
        <f t="shared" si="7"/>
        <v>35970855.99999997</v>
      </c>
      <c r="Z137" s="2" t="str">
        <f t="shared" si="8"/>
        <v>HERE</v>
      </c>
      <c r="AA137" s="2">
        <f>IF(Z137="HERE",Y137,AA136+Graph!$G$1*1000)</f>
        <v>35970855.99999997</v>
      </c>
      <c r="AB137" s="2">
        <f t="shared" si="21"/>
        <v>45244</v>
      </c>
      <c r="AC137" s="2">
        <f t="shared" si="9"/>
        <v>10021471</v>
      </c>
      <c r="AD137" s="3">
        <f t="shared" si="10"/>
        <v>35970855.99999997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31211681.649999972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68</v>
      </c>
      <c r="C138" s="7"/>
      <c r="D138" s="2" t="e">
        <f t="shared" si="12"/>
        <v>#N/A</v>
      </c>
      <c r="E138" s="2" t="e">
        <f t="shared" si="22"/>
        <v>#N/A</v>
      </c>
      <c r="F138" s="2">
        <v>765476.55922731757</v>
      </c>
      <c r="G138" s="2">
        <f t="shared" si="23"/>
        <v>409997.71428571426</v>
      </c>
      <c r="H138" s="2">
        <f t="shared" si="13"/>
        <v>45127286.571428567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1285040.4285714263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775627.97719085217</v>
      </c>
      <c r="Q138" s="2">
        <f>IF(P138&gt;Graph!$G$1*1000,Graph!$G$1*1000,P138)</f>
        <v>420000</v>
      </c>
      <c r="R138" s="2">
        <f t="shared" si="16"/>
        <v>46412327</v>
      </c>
      <c r="S138" s="2">
        <f t="shared" si="17"/>
        <v>409997.71428571641</v>
      </c>
      <c r="T138" s="2">
        <f t="shared" si="18"/>
        <v>10002.285714285681</v>
      </c>
      <c r="U138" s="2">
        <f t="shared" si="19"/>
        <v>420000</v>
      </c>
      <c r="V138" s="2">
        <f t="shared" si="28"/>
        <v>10490487</v>
      </c>
      <c r="W138" s="2">
        <f t="shared" si="20"/>
        <v>469016</v>
      </c>
      <c r="X138" s="2">
        <f t="shared" si="6"/>
        <v>-49016</v>
      </c>
      <c r="Y138" s="2">
        <f t="shared" si="7"/>
        <v>35921839.99999997</v>
      </c>
      <c r="Z138" s="2" t="str">
        <f t="shared" si="8"/>
        <v>HERE</v>
      </c>
      <c r="AA138" s="2">
        <f>IF(Z138="HERE",Y138,AA137+Graph!$G$1*1000)</f>
        <v>35921839.99999997</v>
      </c>
      <c r="AB138" s="2">
        <f t="shared" si="21"/>
        <v>-49016</v>
      </c>
      <c r="AC138" s="2">
        <f t="shared" si="9"/>
        <v>10490487</v>
      </c>
      <c r="AD138" s="3">
        <f t="shared" si="10"/>
        <v>35921839.99999997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31352580.099999975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69</v>
      </c>
      <c r="C139" s="7"/>
      <c r="D139" s="2" t="e">
        <f t="shared" si="12"/>
        <v>#N/A</v>
      </c>
      <c r="E139" s="2" t="e">
        <f t="shared" si="22"/>
        <v>#N/A</v>
      </c>
      <c r="F139" s="2">
        <v>769983.7530066669</v>
      </c>
      <c r="G139" s="2">
        <f t="shared" si="23"/>
        <v>409997.71428571426</v>
      </c>
      <c r="H139" s="2">
        <f t="shared" si="13"/>
        <v>45537284.285714284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1295042.714285712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780209.56182470918</v>
      </c>
      <c r="Q139" s="2">
        <f>IF(P139&gt;Graph!$G$1*1000,Graph!$G$1*1000,P139)</f>
        <v>420000</v>
      </c>
      <c r="R139" s="2">
        <f t="shared" si="16"/>
        <v>46832327</v>
      </c>
      <c r="S139" s="2">
        <f t="shared" si="17"/>
        <v>409997.71428571641</v>
      </c>
      <c r="T139" s="2">
        <f t="shared" si="18"/>
        <v>10002.285714285681</v>
      </c>
      <c r="U139" s="2">
        <f t="shared" si="19"/>
        <v>420000</v>
      </c>
      <c r="V139" s="2">
        <f t="shared" si="28"/>
        <v>10971047</v>
      </c>
      <c r="W139" s="2">
        <f t="shared" si="20"/>
        <v>480560</v>
      </c>
      <c r="X139" s="2">
        <f t="shared" si="6"/>
        <v>-60560</v>
      </c>
      <c r="Y139" s="2">
        <f t="shared" si="7"/>
        <v>35861279.99999997</v>
      </c>
      <c r="Z139" s="2" t="str">
        <f t="shared" si="8"/>
        <v>HERE</v>
      </c>
      <c r="AA139" s="2">
        <f>IF(Z139="HERE",Y139,AA138+Graph!$G$1*1000)</f>
        <v>35861279.99999997</v>
      </c>
      <c r="AB139" s="2">
        <f t="shared" si="21"/>
        <v>-60560</v>
      </c>
      <c r="AC139" s="2">
        <f t="shared" si="9"/>
        <v>10971047</v>
      </c>
      <c r="AD139" s="3">
        <f t="shared" si="10"/>
        <v>35861279.99999997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31461390.199999973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70</v>
      </c>
      <c r="C140" s="7"/>
      <c r="D140" s="2" t="e">
        <f t="shared" si="12"/>
        <v>#N/A</v>
      </c>
      <c r="E140" s="2" t="e">
        <f t="shared" si="22"/>
        <v>#N/A</v>
      </c>
      <c r="F140" s="2">
        <v>774490.94678598642</v>
      </c>
      <c r="G140" s="2">
        <f t="shared" si="23"/>
        <v>409997.71428571426</v>
      </c>
      <c r="H140" s="2">
        <f t="shared" si="13"/>
        <v>45947282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1305044.9999999977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784791.14645856619</v>
      </c>
      <c r="Q140" s="2">
        <f>IF(P140&gt;Graph!$G$1*1000,Graph!$G$1*1000,P140)</f>
        <v>420000</v>
      </c>
      <c r="R140" s="2">
        <f t="shared" si="16"/>
        <v>47252327</v>
      </c>
      <c r="S140" s="2">
        <f t="shared" si="17"/>
        <v>409997.71428571641</v>
      </c>
      <c r="T140" s="2">
        <f t="shared" si="18"/>
        <v>10002.285714285681</v>
      </c>
      <c r="U140" s="2">
        <f t="shared" si="19"/>
        <v>420000</v>
      </c>
      <c r="V140" s="2">
        <f t="shared" si="28"/>
        <v>11465210</v>
      </c>
      <c r="W140" s="2">
        <f t="shared" si="20"/>
        <v>494163</v>
      </c>
      <c r="X140" s="2">
        <f t="shared" si="6"/>
        <v>-74163</v>
      </c>
      <c r="Y140" s="2">
        <f t="shared" si="7"/>
        <v>35787116.99999997</v>
      </c>
      <c r="Z140" s="2" t="str">
        <f t="shared" si="8"/>
        <v>HERE</v>
      </c>
      <c r="AA140" s="2">
        <f>IF(Z140="HERE",Y140,AA139+Graph!$G$1*1000)</f>
        <v>35787116.99999997</v>
      </c>
      <c r="AB140" s="2">
        <f t="shared" si="21"/>
        <v>-74163</v>
      </c>
      <c r="AC140" s="2">
        <f t="shared" si="9"/>
        <v>11465210</v>
      </c>
      <c r="AD140" s="3">
        <f t="shared" si="10"/>
        <v>35787116.99999997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31563792.149999972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71</v>
      </c>
      <c r="C141" s="7"/>
      <c r="D141" s="2" t="e">
        <f t="shared" si="12"/>
        <v>#N/A</v>
      </c>
      <c r="E141" s="2" t="e">
        <f t="shared" si="22"/>
        <v>#N/A</v>
      </c>
      <c r="F141" s="2">
        <v>778998.14056530595</v>
      </c>
      <c r="G141" s="2">
        <f t="shared" si="23"/>
        <v>409997.71428571426</v>
      </c>
      <c r="H141" s="2">
        <f t="shared" si="13"/>
        <v>46357279.714285716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1315047.2857142834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789372.7310924232</v>
      </c>
      <c r="Q141" s="2">
        <f>IF(P141&gt;Graph!$G$1*1000,Graph!$G$1*1000,P141)</f>
        <v>420000</v>
      </c>
      <c r="R141" s="2">
        <f t="shared" si="16"/>
        <v>47672327</v>
      </c>
      <c r="S141" s="2">
        <f t="shared" si="17"/>
        <v>409997.71428571641</v>
      </c>
      <c r="T141" s="2">
        <f t="shared" si="18"/>
        <v>10002.285714285681</v>
      </c>
      <c r="U141" s="2">
        <f t="shared" si="19"/>
        <v>420000</v>
      </c>
      <c r="V141" s="2">
        <f t="shared" si="28"/>
        <v>12014288</v>
      </c>
      <c r="W141" s="2">
        <f t="shared" si="20"/>
        <v>549078</v>
      </c>
      <c r="X141" s="2">
        <f t="shared" si="6"/>
        <v>-129078</v>
      </c>
      <c r="Y141" s="2">
        <f t="shared" si="7"/>
        <v>35658038.99999997</v>
      </c>
      <c r="Z141" s="2" t="str">
        <f t="shared" si="8"/>
        <v>HERE</v>
      </c>
      <c r="AA141" s="2">
        <f>IF(Z141="HERE",Y141,AA140+Graph!$G$1*1000)</f>
        <v>35658038.99999997</v>
      </c>
      <c r="AB141" s="2">
        <f t="shared" si="21"/>
        <v>-129078</v>
      </c>
      <c r="AC141" s="2">
        <f t="shared" si="9"/>
        <v>12014288</v>
      </c>
      <c r="AD141" s="3">
        <f t="shared" si="10"/>
        <v>35658038.99999997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31705564.399999972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72</v>
      </c>
      <c r="C142" s="7"/>
      <c r="D142" s="2" t="e">
        <f t="shared" si="12"/>
        <v>#N/A</v>
      </c>
      <c r="E142" s="2" t="e">
        <f t="shared" si="22"/>
        <v>#N/A</v>
      </c>
      <c r="F142" s="2">
        <v>783505.33434465528</v>
      </c>
      <c r="G142" s="2">
        <f t="shared" si="23"/>
        <v>409997.71428571426</v>
      </c>
      <c r="H142" s="2">
        <f t="shared" si="13"/>
        <v>46767277.428571433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1325049.571428569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793954.31572628021</v>
      </c>
      <c r="Q142" s="2">
        <f>IF(P142&gt;Graph!$G$1*1000,Graph!$G$1*1000,P142)</f>
        <v>420000</v>
      </c>
      <c r="R142" s="2">
        <f t="shared" si="16"/>
        <v>48092327</v>
      </c>
      <c r="S142" s="2">
        <f t="shared" si="17"/>
        <v>409997.71428571641</v>
      </c>
      <c r="T142" s="2">
        <f t="shared" si="18"/>
        <v>10002.285714285681</v>
      </c>
      <c r="U142" s="2">
        <f t="shared" si="19"/>
        <v>420000</v>
      </c>
      <c r="V142" s="2">
        <f t="shared" si="28"/>
        <v>12294006</v>
      </c>
      <c r="W142" s="2">
        <f t="shared" si="20"/>
        <v>279718</v>
      </c>
      <c r="X142" s="2">
        <f t="shared" si="6"/>
        <v>140282</v>
      </c>
      <c r="Y142" s="2">
        <f t="shared" si="7"/>
        <v>35798320.99999997</v>
      </c>
      <c r="Z142" s="2" t="str">
        <f t="shared" si="8"/>
        <v>HERE</v>
      </c>
      <c r="AA142" s="2">
        <f>IF(Z142="HERE",Y142,AA141+Graph!$G$1*1000)</f>
        <v>35798320.99999997</v>
      </c>
      <c r="AB142" s="2">
        <f t="shared" si="21"/>
        <v>140282</v>
      </c>
      <c r="AC142" s="2">
        <f t="shared" si="9"/>
        <v>12294006</v>
      </c>
      <c r="AD142" s="3">
        <f t="shared" si="10"/>
        <v>35798320.99999997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31891968.449999973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73</v>
      </c>
      <c r="C143" s="7"/>
      <c r="D143" s="2" t="e">
        <f t="shared" si="12"/>
        <v>#N/A</v>
      </c>
      <c r="E143" s="2" t="e">
        <f t="shared" si="22"/>
        <v>#N/A</v>
      </c>
      <c r="F143" s="2">
        <v>788012.5281239748</v>
      </c>
      <c r="G143" s="2">
        <f t="shared" si="23"/>
        <v>409997.71428571426</v>
      </c>
      <c r="H143" s="2">
        <f t="shared" si="13"/>
        <v>47177275.142857149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1335051.8571428547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798535.90036013722</v>
      </c>
      <c r="Q143" s="2">
        <f>IF(P143&gt;Graph!$G$1*1000,Graph!$G$1*1000,P143)</f>
        <v>420000</v>
      </c>
      <c r="R143" s="2">
        <f t="shared" si="16"/>
        <v>48512327</v>
      </c>
      <c r="S143" s="2">
        <f t="shared" si="17"/>
        <v>409997.71428571641</v>
      </c>
      <c r="T143" s="2">
        <f t="shared" si="18"/>
        <v>10002.285714285681</v>
      </c>
      <c r="U143" s="2">
        <f t="shared" si="19"/>
        <v>420000</v>
      </c>
      <c r="V143" s="2">
        <f t="shared" si="28"/>
        <v>12646486</v>
      </c>
      <c r="W143" s="2">
        <f t="shared" si="20"/>
        <v>352480</v>
      </c>
      <c r="X143" s="2">
        <f t="shared" si="6"/>
        <v>67520</v>
      </c>
      <c r="Y143" s="2">
        <f t="shared" si="7"/>
        <v>35865840.99999997</v>
      </c>
      <c r="Z143" s="2" t="str">
        <f t="shared" si="8"/>
        <v>HERE</v>
      </c>
      <c r="AA143" s="2">
        <f>IF(Z143="HERE",Y143,AA142+Graph!$G$1*1000)</f>
        <v>35865840.99999997</v>
      </c>
      <c r="AB143" s="2">
        <f t="shared" si="21"/>
        <v>67520</v>
      </c>
      <c r="AC143" s="2">
        <f t="shared" si="9"/>
        <v>12646486</v>
      </c>
      <c r="AD143" s="3">
        <f t="shared" si="10"/>
        <v>35865840.99999997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32096503.849999975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74</v>
      </c>
      <c r="C144" s="7"/>
      <c r="D144" s="2" t="e">
        <f t="shared" si="12"/>
        <v>#N/A</v>
      </c>
      <c r="E144" s="2" t="e">
        <f t="shared" si="22"/>
        <v>#N/A</v>
      </c>
      <c r="F144" s="2">
        <v>792519.72190329432</v>
      </c>
      <c r="G144" s="2">
        <f t="shared" si="23"/>
        <v>409997.71428571426</v>
      </c>
      <c r="H144" s="2">
        <f t="shared" si="13"/>
        <v>47587272.857142866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1345054.1428571404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803117.48499399424</v>
      </c>
      <c r="Q144" s="2">
        <f>IF(P144&gt;Graph!$G$1*1000,Graph!$G$1*1000,P144)</f>
        <v>420000</v>
      </c>
      <c r="R144" s="2">
        <f t="shared" si="16"/>
        <v>48932327</v>
      </c>
      <c r="S144" s="2">
        <f t="shared" si="17"/>
        <v>409997.71428571641</v>
      </c>
      <c r="T144" s="2">
        <f t="shared" si="18"/>
        <v>10002.285714285681</v>
      </c>
      <c r="U144" s="2">
        <f t="shared" si="19"/>
        <v>420000</v>
      </c>
      <c r="V144" s="2">
        <f t="shared" si="28"/>
        <v>13058298</v>
      </c>
      <c r="W144" s="2">
        <f t="shared" si="20"/>
        <v>411812</v>
      </c>
      <c r="X144" s="2">
        <f t="shared" si="6"/>
        <v>8188</v>
      </c>
      <c r="Y144" s="2">
        <f t="shared" si="7"/>
        <v>35874028.99999997</v>
      </c>
      <c r="Z144" s="2" t="str">
        <f t="shared" si="8"/>
        <v>HERE</v>
      </c>
      <c r="AA144" s="2">
        <f>IF(Z144="HERE",Y144,AA143+Graph!$G$1*1000)</f>
        <v>35874028.99999997</v>
      </c>
      <c r="AB144" s="2">
        <f t="shared" si="21"/>
        <v>8188</v>
      </c>
      <c r="AC144" s="2">
        <f t="shared" si="9"/>
        <v>13058298</v>
      </c>
      <c r="AD144" s="3">
        <f t="shared" si="10"/>
        <v>35874028.99999997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32182815.299999975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75</v>
      </c>
      <c r="C145" s="7"/>
      <c r="D145" s="2" t="e">
        <f t="shared" si="12"/>
        <v>#N/A</v>
      </c>
      <c r="E145" s="2" t="e">
        <f t="shared" si="22"/>
        <v>#N/A</v>
      </c>
      <c r="F145" s="2">
        <v>797026.91568264365</v>
      </c>
      <c r="G145" s="2">
        <f t="shared" si="23"/>
        <v>409997.71428571426</v>
      </c>
      <c r="H145" s="2">
        <f t="shared" si="13"/>
        <v>47997270.571428582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1355056.4285714261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807699.06962785125</v>
      </c>
      <c r="Q145" s="2">
        <f>IF(P145&gt;Graph!$G$1*1000,Graph!$G$1*1000,P145)</f>
        <v>420000</v>
      </c>
      <c r="R145" s="2">
        <f t="shared" si="16"/>
        <v>49352327</v>
      </c>
      <c r="S145" s="2">
        <f t="shared" si="17"/>
        <v>409997.71428571641</v>
      </c>
      <c r="T145" s="2">
        <f t="shared" si="18"/>
        <v>10002.285714285681</v>
      </c>
      <c r="U145" s="2">
        <f t="shared" si="19"/>
        <v>420000</v>
      </c>
      <c r="V145" s="2">
        <f t="shared" si="28"/>
        <v>13509108</v>
      </c>
      <c r="W145" s="2">
        <f t="shared" si="20"/>
        <v>450810</v>
      </c>
      <c r="X145" s="2">
        <f t="shared" si="6"/>
        <v>-30810</v>
      </c>
      <c r="Y145" s="2">
        <f t="shared" si="7"/>
        <v>35843218.99999997</v>
      </c>
      <c r="Z145" s="2" t="str">
        <f t="shared" si="8"/>
        <v>HERE</v>
      </c>
      <c r="AA145" s="2">
        <f>IF(Z145="HERE",Y145,AA144+Graph!$G$1*1000)</f>
        <v>35843218.99999997</v>
      </c>
      <c r="AB145" s="2">
        <f t="shared" si="21"/>
        <v>-30810</v>
      </c>
      <c r="AC145" s="2">
        <f t="shared" si="9"/>
        <v>13509108</v>
      </c>
      <c r="AD145" s="3">
        <f t="shared" si="10"/>
        <v>35843218.99999997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32251833.499999974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76</v>
      </c>
      <c r="C146" s="7"/>
      <c r="D146" s="2" t="e">
        <f t="shared" si="12"/>
        <v>#N/A</v>
      </c>
      <c r="E146" s="2" t="e">
        <f t="shared" si="22"/>
        <v>#N/A</v>
      </c>
      <c r="F146" s="2">
        <v>801534.10946196318</v>
      </c>
      <c r="G146" s="2">
        <f t="shared" si="23"/>
        <v>409997.71428571426</v>
      </c>
      <c r="H146" s="2">
        <f t="shared" si="13"/>
        <v>48407268.285714298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1365058.7142857118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812280.65426170826</v>
      </c>
      <c r="Q146" s="2">
        <f>IF(P146&gt;Graph!$G$1*1000,Graph!$G$1*1000,P146)</f>
        <v>420000</v>
      </c>
      <c r="R146" s="2">
        <f t="shared" si="16"/>
        <v>49772327</v>
      </c>
      <c r="S146" s="2">
        <f t="shared" si="17"/>
        <v>409997.71428571641</v>
      </c>
      <c r="T146" s="2">
        <f t="shared" si="18"/>
        <v>10002.285714285681</v>
      </c>
      <c r="U146" s="2">
        <f t="shared" si="19"/>
        <v>420000</v>
      </c>
      <c r="V146" s="2">
        <f t="shared" si="28"/>
        <v>14012224</v>
      </c>
      <c r="W146" s="2">
        <f t="shared" si="20"/>
        <v>503116</v>
      </c>
      <c r="X146" s="2">
        <f t="shared" si="6"/>
        <v>-83116</v>
      </c>
      <c r="Y146" s="2">
        <f t="shared" si="7"/>
        <v>35760102.99999997</v>
      </c>
      <c r="Z146" s="2" t="str">
        <f t="shared" si="8"/>
        <v>HERE</v>
      </c>
      <c r="AA146" s="2">
        <f>IF(Z146="HERE",Y146,AA145+Graph!$G$1*1000)</f>
        <v>35760102.99999997</v>
      </c>
      <c r="AB146" s="2">
        <f t="shared" si="21"/>
        <v>-83116</v>
      </c>
      <c r="AC146" s="2">
        <f t="shared" si="9"/>
        <v>14012224</v>
      </c>
      <c r="AD146" s="3">
        <f t="shared" si="10"/>
        <v>35760102.99999997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32281456.749999974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77</v>
      </c>
      <c r="C147" s="7"/>
      <c r="D147" s="2" t="e">
        <f t="shared" si="12"/>
        <v>#N/A</v>
      </c>
      <c r="E147" s="2" t="e">
        <f t="shared" si="22"/>
        <v>#N/A</v>
      </c>
      <c r="F147" s="2">
        <v>806041.3032412827</v>
      </c>
      <c r="G147" s="2">
        <f t="shared" si="23"/>
        <v>409997.71428571426</v>
      </c>
      <c r="H147" s="2">
        <f t="shared" si="13"/>
        <v>48817266.000000015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1375060.9999999974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816862.23889553547</v>
      </c>
      <c r="Q147" s="2">
        <f>IF(P147&gt;Graph!$G$1*1000,Graph!$G$1*1000,P147)</f>
        <v>420000</v>
      </c>
      <c r="R147" s="2">
        <f t="shared" si="16"/>
        <v>50192327</v>
      </c>
      <c r="S147" s="2">
        <f t="shared" si="17"/>
        <v>409997.71428571641</v>
      </c>
      <c r="T147" s="2">
        <f t="shared" si="18"/>
        <v>10002.285714285681</v>
      </c>
      <c r="U147" s="2">
        <f t="shared" si="19"/>
        <v>420000</v>
      </c>
      <c r="V147" s="2">
        <f t="shared" si="28"/>
        <v>14556827</v>
      </c>
      <c r="W147" s="2">
        <f t="shared" si="20"/>
        <v>544603</v>
      </c>
      <c r="X147" s="2">
        <f t="shared" si="6"/>
        <v>-124603</v>
      </c>
      <c r="Y147" s="2">
        <f t="shared" si="7"/>
        <v>35635499.99999997</v>
      </c>
      <c r="Z147" s="2" t="str">
        <f t="shared" si="8"/>
        <v>HERE</v>
      </c>
      <c r="AA147" s="2">
        <f>IF(Z147="HERE",Y147,AA146+Graph!$G$1*1000)</f>
        <v>35635499.99999997</v>
      </c>
      <c r="AB147" s="2">
        <f t="shared" si="21"/>
        <v>-124603</v>
      </c>
      <c r="AC147" s="2">
        <f t="shared" si="9"/>
        <v>14556827</v>
      </c>
      <c r="AD147" s="3">
        <f t="shared" si="10"/>
        <v>35635499.99999997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32252945.949999973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78</v>
      </c>
      <c r="C148" s="7"/>
      <c r="D148" s="2" t="e">
        <f t="shared" si="12"/>
        <v>#N/A</v>
      </c>
      <c r="E148" s="2" t="e">
        <f t="shared" si="22"/>
        <v>#N/A</v>
      </c>
      <c r="F148" s="2">
        <v>810548.49702063203</v>
      </c>
      <c r="G148" s="2">
        <f t="shared" si="23"/>
        <v>409997.71428571426</v>
      </c>
      <c r="H148" s="2">
        <f t="shared" si="13"/>
        <v>49227263.714285731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1385063.2857142831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821443.82352939248</v>
      </c>
      <c r="Q148" s="2">
        <f>IF(P148&gt;Graph!$G$1*1000,Graph!$G$1*1000,P148)</f>
        <v>420000</v>
      </c>
      <c r="R148" s="2">
        <f t="shared" si="16"/>
        <v>50612327</v>
      </c>
      <c r="S148" s="2">
        <f t="shared" si="17"/>
        <v>409997.71428571641</v>
      </c>
      <c r="T148" s="2">
        <f t="shared" si="18"/>
        <v>10002.285714285681</v>
      </c>
      <c r="U148" s="2">
        <f t="shared" si="19"/>
        <v>420000</v>
      </c>
      <c r="V148" s="2">
        <f t="shared" si="28"/>
        <v>15062189</v>
      </c>
      <c r="W148" s="2">
        <f t="shared" si="20"/>
        <v>505362</v>
      </c>
      <c r="X148" s="2">
        <f t="shared" si="6"/>
        <v>-85362</v>
      </c>
      <c r="Y148" s="2">
        <f t="shared" si="7"/>
        <v>35550137.99999997</v>
      </c>
      <c r="Z148" s="2" t="str">
        <f t="shared" si="8"/>
        <v>HERE</v>
      </c>
      <c r="AA148" s="2">
        <f>IF(Z148="HERE",Y148,AA147+Graph!$G$1*1000)</f>
        <v>35550137.99999997</v>
      </c>
      <c r="AB148" s="2">
        <f t="shared" si="21"/>
        <v>-85362</v>
      </c>
      <c r="AC148" s="2">
        <f t="shared" si="9"/>
        <v>15062189</v>
      </c>
      <c r="AD148" s="3">
        <f t="shared" si="10"/>
        <v>35550137.99999997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32212771.449999973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79</v>
      </c>
      <c r="C149" s="7"/>
      <c r="D149" s="2" t="e">
        <f t="shared" si="12"/>
        <v>#N/A</v>
      </c>
      <c r="E149" s="2" t="e">
        <f t="shared" si="22"/>
        <v>#N/A</v>
      </c>
      <c r="F149" s="2">
        <v>815055.69079995155</v>
      </c>
      <c r="G149" s="2">
        <f t="shared" si="23"/>
        <v>409997.71428571426</v>
      </c>
      <c r="H149" s="2">
        <f t="shared" si="13"/>
        <v>49637261.428571448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1395065.5714285688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826025.40816324949</v>
      </c>
      <c r="Q149" s="2">
        <f>IF(P149&gt;Graph!$G$1*1000,Graph!$G$1*1000,P149)</f>
        <v>420000</v>
      </c>
      <c r="R149" s="2">
        <f t="shared" si="16"/>
        <v>51032327</v>
      </c>
      <c r="S149" s="2">
        <f t="shared" si="17"/>
        <v>409997.71428571641</v>
      </c>
      <c r="T149" s="2">
        <f t="shared" si="18"/>
        <v>10002.285714285681</v>
      </c>
      <c r="U149" s="2">
        <f t="shared" si="19"/>
        <v>420000</v>
      </c>
      <c r="V149" s="2">
        <f t="shared" si="28"/>
        <v>15300151</v>
      </c>
      <c r="W149" s="2">
        <f t="shared" si="20"/>
        <v>237962</v>
      </c>
      <c r="X149" s="2">
        <f t="shared" si="6"/>
        <v>182038</v>
      </c>
      <c r="Y149" s="2">
        <f t="shared" si="7"/>
        <v>35732175.99999997</v>
      </c>
      <c r="Z149" s="2" t="str">
        <f t="shared" si="8"/>
        <v>HERE</v>
      </c>
      <c r="AA149" s="2">
        <f>IF(Z149="HERE",Y149,AA148+Graph!$G$1*1000)</f>
        <v>35732175.99999997</v>
      </c>
      <c r="AB149" s="2">
        <f t="shared" si="21"/>
        <v>182038</v>
      </c>
      <c r="AC149" s="2">
        <f t="shared" si="9"/>
        <v>15300151</v>
      </c>
      <c r="AD149" s="3">
        <f t="shared" si="10"/>
        <v>35732175.99999997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32403559.799999975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80</v>
      </c>
      <c r="C150" s="7"/>
      <c r="D150" s="2" t="e">
        <f t="shared" si="12"/>
        <v>#N/A</v>
      </c>
      <c r="E150" s="2" t="e">
        <f t="shared" si="22"/>
        <v>#N/A</v>
      </c>
      <c r="F150" s="2">
        <v>819562.88457927108</v>
      </c>
      <c r="G150" s="2">
        <f t="shared" si="23"/>
        <v>409997.71428571426</v>
      </c>
      <c r="H150" s="2">
        <f t="shared" si="13"/>
        <v>50047259.142857164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1405067.8571428545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830606.9927971065</v>
      </c>
      <c r="Q150" s="2">
        <f>IF(P150&gt;Graph!$G$1*1000,Graph!$G$1*1000,P150)</f>
        <v>420000</v>
      </c>
      <c r="R150" s="2">
        <f t="shared" si="16"/>
        <v>51452327</v>
      </c>
      <c r="S150" s="2">
        <f t="shared" si="17"/>
        <v>409997.71428571641</v>
      </c>
      <c r="T150" s="2">
        <f t="shared" si="18"/>
        <v>10002.285714285681</v>
      </c>
      <c r="U150" s="2">
        <f t="shared" si="19"/>
        <v>420000</v>
      </c>
      <c r="V150" s="2">
        <f t="shared" si="28"/>
        <v>15576107</v>
      </c>
      <c r="W150" s="2">
        <f t="shared" si="20"/>
        <v>275956</v>
      </c>
      <c r="X150" s="2">
        <f t="shared" si="6"/>
        <v>144044</v>
      </c>
      <c r="Y150" s="2">
        <f t="shared" si="7"/>
        <v>35876219.99999997</v>
      </c>
      <c r="Z150" s="2" t="str">
        <f t="shared" si="8"/>
        <v>HERE</v>
      </c>
      <c r="AA150" s="2">
        <f>IF(Z150="HERE",Y150,AA149+Graph!$G$1*1000)</f>
        <v>35876219.99999997</v>
      </c>
      <c r="AB150" s="2">
        <f t="shared" si="21"/>
        <v>144044</v>
      </c>
      <c r="AC150" s="2">
        <f t="shared" si="9"/>
        <v>15576107</v>
      </c>
      <c r="AD150" s="3">
        <f t="shared" si="10"/>
        <v>35876219.99999997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32543728.099999975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81</v>
      </c>
      <c r="C151" s="7"/>
      <c r="D151" s="2" t="e">
        <f t="shared" si="12"/>
        <v>#N/A</v>
      </c>
      <c r="E151" s="2" t="e">
        <f t="shared" si="22"/>
        <v>#N/A</v>
      </c>
      <c r="F151" s="2">
        <v>824070.07835862041</v>
      </c>
      <c r="G151" s="2">
        <f t="shared" si="23"/>
        <v>409997.71428571426</v>
      </c>
      <c r="H151" s="2">
        <f t="shared" si="13"/>
        <v>50457256.857142881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1415070.1428571402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835188.57743096352</v>
      </c>
      <c r="Q151" s="2">
        <f>IF(P151&gt;Graph!$G$1*1000,Graph!$G$1*1000,P151)</f>
        <v>420000</v>
      </c>
      <c r="R151" s="2">
        <f t="shared" si="16"/>
        <v>51872327</v>
      </c>
      <c r="S151" s="2">
        <f t="shared" si="17"/>
        <v>409997.71428571641</v>
      </c>
      <c r="T151" s="2">
        <f t="shared" si="18"/>
        <v>10002.285714285681</v>
      </c>
      <c r="U151" s="2">
        <f t="shared" si="19"/>
        <v>420000</v>
      </c>
      <c r="V151" s="2">
        <f t="shared" si="28"/>
        <v>15940972</v>
      </c>
      <c r="W151" s="2">
        <f t="shared" si="20"/>
        <v>364865</v>
      </c>
      <c r="X151" s="2">
        <f t="shared" si="6"/>
        <v>55135</v>
      </c>
      <c r="Y151" s="2">
        <f t="shared" si="7"/>
        <v>35931354.99999997</v>
      </c>
      <c r="Z151" s="2" t="str">
        <f t="shared" si="8"/>
        <v>HERE</v>
      </c>
      <c r="AA151" s="2">
        <f>IF(Z151="HERE",Y151,AA150+Graph!$G$1*1000)</f>
        <v>35931354.99999997</v>
      </c>
      <c r="AB151" s="2">
        <f t="shared" si="21"/>
        <v>55135</v>
      </c>
      <c r="AC151" s="2">
        <f t="shared" si="9"/>
        <v>15940972</v>
      </c>
      <c r="AD151" s="3">
        <f t="shared" si="10"/>
        <v>35931354.99999997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32657365.349999975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82</v>
      </c>
      <c r="C152" s="7"/>
      <c r="D152" s="2" t="e">
        <f t="shared" si="12"/>
        <v>#N/A</v>
      </c>
      <c r="E152" s="2" t="e">
        <f t="shared" si="22"/>
        <v>#N/A</v>
      </c>
      <c r="F152" s="2">
        <v>828577.27213793993</v>
      </c>
      <c r="G152" s="2">
        <f t="shared" si="23"/>
        <v>409997.71428571426</v>
      </c>
      <c r="H152" s="2">
        <f t="shared" si="13"/>
        <v>50867254.571428597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1425072.4285714258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839770.16206482053</v>
      </c>
      <c r="Q152" s="2">
        <f>IF(P152&gt;Graph!$G$1*1000,Graph!$G$1*1000,P152)</f>
        <v>420000</v>
      </c>
      <c r="R152" s="2">
        <f t="shared" si="16"/>
        <v>52292327</v>
      </c>
      <c r="S152" s="2">
        <f t="shared" si="17"/>
        <v>409997.71428571641</v>
      </c>
      <c r="T152" s="2">
        <f t="shared" si="18"/>
        <v>10002.285714285681</v>
      </c>
      <c r="U152" s="2">
        <f t="shared" si="19"/>
        <v>420000</v>
      </c>
      <c r="V152" s="2">
        <f t="shared" si="28"/>
        <v>16423082</v>
      </c>
      <c r="W152" s="2">
        <f t="shared" si="20"/>
        <v>482110</v>
      </c>
      <c r="X152" s="2">
        <f t="shared" si="6"/>
        <v>-62110</v>
      </c>
      <c r="Y152" s="2">
        <f t="shared" si="7"/>
        <v>35869244.99999997</v>
      </c>
      <c r="Z152" s="2" t="str">
        <f t="shared" si="8"/>
        <v>HERE</v>
      </c>
      <c r="AA152" s="2">
        <f>IF(Z152="HERE",Y152,AA151+Graph!$G$1*1000)</f>
        <v>35869244.99999997</v>
      </c>
      <c r="AB152" s="2">
        <f t="shared" si="21"/>
        <v>-62110</v>
      </c>
      <c r="AC152" s="2">
        <f t="shared" si="9"/>
        <v>16423082</v>
      </c>
      <c r="AD152" s="3">
        <f t="shared" si="10"/>
        <v>35869244.99999997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32794975.149999972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83</v>
      </c>
      <c r="C153" s="7"/>
      <c r="D153" s="2" t="e">
        <f t="shared" si="12"/>
        <v>#N/A</v>
      </c>
      <c r="E153" s="2" t="e">
        <f t="shared" si="22"/>
        <v>#N/A</v>
      </c>
      <c r="F153" s="2">
        <v>833084.46591728926</v>
      </c>
      <c r="G153" s="2">
        <f t="shared" si="23"/>
        <v>409997.71428571426</v>
      </c>
      <c r="H153" s="2">
        <f t="shared" si="13"/>
        <v>51277252.285714313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1435074.7142857115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844351.74669867754</v>
      </c>
      <c r="Q153" s="2">
        <f>IF(P153&gt;Graph!$G$1*1000,Graph!$G$1*1000,P153)</f>
        <v>420000</v>
      </c>
      <c r="R153" s="2">
        <f t="shared" si="16"/>
        <v>52712327</v>
      </c>
      <c r="S153" s="2">
        <f t="shared" si="17"/>
        <v>409997.71428571641</v>
      </c>
      <c r="T153" s="2">
        <f t="shared" si="18"/>
        <v>10002.285714285681</v>
      </c>
      <c r="U153" s="2">
        <f t="shared" si="19"/>
        <v>420000</v>
      </c>
      <c r="V153" s="2">
        <f t="shared" si="28"/>
        <v>16875536</v>
      </c>
      <c r="W153" s="2">
        <f t="shared" si="20"/>
        <v>452454</v>
      </c>
      <c r="X153" s="2">
        <f t="shared" si="6"/>
        <v>-32454</v>
      </c>
      <c r="Y153" s="2">
        <f t="shared" si="7"/>
        <v>35836790.99999997</v>
      </c>
      <c r="Z153" s="2" t="str">
        <f t="shared" si="8"/>
        <v>HERE</v>
      </c>
      <c r="AA153" s="2">
        <f>IF(Z153="HERE",Y153,AA152+Graph!$G$1*1000)</f>
        <v>35836790.99999997</v>
      </c>
      <c r="AB153" s="2">
        <f t="shared" si="21"/>
        <v>-32454</v>
      </c>
      <c r="AC153" s="2">
        <f t="shared" si="9"/>
        <v>16875536</v>
      </c>
      <c r="AD153" s="3">
        <f t="shared" si="10"/>
        <v>35836790.99999997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32795587.899999972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84</v>
      </c>
      <c r="C154" s="7"/>
      <c r="D154" s="2" t="e">
        <f t="shared" si="12"/>
        <v>#N/A</v>
      </c>
      <c r="E154" s="2" t="e">
        <f t="shared" si="22"/>
        <v>#N/A</v>
      </c>
      <c r="F154" s="2">
        <v>837591.65969660878</v>
      </c>
      <c r="G154" s="2">
        <f t="shared" si="23"/>
        <v>409997.71428571426</v>
      </c>
      <c r="H154" s="2">
        <f t="shared" si="13"/>
        <v>51687250.00000003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1445076.9999999972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848933.33133253455</v>
      </c>
      <c r="Q154" s="2">
        <f>IF(P154&gt;Graph!$G$1*1000,Graph!$G$1*1000,P154)</f>
        <v>420000</v>
      </c>
      <c r="R154" s="2">
        <f t="shared" si="16"/>
        <v>53132327</v>
      </c>
      <c r="S154" s="2">
        <f t="shared" si="17"/>
        <v>409997.71428571641</v>
      </c>
      <c r="T154" s="2">
        <f t="shared" si="18"/>
        <v>10002.285714285681</v>
      </c>
      <c r="U154" s="2">
        <f t="shared" si="19"/>
        <v>420000</v>
      </c>
      <c r="V154" s="2">
        <f t="shared" si="28"/>
        <v>17247442</v>
      </c>
      <c r="W154" s="2">
        <f t="shared" si="20"/>
        <v>371906</v>
      </c>
      <c r="X154" s="2">
        <f t="shared" si="6"/>
        <v>48094</v>
      </c>
      <c r="Y154" s="2">
        <f t="shared" si="7"/>
        <v>35884884.99999997</v>
      </c>
      <c r="Z154" s="2" t="str">
        <f t="shared" si="8"/>
        <v>HERE</v>
      </c>
      <c r="AA154" s="2">
        <f>IF(Z154="HERE",Y154,AA153+Graph!$G$1*1000)</f>
        <v>35884884.99999997</v>
      </c>
      <c r="AB154" s="2">
        <f t="shared" si="21"/>
        <v>48094</v>
      </c>
      <c r="AC154" s="2">
        <f t="shared" si="9"/>
        <v>17247442</v>
      </c>
      <c r="AD154" s="3">
        <f t="shared" si="10"/>
        <v>35884884.99999997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6"/>
        <v>32758995.299999975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85</v>
      </c>
      <c r="C155" s="7"/>
      <c r="D155" s="2" t="e">
        <f t="shared" si="12"/>
        <v>#N/A</v>
      </c>
      <c r="E155" s="2" t="e">
        <f t="shared" si="22"/>
        <v>#N/A</v>
      </c>
      <c r="F155" s="2">
        <v>842098.85347592831</v>
      </c>
      <c r="G155" s="2">
        <f t="shared" si="23"/>
        <v>409997.71428571426</v>
      </c>
      <c r="H155" s="2">
        <f t="shared" si="13"/>
        <v>52097247.714285746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1455079.2857142829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853514.91596636176</v>
      </c>
      <c r="Q155" s="2">
        <f>IF(P155&gt;Graph!$G$1*1000,Graph!$G$1*1000,P155)</f>
        <v>420000</v>
      </c>
      <c r="R155" s="2">
        <f t="shared" si="16"/>
        <v>53552327</v>
      </c>
      <c r="S155" s="2">
        <f t="shared" si="17"/>
        <v>409997.71428571641</v>
      </c>
      <c r="T155" s="2">
        <f t="shared" si="18"/>
        <v>10002.285714285681</v>
      </c>
      <c r="U155" s="2">
        <f t="shared" si="19"/>
        <v>420000</v>
      </c>
      <c r="V155" s="2">
        <f t="shared" si="28"/>
        <v>17657439.714285713</v>
      </c>
      <c r="W155" s="2">
        <f t="shared" si="20"/>
        <v>409997.71428571269</v>
      </c>
      <c r="X155" s="2">
        <f t="shared" si="6"/>
        <v>10002.285714287311</v>
      </c>
      <c r="Y155" s="2">
        <f t="shared" si="7"/>
        <v>35894887.285714254</v>
      </c>
      <c r="Z155" s="2" t="str">
        <f t="shared" si="8"/>
        <v>HERE</v>
      </c>
      <c r="AA155" s="2">
        <f>IF(Z155="HERE",Y155,AA154+Graph!$G$1*1000)</f>
        <v>35894887.285714254</v>
      </c>
      <c r="AB155" s="2">
        <f t="shared" si="21"/>
        <v>10002.285714283586</v>
      </c>
      <c r="AC155" s="2">
        <f t="shared" si="9"/>
        <v>17657439.714285713</v>
      </c>
      <c r="AD155" s="3">
        <f t="shared" si="10"/>
        <v>35894887.285714254</v>
      </c>
      <c r="AE155" s="2">
        <f>IF(AE153&gt;=52800000,52800000,IF(AB134=Graph!G$1*1000,AE154+Graph!G$1*1000,AC155))</f>
        <v>17657439.714285713</v>
      </c>
      <c r="AF155" s="3">
        <f t="shared" si="11"/>
        <v>17657439.714285713</v>
      </c>
      <c r="AG155" s="3">
        <f t="shared" si="26"/>
        <v>32628364.649999972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86</v>
      </c>
      <c r="C156" s="7"/>
      <c r="D156" s="2" t="e">
        <f t="shared" si="12"/>
        <v>#N/A</v>
      </c>
      <c r="E156" s="2" t="e">
        <f t="shared" si="22"/>
        <v>#N/A</v>
      </c>
      <c r="F156" s="2">
        <v>846606.04725527763</v>
      </c>
      <c r="G156" s="2">
        <f t="shared" si="23"/>
        <v>409997.71428571426</v>
      </c>
      <c r="H156" s="2">
        <f t="shared" si="13"/>
        <v>52507245.428571463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1465081.5714285686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858096.50060021877</v>
      </c>
      <c r="Q156" s="2">
        <f>IF(P156&gt;Graph!$G$1*1000,Graph!$G$1*1000,P156)</f>
        <v>420000</v>
      </c>
      <c r="R156" s="2">
        <f t="shared" si="16"/>
        <v>53972327</v>
      </c>
      <c r="S156" s="2">
        <f t="shared" si="17"/>
        <v>409997.71428571641</v>
      </c>
      <c r="T156" s="2">
        <f t="shared" si="18"/>
        <v>10002.285714285681</v>
      </c>
      <c r="U156" s="2">
        <f t="shared" si="19"/>
        <v>420000</v>
      </c>
      <c r="V156" s="2">
        <f t="shared" si="28"/>
        <v>18067437.428571425</v>
      </c>
      <c r="W156" s="2">
        <f t="shared" si="20"/>
        <v>409997.71428571269</v>
      </c>
      <c r="X156" s="2">
        <f t="shared" si="6"/>
        <v>10002.285714287311</v>
      </c>
      <c r="Y156" s="2">
        <f t="shared" si="7"/>
        <v>35904889.571428537</v>
      </c>
      <c r="Z156" s="2" t="str">
        <f t="shared" si="8"/>
        <v>HERE</v>
      </c>
      <c r="AA156" s="2">
        <f>IF(Z156="HERE",Y156,AA155+Graph!$G$1*1000)</f>
        <v>35904889.571428537</v>
      </c>
      <c r="AB156" s="2">
        <f t="shared" si="21"/>
        <v>10002.285714283586</v>
      </c>
      <c r="AC156" s="2">
        <f t="shared" si="9"/>
        <v>18067437.428571425</v>
      </c>
      <c r="AD156" s="3">
        <f t="shared" si="10"/>
        <v>35904889.571428537</v>
      </c>
      <c r="AE156" s="2">
        <f>IF(AE154&gt;=52800000,52800000,IF(AB135=Graph!G$1*1000,AE155+Graph!G$1*1000,AC156))</f>
        <v>18067437.428571425</v>
      </c>
      <c r="AF156" s="3">
        <f t="shared" si="11"/>
        <v>18067437.428571425</v>
      </c>
      <c r="AG156" s="3">
        <f t="shared" si="26"/>
        <v>32735182.349999975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87</v>
      </c>
      <c r="C157" s="7"/>
      <c r="D157" s="2" t="e">
        <f t="shared" si="12"/>
        <v>#N/A</v>
      </c>
      <c r="E157" s="2" t="e">
        <f t="shared" si="22"/>
        <v>#N/A</v>
      </c>
      <c r="F157" s="2">
        <v>851113.24103459716</v>
      </c>
      <c r="G157" s="2">
        <f t="shared" si="23"/>
        <v>409997.71428571426</v>
      </c>
      <c r="H157" s="2">
        <f t="shared" si="13"/>
        <v>52917243.142857179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1475083.8571428542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862678.08523407578</v>
      </c>
      <c r="Q157" s="2">
        <f>IF(P157&gt;Graph!$G$1*1000,Graph!$G$1*1000,P157)</f>
        <v>420000</v>
      </c>
      <c r="R157" s="2">
        <f t="shared" si="16"/>
        <v>54392327</v>
      </c>
      <c r="S157" s="2">
        <f t="shared" si="17"/>
        <v>409997.71428571641</v>
      </c>
      <c r="T157" s="2">
        <f t="shared" si="18"/>
        <v>10002.285714285681</v>
      </c>
      <c r="U157" s="2">
        <f t="shared" si="19"/>
        <v>420000</v>
      </c>
      <c r="V157" s="2">
        <f t="shared" si="28"/>
        <v>18477435.142857138</v>
      </c>
      <c r="W157" s="2">
        <f t="shared" si="20"/>
        <v>409997.71428571269</v>
      </c>
      <c r="X157" s="2">
        <f t="shared" si="6"/>
        <v>10002.285714287311</v>
      </c>
      <c r="Y157" s="2">
        <f t="shared" si="7"/>
        <v>35914891.857142821</v>
      </c>
      <c r="Z157" s="2" t="str">
        <f t="shared" si="8"/>
        <v>HERE</v>
      </c>
      <c r="AA157" s="2">
        <f>IF(Z157="HERE",Y157,AA156+Graph!$G$1*1000)</f>
        <v>35914891.857142821</v>
      </c>
      <c r="AB157" s="2">
        <f t="shared" si="21"/>
        <v>10002.285714283586</v>
      </c>
      <c r="AC157" s="2">
        <f t="shared" si="9"/>
        <v>18477435.142857138</v>
      </c>
      <c r="AD157" s="3">
        <f t="shared" si="10"/>
        <v>35914891.857142821</v>
      </c>
      <c r="AE157" s="2">
        <f>IF(AE155&gt;=52800000,52800000,IF(AB136=Graph!G$1*1000,AE156+Graph!G$1*1000,AC157))</f>
        <v>18477435.142857138</v>
      </c>
      <c r="AF157" s="3">
        <f t="shared" si="11"/>
        <v>18477435.142857138</v>
      </c>
      <c r="AG157" s="3">
        <f t="shared" si="26"/>
        <v>32815386.549999975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88</v>
      </c>
      <c r="C158" s="7"/>
      <c r="D158" s="2" t="e">
        <f t="shared" si="12"/>
        <v>#N/A</v>
      </c>
      <c r="E158" s="2" t="e">
        <f t="shared" si="22"/>
        <v>#N/A</v>
      </c>
      <c r="F158" s="2">
        <v>855620.43481391668</v>
      </c>
      <c r="G158" s="2">
        <f t="shared" si="23"/>
        <v>409997.71428571426</v>
      </c>
      <c r="H158" s="2">
        <f t="shared" si="13"/>
        <v>53327240.857142895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1485086.1428571399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867259.6698679328</v>
      </c>
      <c r="Q158" s="2">
        <f>IF(P158&gt;Graph!$G$1*1000,Graph!$G$1*1000,P158)</f>
        <v>420000</v>
      </c>
      <c r="R158" s="2">
        <f t="shared" si="16"/>
        <v>54812327</v>
      </c>
      <c r="S158" s="2">
        <f t="shared" si="17"/>
        <v>409997.71428571641</v>
      </c>
      <c r="T158" s="2">
        <f t="shared" si="18"/>
        <v>10002.285714285681</v>
      </c>
      <c r="U158" s="2">
        <f t="shared" si="19"/>
        <v>420000</v>
      </c>
      <c r="V158" s="2">
        <f t="shared" si="28"/>
        <v>18887432.857142851</v>
      </c>
      <c r="W158" s="2">
        <f t="shared" si="20"/>
        <v>409997.71428571269</v>
      </c>
      <c r="X158" s="2">
        <f t="shared" si="6"/>
        <v>10002.285714287311</v>
      </c>
      <c r="Y158" s="2">
        <f t="shared" si="7"/>
        <v>35924894.142857105</v>
      </c>
      <c r="Z158" s="2" t="str">
        <f t="shared" si="8"/>
        <v>HERE</v>
      </c>
      <c r="AA158" s="2">
        <f>IF(Z158="HERE",Y158,AA157+Graph!$G$1*1000)</f>
        <v>35924894.142857105</v>
      </c>
      <c r="AB158" s="2">
        <f t="shared" si="21"/>
        <v>10002.285714283586</v>
      </c>
      <c r="AC158" s="2">
        <f t="shared" si="9"/>
        <v>18887432.857142851</v>
      </c>
      <c r="AD158" s="3">
        <f t="shared" si="10"/>
        <v>35924894.142857105</v>
      </c>
      <c r="AE158" s="2">
        <f>IF(AE156&gt;=52800000,52800000,IF(AB137=Graph!G$1*1000,AE157+Graph!G$1*1000,AC158))</f>
        <v>18887432.857142851</v>
      </c>
      <c r="AF158" s="3">
        <f t="shared" si="11"/>
        <v>18887432.857142851</v>
      </c>
      <c r="AG158" s="3">
        <f t="shared" si="26"/>
        <v>32874843.949999973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89</v>
      </c>
      <c r="C159" s="7"/>
      <c r="D159" s="2" t="e">
        <f t="shared" si="12"/>
        <v>#N/A</v>
      </c>
      <c r="E159" s="2" t="e">
        <f t="shared" si="22"/>
        <v>#N/A</v>
      </c>
      <c r="F159" s="2">
        <v>860127.62859326601</v>
      </c>
      <c r="G159" s="2">
        <f t="shared" si="23"/>
        <v>409997.71428571426</v>
      </c>
      <c r="H159" s="2">
        <f t="shared" si="13"/>
        <v>53737238.571428612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1495088.4285714256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871841.25450178981</v>
      </c>
      <c r="Q159" s="2">
        <f>IF(P159&gt;Graph!$G$1*1000,Graph!$G$1*1000,P159)</f>
        <v>420000</v>
      </c>
      <c r="R159" s="2">
        <f t="shared" si="16"/>
        <v>55232327</v>
      </c>
      <c r="S159" s="2">
        <f t="shared" si="17"/>
        <v>409997.71428571641</v>
      </c>
      <c r="T159" s="2">
        <f t="shared" si="18"/>
        <v>10002.285714285681</v>
      </c>
      <c r="U159" s="2">
        <f t="shared" si="19"/>
        <v>420000</v>
      </c>
      <c r="V159" s="2">
        <f t="shared" si="28"/>
        <v>19297430.571428563</v>
      </c>
      <c r="W159" s="2">
        <f t="shared" si="20"/>
        <v>409997.71428571269</v>
      </c>
      <c r="X159" s="2">
        <f t="shared" si="6"/>
        <v>10002.285714287311</v>
      </c>
      <c r="Y159" s="2">
        <f t="shared" si="7"/>
        <v>35934896.428571388</v>
      </c>
      <c r="Z159" s="2" t="str">
        <f t="shared" si="8"/>
        <v>HERE</v>
      </c>
      <c r="AA159" s="2">
        <f>IF(Z159="HERE",Y159,AA158+Graph!$G$1*1000)</f>
        <v>35934896.428571388</v>
      </c>
      <c r="AB159" s="2">
        <f t="shared" si="21"/>
        <v>10002.285714283586</v>
      </c>
      <c r="AC159" s="2">
        <f t="shared" si="9"/>
        <v>19297430.571428563</v>
      </c>
      <c r="AD159" s="3">
        <f t="shared" si="10"/>
        <v>35934896.428571388</v>
      </c>
      <c r="AE159" s="2">
        <f>IF(AE157&gt;=52800000,52800000,IF(AB138=Graph!G$1*1000,AE158+Graph!G$1*1000,AC159))</f>
        <v>19297430.571428563</v>
      </c>
      <c r="AF159" s="3">
        <f t="shared" si="11"/>
        <v>19297430.571428563</v>
      </c>
      <c r="AG159" s="3">
        <f t="shared" si="26"/>
        <v>32854180.349999975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90</v>
      </c>
      <c r="C160" s="7"/>
      <c r="D160" s="2" t="e">
        <f t="shared" si="12"/>
        <v>#N/A</v>
      </c>
      <c r="E160" s="2" t="e">
        <f t="shared" si="22"/>
        <v>#N/A</v>
      </c>
      <c r="F160" s="2">
        <v>864634.82237258554</v>
      </c>
      <c r="G160" s="2">
        <f t="shared" si="23"/>
        <v>409997.71428571426</v>
      </c>
      <c r="H160" s="2">
        <f t="shared" si="13"/>
        <v>54147236.285714328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1505090.7142857113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876422.83913564682</v>
      </c>
      <c r="Q160" s="2">
        <f>IF(P160&gt;Graph!$G$1*1000,Graph!$G$1*1000,P160)</f>
        <v>420000</v>
      </c>
      <c r="R160" s="2">
        <f t="shared" si="16"/>
        <v>55652327</v>
      </c>
      <c r="S160" s="2">
        <f t="shared" si="17"/>
        <v>409997.71428571641</v>
      </c>
      <c r="T160" s="2">
        <f t="shared" si="18"/>
        <v>10002.285714285681</v>
      </c>
      <c r="U160" s="2">
        <f t="shared" si="19"/>
        <v>420000</v>
      </c>
      <c r="V160" s="2">
        <f t="shared" si="28"/>
        <v>19707428.285714276</v>
      </c>
      <c r="W160" s="2">
        <f t="shared" si="20"/>
        <v>409997.71428571269</v>
      </c>
      <c r="X160" s="2">
        <f t="shared" si="6"/>
        <v>10002.285714287311</v>
      </c>
      <c r="Y160" s="2">
        <f t="shared" si="7"/>
        <v>35944898.714285672</v>
      </c>
      <c r="Z160" s="2" t="str">
        <f t="shared" si="8"/>
        <v>HERE</v>
      </c>
      <c r="AA160" s="2">
        <f>IF(Z160="HERE",Y160,AA159+Graph!$G$1*1000)</f>
        <v>35944898.714285672</v>
      </c>
      <c r="AB160" s="2">
        <f t="shared" si="21"/>
        <v>10002.285714283586</v>
      </c>
      <c r="AC160" s="2">
        <f t="shared" si="9"/>
        <v>19707428.285714276</v>
      </c>
      <c r="AD160" s="3">
        <f t="shared" si="10"/>
        <v>35944898.714285672</v>
      </c>
      <c r="AE160" s="2">
        <f>IF(AE158&gt;=52800000,52800000,IF(AB139=Graph!G$1*1000,AE159+Graph!G$1*1000,AC160))</f>
        <v>19707428.285714276</v>
      </c>
      <c r="AF160" s="3">
        <f t="shared" si="11"/>
        <v>19707428.285714276</v>
      </c>
      <c r="AG160" s="3">
        <f t="shared" si="26"/>
        <v>32823704.349999975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91</v>
      </c>
      <c r="C161" s="7"/>
      <c r="D161" s="2" t="e">
        <f t="shared" si="12"/>
        <v>#N/A</v>
      </c>
      <c r="E161" s="2" t="e">
        <f t="shared" si="22"/>
        <v>#N/A</v>
      </c>
      <c r="F161" s="2">
        <v>869142.01615190506</v>
      </c>
      <c r="G161" s="2">
        <f t="shared" si="23"/>
        <v>409997.71428571426</v>
      </c>
      <c r="H161" s="2">
        <f t="shared" si="13"/>
        <v>54557234.000000045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1515092.999999997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881004.42376950383</v>
      </c>
      <c r="Q161" s="2">
        <f>IF(P161&gt;Graph!$G$1*1000,Graph!$G$1*1000,P161)</f>
        <v>420000</v>
      </c>
      <c r="R161" s="2">
        <f t="shared" si="16"/>
        <v>56072327</v>
      </c>
      <c r="S161" s="2">
        <f t="shared" si="17"/>
        <v>409997.71428571641</v>
      </c>
      <c r="T161" s="2">
        <f t="shared" si="18"/>
        <v>10002.285714285681</v>
      </c>
      <c r="U161" s="2">
        <f t="shared" si="19"/>
        <v>420000</v>
      </c>
      <c r="V161" s="2">
        <f t="shared" si="28"/>
        <v>20117425.999999989</v>
      </c>
      <c r="W161" s="2">
        <f t="shared" si="20"/>
        <v>409997.71428571269</v>
      </c>
      <c r="X161" s="2">
        <f t="shared" si="6"/>
        <v>10002.285714287311</v>
      </c>
      <c r="Y161" s="2">
        <f t="shared" si="7"/>
        <v>35954900.999999955</v>
      </c>
      <c r="Z161" s="2" t="str">
        <f t="shared" si="8"/>
        <v>HERE</v>
      </c>
      <c r="AA161" s="2">
        <f>IF(Z161="HERE",Y161,AA160+Graph!$G$1*1000)</f>
        <v>35954900.999999955</v>
      </c>
      <c r="AB161" s="2">
        <f t="shared" si="21"/>
        <v>10002.285714283586</v>
      </c>
      <c r="AC161" s="2">
        <f t="shared" si="9"/>
        <v>20117425.999999989</v>
      </c>
      <c r="AD161" s="3">
        <f t="shared" si="10"/>
        <v>35954900.999999955</v>
      </c>
      <c r="AE161" s="2">
        <f>IF(AE159&gt;=52800000,52800000,IF(AB140=Graph!G$1*1000,AE160+Graph!G$1*1000,AC161))</f>
        <v>20117425.999999989</v>
      </c>
      <c r="AF161" s="3">
        <f t="shared" si="11"/>
        <v>20117425.999999989</v>
      </c>
      <c r="AG161" s="3">
        <f t="shared" si="26"/>
        <v>32781665.799999975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92</v>
      </c>
      <c r="C162" s="7"/>
      <c r="D162" s="2" t="e">
        <f t="shared" si="12"/>
        <v>#N/A</v>
      </c>
      <c r="E162" s="2" t="e">
        <f t="shared" si="22"/>
        <v>#N/A</v>
      </c>
      <c r="F162" s="2">
        <v>873649.20993125439</v>
      </c>
      <c r="G162" s="2">
        <f t="shared" si="23"/>
        <v>409997.71428571426</v>
      </c>
      <c r="H162" s="2">
        <f t="shared" si="13"/>
        <v>54967231.714285761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1525095.2857142827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885586.00840336084</v>
      </c>
      <c r="Q162" s="2">
        <f>IF(P162&gt;Graph!$G$1*1000,Graph!$G$1*1000,P162)</f>
        <v>420000</v>
      </c>
      <c r="R162" s="2">
        <f t="shared" si="16"/>
        <v>56492327</v>
      </c>
      <c r="S162" s="2">
        <f t="shared" si="17"/>
        <v>409997.71428571641</v>
      </c>
      <c r="T162" s="2">
        <f t="shared" si="18"/>
        <v>10002.285714285681</v>
      </c>
      <c r="U162" s="2">
        <f t="shared" si="19"/>
        <v>420000</v>
      </c>
      <c r="V162" s="2">
        <f t="shared" si="28"/>
        <v>20527423.714285702</v>
      </c>
      <c r="W162" s="2">
        <f t="shared" si="20"/>
        <v>409997.71428571269</v>
      </c>
      <c r="X162" s="2">
        <f t="shared" si="6"/>
        <v>10002.285714287311</v>
      </c>
      <c r="Y162" s="2">
        <f t="shared" si="7"/>
        <v>35964903.285714239</v>
      </c>
      <c r="Z162" s="2" t="str">
        <f t="shared" si="8"/>
        <v>HERE</v>
      </c>
      <c r="AA162" s="2">
        <f>IF(Z162="HERE",Y162,AA161+Graph!$G$1*1000)</f>
        <v>35964903.285714239</v>
      </c>
      <c r="AB162" s="2">
        <f t="shared" si="21"/>
        <v>10002.285714283586</v>
      </c>
      <c r="AC162" s="2">
        <f t="shared" si="9"/>
        <v>20527423.714285702</v>
      </c>
      <c r="AD162" s="3">
        <f t="shared" si="10"/>
        <v>35964903.285714239</v>
      </c>
      <c r="AE162" s="2">
        <f>IF(AE160&gt;=52800000,52800000,IF(AB141=Graph!G$1*1000,AE161+Graph!G$1*1000,AC162))</f>
        <v>20527423.714285702</v>
      </c>
      <c r="AF162" s="3">
        <f t="shared" si="11"/>
        <v>20527423.714285702</v>
      </c>
      <c r="AG162" s="3">
        <f t="shared" si="26"/>
        <v>32692949.499999974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93</v>
      </c>
      <c r="C163" s="7"/>
      <c r="D163" s="2" t="e">
        <f t="shared" si="12"/>
        <v>#N/A</v>
      </c>
      <c r="E163" s="2" t="e">
        <f t="shared" si="22"/>
        <v>#N/A</v>
      </c>
      <c r="F163" s="2">
        <v>878156.40371057391</v>
      </c>
      <c r="G163" s="2">
        <f t="shared" si="23"/>
        <v>409997.71428571426</v>
      </c>
      <c r="H163" s="2">
        <f t="shared" si="13"/>
        <v>55377229.428571478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1535097.5714285683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890167.59303721786</v>
      </c>
      <c r="Q163" s="2">
        <f>IF(P163&gt;Graph!$G$1*1000,Graph!$G$1*1000,P163)</f>
        <v>420000</v>
      </c>
      <c r="R163" s="2">
        <f t="shared" si="16"/>
        <v>56912327</v>
      </c>
      <c r="S163" s="2">
        <f t="shared" si="17"/>
        <v>409997.71428571641</v>
      </c>
      <c r="T163" s="2">
        <f t="shared" si="18"/>
        <v>10002.285714285681</v>
      </c>
      <c r="U163" s="2">
        <f t="shared" si="19"/>
        <v>420000</v>
      </c>
      <c r="V163" s="2">
        <f t="shared" si="28"/>
        <v>20937421.428571414</v>
      </c>
      <c r="W163" s="2">
        <f t="shared" si="20"/>
        <v>409997.71428571269</v>
      </c>
      <c r="X163" s="2">
        <f t="shared" si="6"/>
        <v>10002.285714287311</v>
      </c>
      <c r="Y163" s="2">
        <f t="shared" si="7"/>
        <v>35974905.571428522</v>
      </c>
      <c r="Z163" s="2" t="str">
        <f t="shared" si="8"/>
        <v>HERE</v>
      </c>
      <c r="AA163" s="2">
        <f>IF(Z163="HERE",Y163,AA162+Graph!$G$1*1000)</f>
        <v>35974905.571428522</v>
      </c>
      <c r="AB163" s="2">
        <f t="shared" si="21"/>
        <v>10002.285714283586</v>
      </c>
      <c r="AC163" s="2">
        <f t="shared" si="9"/>
        <v>20937421.428571414</v>
      </c>
      <c r="AD163" s="3">
        <f t="shared" si="10"/>
        <v>35974905.571428522</v>
      </c>
      <c r="AE163" s="2">
        <f>IF(AE161&gt;=52800000,52800000,IF(AB142=Graph!G$1*1000,AE162+Graph!G$1*1000,AC163))</f>
        <v>20937421.428571414</v>
      </c>
      <c r="AF163" s="3">
        <f t="shared" si="11"/>
        <v>20937421.428571414</v>
      </c>
      <c r="AG163" s="3">
        <f t="shared" si="26"/>
        <v>32833189.199999973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94</v>
      </c>
      <c r="C164" s="7"/>
      <c r="D164" s="2" t="e">
        <f t="shared" si="12"/>
        <v>#N/A</v>
      </c>
      <c r="E164" s="2" t="e">
        <f t="shared" si="22"/>
        <v>#N/A</v>
      </c>
      <c r="F164" s="2">
        <v>882663.59748989344</v>
      </c>
      <c r="G164" s="2">
        <f t="shared" si="23"/>
        <v>409997.71428571426</v>
      </c>
      <c r="H164" s="2">
        <f t="shared" si="13"/>
        <v>55787227.142857194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1545099.857142854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894749.17767104506</v>
      </c>
      <c r="Q164" s="2">
        <f>IF(P164&gt;Graph!$G$1*1000,Graph!$G$1*1000,P164)</f>
        <v>420000</v>
      </c>
      <c r="R164" s="2">
        <f t="shared" si="16"/>
        <v>57332327</v>
      </c>
      <c r="S164" s="2">
        <f t="shared" si="17"/>
        <v>409997.71428571641</v>
      </c>
      <c r="T164" s="2">
        <f t="shared" si="18"/>
        <v>10002.285714285681</v>
      </c>
      <c r="U164" s="2">
        <f t="shared" si="19"/>
        <v>420000</v>
      </c>
      <c r="V164" s="2">
        <f t="shared" si="28"/>
        <v>21347419.142857127</v>
      </c>
      <c r="W164" s="2">
        <f t="shared" si="20"/>
        <v>409997.71428571269</v>
      </c>
      <c r="X164" s="2">
        <f t="shared" si="6"/>
        <v>10002.285714287311</v>
      </c>
      <c r="Y164" s="2">
        <f t="shared" si="7"/>
        <v>35984907.857142806</v>
      </c>
      <c r="Z164" s="2" t="str">
        <f t="shared" si="8"/>
        <v>HERE</v>
      </c>
      <c r="AA164" s="2">
        <f>IF(Z164="HERE",Y164,AA163+Graph!$G$1*1000)</f>
        <v>35984907.857142806</v>
      </c>
      <c r="AB164" s="2">
        <f t="shared" si="21"/>
        <v>10002.285714283586</v>
      </c>
      <c r="AC164" s="2">
        <f t="shared" si="9"/>
        <v>21347419.142857127</v>
      </c>
      <c r="AD164" s="3">
        <f t="shared" si="10"/>
        <v>35984907.857142806</v>
      </c>
      <c r="AE164" s="2">
        <f>IF(AE162&gt;=52800000,52800000,IF(AB143=Graph!G$1*1000,AE163+Graph!G$1*1000,AC164))</f>
        <v>21347419.142857127</v>
      </c>
      <c r="AF164" s="3">
        <f t="shared" si="11"/>
        <v>21347419.142857127</v>
      </c>
      <c r="AG164" s="3">
        <f t="shared" si="26"/>
        <v>32911581.199999973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95</v>
      </c>
      <c r="C165" s="7"/>
      <c r="D165" s="2" t="e">
        <f t="shared" si="12"/>
        <v>#N/A</v>
      </c>
      <c r="E165" s="2" t="e">
        <f t="shared" si="22"/>
        <v>#N/A</v>
      </c>
      <c r="F165" s="2">
        <v>887170.79126924276</v>
      </c>
      <c r="G165" s="2">
        <f t="shared" si="23"/>
        <v>409997.71428571426</v>
      </c>
      <c r="H165" s="2">
        <f t="shared" si="13"/>
        <v>56197224.85714291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1555102.1428571397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899330.76230490208</v>
      </c>
      <c r="Q165" s="2">
        <f>IF(P165&gt;Graph!$G$1*1000,Graph!$G$1*1000,P165)</f>
        <v>420000</v>
      </c>
      <c r="R165" s="2">
        <f t="shared" si="16"/>
        <v>57752327</v>
      </c>
      <c r="S165" s="2">
        <f t="shared" si="17"/>
        <v>409997.71428571641</v>
      </c>
      <c r="T165" s="2">
        <f t="shared" si="18"/>
        <v>10002.285714285681</v>
      </c>
      <c r="U165" s="2">
        <f t="shared" si="19"/>
        <v>420000</v>
      </c>
      <c r="V165" s="2">
        <f t="shared" si="28"/>
        <v>21757416.85714284</v>
      </c>
      <c r="W165" s="2">
        <f t="shared" si="20"/>
        <v>409997.71428571269</v>
      </c>
      <c r="X165" s="2">
        <f t="shared" si="6"/>
        <v>10002.285714287311</v>
      </c>
      <c r="Y165" s="2">
        <f t="shared" si="7"/>
        <v>35994910.14285709</v>
      </c>
      <c r="Z165" s="2" t="str">
        <f t="shared" si="8"/>
        <v>HERE</v>
      </c>
      <c r="AA165" s="2">
        <f>IF(Z165="HERE",Y165,AA164+Graph!$G$1*1000)</f>
        <v>35994910.14285709</v>
      </c>
      <c r="AB165" s="2">
        <f t="shared" si="21"/>
        <v>10002.285714283586</v>
      </c>
      <c r="AC165" s="2">
        <f t="shared" si="9"/>
        <v>21757416.85714284</v>
      </c>
      <c r="AD165" s="3">
        <f t="shared" si="10"/>
        <v>35994910.14285709</v>
      </c>
      <c r="AE165" s="2">
        <f>IF(AE163&gt;=52800000,52800000,IF(AB144=Graph!G$1*1000,AE164+Graph!G$1*1000,AC165))</f>
        <v>21757416.85714284</v>
      </c>
      <c r="AF165" s="3">
        <f t="shared" si="11"/>
        <v>21757416.85714284</v>
      </c>
      <c r="AG165" s="3">
        <f t="shared" si="26"/>
        <v>32939540.999999974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96</v>
      </c>
      <c r="C166" s="7"/>
      <c r="D166" s="2" t="e">
        <f t="shared" si="12"/>
        <v>#N/A</v>
      </c>
      <c r="E166" s="2" t="e">
        <f t="shared" si="22"/>
        <v>#N/A</v>
      </c>
      <c r="F166" s="2">
        <v>891677.98504856229</v>
      </c>
      <c r="G166" s="2">
        <f t="shared" si="23"/>
        <v>409997.71428571426</v>
      </c>
      <c r="H166" s="2">
        <f t="shared" si="13"/>
        <v>56607222.571428627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1565104.4285714254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903912.34693875909</v>
      </c>
      <c r="Q166" s="2">
        <f>IF(P166&gt;Graph!$G$1*1000,Graph!$G$1*1000,P166)</f>
        <v>420000</v>
      </c>
      <c r="R166" s="2">
        <f t="shared" si="16"/>
        <v>58172327</v>
      </c>
      <c r="S166" s="2">
        <f t="shared" si="17"/>
        <v>409997.71428571641</v>
      </c>
      <c r="T166" s="2">
        <f t="shared" si="18"/>
        <v>10002.285714285681</v>
      </c>
      <c r="U166" s="2">
        <f t="shared" si="19"/>
        <v>420000</v>
      </c>
      <c r="V166" s="2">
        <f t="shared" si="28"/>
        <v>22167414.571428552</v>
      </c>
      <c r="W166" s="2">
        <f t="shared" si="20"/>
        <v>409997.71428571269</v>
      </c>
      <c r="X166" s="2">
        <f t="shared" si="6"/>
        <v>10002.285714287311</v>
      </c>
      <c r="Y166" s="2">
        <f t="shared" si="7"/>
        <v>36004912.428571373</v>
      </c>
      <c r="Z166" s="2" t="str">
        <f t="shared" si="8"/>
        <v>HERE</v>
      </c>
      <c r="AA166" s="2">
        <f>IF(Z166="HERE",Y166,AA165+Graph!$G$1*1000)</f>
        <v>36004912.428571373</v>
      </c>
      <c r="AB166" s="2">
        <f t="shared" si="21"/>
        <v>10002.285714283586</v>
      </c>
      <c r="AC166" s="2">
        <f t="shared" si="9"/>
        <v>22167414.571428552</v>
      </c>
      <c r="AD166" s="3">
        <f t="shared" si="10"/>
        <v>36004912.428571373</v>
      </c>
      <c r="AE166" s="2">
        <f>IF(AE164&gt;=52800000,52800000,IF(AB145=Graph!G$1*1000,AE165+Graph!G$1*1000,AC166))</f>
        <v>22167414.571428552</v>
      </c>
      <c r="AF166" s="3">
        <f t="shared" si="11"/>
        <v>22167414.571428552</v>
      </c>
      <c r="AG166" s="3">
        <f t="shared" si="26"/>
        <v>32934352.499999974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97</v>
      </c>
      <c r="C167" s="7"/>
      <c r="D167" s="2" t="e">
        <f t="shared" si="12"/>
        <v>#N/A</v>
      </c>
      <c r="E167" s="2" t="e">
        <f t="shared" si="22"/>
        <v>#N/A</v>
      </c>
      <c r="F167" s="2">
        <v>896185.17882788181</v>
      </c>
      <c r="G167" s="2">
        <f t="shared" si="23"/>
        <v>409997.71428571426</v>
      </c>
      <c r="H167" s="2">
        <f t="shared" si="13"/>
        <v>57017220.285714343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1575106.7142857111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908493.9315726161</v>
      </c>
      <c r="Q167" s="2">
        <f>IF(P167&gt;Graph!$G$1*1000,Graph!$G$1*1000,P167)</f>
        <v>420000</v>
      </c>
      <c r="R167" s="2">
        <f t="shared" si="16"/>
        <v>58592327</v>
      </c>
      <c r="S167" s="2">
        <f t="shared" si="17"/>
        <v>409997.71428571641</v>
      </c>
      <c r="T167" s="2">
        <f t="shared" si="18"/>
        <v>10002.285714285681</v>
      </c>
      <c r="U167" s="2">
        <f t="shared" si="19"/>
        <v>420000</v>
      </c>
      <c r="V167" s="2">
        <f t="shared" si="28"/>
        <v>22577412.285714265</v>
      </c>
      <c r="W167" s="2">
        <f t="shared" si="20"/>
        <v>409997.71428571269</v>
      </c>
      <c r="X167" s="2">
        <f t="shared" si="6"/>
        <v>10002.285714287311</v>
      </c>
      <c r="Y167" s="2">
        <f t="shared" si="7"/>
        <v>36014914.714285657</v>
      </c>
      <c r="Z167" s="2" t="str">
        <f t="shared" si="8"/>
        <v>HERE</v>
      </c>
      <c r="AA167" s="2">
        <f>IF(Z167="HERE",Y167,AA166+Graph!$G$1*1000)</f>
        <v>36014914.714285657</v>
      </c>
      <c r="AB167" s="2">
        <f t="shared" si="21"/>
        <v>10002.285714283586</v>
      </c>
      <c r="AC167" s="2">
        <f t="shared" si="9"/>
        <v>22577412.285714265</v>
      </c>
      <c r="AD167" s="3">
        <f t="shared" si="10"/>
        <v>36014914.714285657</v>
      </c>
      <c r="AE167" s="2">
        <f>IF(AE165&gt;=52800000,52800000,IF(AB146=Graph!G$1*1000,AE166+Graph!G$1*1000,AC167))</f>
        <v>22577412.285714265</v>
      </c>
      <c r="AF167" s="3">
        <f t="shared" si="11"/>
        <v>22577412.285714265</v>
      </c>
      <c r="AG167" s="3">
        <f t="shared" si="26"/>
        <v>32884703.899999972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98</v>
      </c>
      <c r="C168" s="7"/>
      <c r="D168" s="2" t="e">
        <f t="shared" si="12"/>
        <v>#N/A</v>
      </c>
      <c r="E168" s="2" t="e">
        <f t="shared" si="22"/>
        <v>#N/A</v>
      </c>
      <c r="F168" s="2">
        <v>900692.37260723114</v>
      </c>
      <c r="G168" s="2">
        <f t="shared" si="23"/>
        <v>409997.71428571426</v>
      </c>
      <c r="H168" s="2">
        <f t="shared" si="13"/>
        <v>57427218.00000006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1585108.9999999967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913075.51620647311</v>
      </c>
      <c r="Q168" s="2">
        <f>IF(P168&gt;Graph!$G$1*1000,Graph!$G$1*1000,P168)</f>
        <v>420000</v>
      </c>
      <c r="R168" s="2">
        <f t="shared" si="16"/>
        <v>59012327</v>
      </c>
      <c r="S168" s="2">
        <f t="shared" si="17"/>
        <v>409997.71428571641</v>
      </c>
      <c r="T168" s="2">
        <f t="shared" si="18"/>
        <v>10002.285714285681</v>
      </c>
      <c r="U168" s="2">
        <f t="shared" si="19"/>
        <v>420000</v>
      </c>
      <c r="V168" s="2">
        <f t="shared" si="28"/>
        <v>22987409.999999978</v>
      </c>
      <c r="W168" s="2">
        <f t="shared" si="20"/>
        <v>409997.71428571269</v>
      </c>
      <c r="X168" s="2">
        <f t="shared" si="6"/>
        <v>10002.285714287311</v>
      </c>
      <c r="Y168" s="2">
        <f t="shared" si="7"/>
        <v>36024916.99999994</v>
      </c>
      <c r="Z168" s="2" t="str">
        <f t="shared" si="8"/>
        <v>HERE</v>
      </c>
      <c r="AA168" s="2">
        <f>IF(Z168="HERE",Y168,AA167+Graph!$G$1*1000)</f>
        <v>36024916.99999994</v>
      </c>
      <c r="AB168" s="2">
        <f t="shared" si="21"/>
        <v>10002.285714283586</v>
      </c>
      <c r="AC168" s="2">
        <f t="shared" si="9"/>
        <v>22987409.999999978</v>
      </c>
      <c r="AD168" s="3">
        <f t="shared" si="10"/>
        <v>36024916.99999994</v>
      </c>
      <c r="AE168" s="2">
        <f>IF(AE166&gt;=52800000,52800000,IF(AB147=Graph!G$1*1000,AE167+Graph!G$1*1000,AC168))</f>
        <v>22987409.999999978</v>
      </c>
      <c r="AF168" s="3">
        <f t="shared" si="11"/>
        <v>22987409.999999978</v>
      </c>
      <c r="AG168" s="3">
        <f t="shared" si="26"/>
        <v>32799791.349999975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99</v>
      </c>
      <c r="C169" s="7"/>
      <c r="D169" s="2" t="e">
        <f t="shared" si="12"/>
        <v>#N/A</v>
      </c>
      <c r="E169" s="2" t="e">
        <f t="shared" si="22"/>
        <v>#N/A</v>
      </c>
      <c r="F169" s="2">
        <v>905199.56638655066</v>
      </c>
      <c r="G169" s="2">
        <f t="shared" si="23"/>
        <v>409997.71428571426</v>
      </c>
      <c r="H169" s="2">
        <f t="shared" si="13"/>
        <v>57837215.714285776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1595111.2857142824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917657.10084033012</v>
      </c>
      <c r="Q169" s="2">
        <f>IF(P169&gt;Graph!$G$1*1000,Graph!$G$1*1000,P169)</f>
        <v>420000</v>
      </c>
      <c r="R169" s="2">
        <f t="shared" si="16"/>
        <v>59432327</v>
      </c>
      <c r="S169" s="2">
        <f t="shared" si="17"/>
        <v>409997.71428571641</v>
      </c>
      <c r="T169" s="2">
        <f t="shared" si="18"/>
        <v>10002.285714285681</v>
      </c>
      <c r="U169" s="2">
        <f t="shared" si="19"/>
        <v>420000</v>
      </c>
      <c r="V169" s="2">
        <f t="shared" si="28"/>
        <v>23397407.71428569</v>
      </c>
      <c r="W169" s="2">
        <f t="shared" si="20"/>
        <v>409997.71428571269</v>
      </c>
      <c r="X169" s="2">
        <f t="shared" si="6"/>
        <v>10002.285714287311</v>
      </c>
      <c r="Y169" s="2">
        <f t="shared" si="7"/>
        <v>36034919.285714224</v>
      </c>
      <c r="Z169" s="2" t="str">
        <f t="shared" si="8"/>
        <v>HERE</v>
      </c>
      <c r="AA169" s="2">
        <f>IF(Z169="HERE",Y169,AA168+Graph!$G$1*1000)</f>
        <v>36034919.285714224</v>
      </c>
      <c r="AB169" s="2">
        <f t="shared" si="21"/>
        <v>10002.285714283586</v>
      </c>
      <c r="AC169" s="2">
        <f t="shared" si="9"/>
        <v>23397407.71428569</v>
      </c>
      <c r="AD169" s="3">
        <f t="shared" si="10"/>
        <v>36034919.285714224</v>
      </c>
      <c r="AE169" s="2">
        <f>IF(AE167&gt;=52800000,52800000,IF(AB148=Graph!G$1*1000,AE168+Graph!G$1*1000,AC169))</f>
        <v>23397407.71428569</v>
      </c>
      <c r="AF169" s="3">
        <f t="shared" si="11"/>
        <v>23397407.71428569</v>
      </c>
      <c r="AG169" s="3">
        <f t="shared" si="26"/>
        <v>32748233.649999972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100</v>
      </c>
      <c r="C170" s="7"/>
      <c r="D170" s="2" t="e">
        <f t="shared" si="12"/>
        <v>#N/A</v>
      </c>
      <c r="E170" s="2" t="e">
        <f t="shared" si="22"/>
        <v>#N/A</v>
      </c>
      <c r="F170" s="2">
        <v>909706.76016587019</v>
      </c>
      <c r="G170" s="2">
        <f t="shared" si="23"/>
        <v>409997.71428571426</v>
      </c>
      <c r="H170" s="2">
        <f t="shared" si="13"/>
        <v>58247213.428571492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1605113.5714285681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922238.68547418714</v>
      </c>
      <c r="Q170" s="2">
        <f>IF(P170&gt;Graph!$G$1*1000,Graph!$G$1*1000,P170)</f>
        <v>420000</v>
      </c>
      <c r="R170" s="2">
        <f t="shared" si="16"/>
        <v>59852327</v>
      </c>
      <c r="S170" s="2">
        <f t="shared" si="17"/>
        <v>409997.71428571641</v>
      </c>
      <c r="T170" s="2">
        <f t="shared" si="18"/>
        <v>10002.285714285681</v>
      </c>
      <c r="U170" s="2">
        <f t="shared" si="19"/>
        <v>420000</v>
      </c>
      <c r="V170" s="2">
        <f t="shared" si="28"/>
        <v>23807405.428571403</v>
      </c>
      <c r="W170" s="2">
        <f t="shared" si="20"/>
        <v>409997.71428571269</v>
      </c>
      <c r="X170" s="2">
        <f t="shared" si="6"/>
        <v>10002.285714287311</v>
      </c>
      <c r="Y170" s="2">
        <f t="shared" si="7"/>
        <v>36044921.571428508</v>
      </c>
      <c r="Z170" s="2" t="str">
        <f t="shared" si="8"/>
        <v>HERE</v>
      </c>
      <c r="AA170" s="2">
        <f>IF(Z170="HERE",Y170,AA169+Graph!$G$1*1000)</f>
        <v>36044921.571428508</v>
      </c>
      <c r="AB170" s="2">
        <f t="shared" si="21"/>
        <v>10002.285714283586</v>
      </c>
      <c r="AC170" s="2">
        <f t="shared" si="9"/>
        <v>23807405.428571403</v>
      </c>
      <c r="AD170" s="3">
        <f t="shared" si="10"/>
        <v>36044921.571428508</v>
      </c>
      <c r="AE170" s="2">
        <f>IF(AE168&gt;=52800000,52800000,IF(AB149=Graph!G$1*1000,AE169+Graph!G$1*1000,AC170))</f>
        <v>23807405.428571403</v>
      </c>
      <c r="AF170" s="3">
        <f t="shared" si="11"/>
        <v>23807405.428571403</v>
      </c>
      <c r="AG170" s="3">
        <f t="shared" si="26"/>
        <v>32923965.949999973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101</v>
      </c>
      <c r="C171" s="7"/>
      <c r="D171" s="2" t="e">
        <f t="shared" si="12"/>
        <v>#N/A</v>
      </c>
      <c r="E171" s="2" t="e">
        <f t="shared" si="22"/>
        <v>#N/A</v>
      </c>
      <c r="F171" s="2">
        <v>914213.95394521952</v>
      </c>
      <c r="G171" s="2">
        <f t="shared" si="23"/>
        <v>409997.71428571426</v>
      </c>
      <c r="H171" s="2">
        <f t="shared" si="13"/>
        <v>58657211.142857209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1615115.8571428538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926820.27010804415</v>
      </c>
      <c r="Q171" s="2">
        <f>IF(P171&gt;Graph!$G$1*1000,Graph!$G$1*1000,P171)</f>
        <v>420000</v>
      </c>
      <c r="R171" s="2">
        <f t="shared" si="16"/>
        <v>60272327</v>
      </c>
      <c r="S171" s="2">
        <f t="shared" si="17"/>
        <v>409997.71428571641</v>
      </c>
      <c r="T171" s="2">
        <f t="shared" si="18"/>
        <v>10002.285714285681</v>
      </c>
      <c r="U171" s="2">
        <f t="shared" si="19"/>
        <v>420000</v>
      </c>
      <c r="V171" s="2">
        <f t="shared" si="28"/>
        <v>24217403.142857116</v>
      </c>
      <c r="W171" s="2">
        <f t="shared" si="20"/>
        <v>409997.71428571269</v>
      </c>
      <c r="X171" s="2">
        <f t="shared" si="6"/>
        <v>10002.285714287311</v>
      </c>
      <c r="Y171" s="2">
        <f t="shared" si="7"/>
        <v>36054923.857142791</v>
      </c>
      <c r="Z171" s="2" t="str">
        <f t="shared" si="8"/>
        <v>HERE</v>
      </c>
      <c r="AA171" s="2">
        <f>IF(Z171="HERE",Y171,AA170+Graph!$G$1*1000)</f>
        <v>36054923.857142791</v>
      </c>
      <c r="AB171" s="2">
        <f t="shared" si="21"/>
        <v>10002.285714283586</v>
      </c>
      <c r="AC171" s="2">
        <f t="shared" si="9"/>
        <v>24217403.142857116</v>
      </c>
      <c r="AD171" s="3">
        <f t="shared" si="10"/>
        <v>36054923.857142791</v>
      </c>
      <c r="AE171" s="2">
        <f>IF(AE169&gt;=52800000,52800000,IF(AB150=Graph!G$1*1000,AE170+Graph!G$1*1000,AC171))</f>
        <v>24217403.142857116</v>
      </c>
      <c r="AF171" s="3">
        <f t="shared" si="11"/>
        <v>24217403.142857116</v>
      </c>
      <c r="AG171" s="3">
        <f t="shared" si="26"/>
        <v>33067403.349999975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102</v>
      </c>
      <c r="C172" s="7"/>
      <c r="D172" s="2" t="e">
        <f t="shared" si="12"/>
        <v>#N/A</v>
      </c>
      <c r="E172" s="2" t="e">
        <f t="shared" si="22"/>
        <v>#N/A</v>
      </c>
      <c r="F172" s="2">
        <v>918721.14772453904</v>
      </c>
      <c r="G172" s="2">
        <f t="shared" si="23"/>
        <v>409997.71428571426</v>
      </c>
      <c r="H172" s="2">
        <f t="shared" si="13"/>
        <v>59067208.857142925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1625118.1428571395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931401.85474190116</v>
      </c>
      <c r="Q172" s="2">
        <f>IF(P172&gt;Graph!$G$1*1000,Graph!$G$1*1000,P172)</f>
        <v>420000</v>
      </c>
      <c r="R172" s="2">
        <f t="shared" si="16"/>
        <v>60692327</v>
      </c>
      <c r="S172" s="2">
        <f t="shared" si="17"/>
        <v>409997.71428571641</v>
      </c>
      <c r="T172" s="2">
        <f t="shared" si="18"/>
        <v>10002.285714285681</v>
      </c>
      <c r="U172" s="2">
        <f t="shared" si="19"/>
        <v>420000</v>
      </c>
      <c r="V172" s="2">
        <f t="shared" si="28"/>
        <v>24627400.857142828</v>
      </c>
      <c r="W172" s="2">
        <f t="shared" si="20"/>
        <v>409997.71428571269</v>
      </c>
      <c r="X172" s="2">
        <f t="shared" si="6"/>
        <v>10002.285714287311</v>
      </c>
      <c r="Y172" s="2">
        <f t="shared" si="7"/>
        <v>36064926.142857075</v>
      </c>
      <c r="Z172" s="2" t="str">
        <f t="shared" si="8"/>
        <v>HERE</v>
      </c>
      <c r="AA172" s="2">
        <f>IF(Z172="HERE",Y172,AA171+Graph!$G$1*1000)</f>
        <v>36064926.142857075</v>
      </c>
      <c r="AB172" s="2">
        <f t="shared" si="21"/>
        <v>10002.285714283586</v>
      </c>
      <c r="AC172" s="2">
        <f t="shared" si="9"/>
        <v>24627400.857142828</v>
      </c>
      <c r="AD172" s="3">
        <f t="shared" si="10"/>
        <v>36064926.142857075</v>
      </c>
      <c r="AE172" s="2">
        <f>IF(AE170&gt;=52800000,52800000,IF(AB151=Graph!G$1*1000,AE171+Graph!G$1*1000,AC172))</f>
        <v>24627400.857142828</v>
      </c>
      <c r="AF172" s="3">
        <f t="shared" si="11"/>
        <v>24627400.857142828</v>
      </c>
      <c r="AG172" s="3">
        <f t="shared" si="26"/>
        <v>33135268.099999975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103</v>
      </c>
      <c r="C173" s="7"/>
      <c r="D173" s="2" t="e">
        <f t="shared" si="12"/>
        <v>#N/A</v>
      </c>
      <c r="E173" s="2" t="e">
        <f t="shared" si="22"/>
        <v>#N/A</v>
      </c>
      <c r="F173" s="2">
        <v>923228.34150388837</v>
      </c>
      <c r="G173" s="2">
        <f t="shared" si="23"/>
        <v>409997.71428571426</v>
      </c>
      <c r="H173" s="2">
        <f t="shared" si="13"/>
        <v>59477206.571428642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1635120.4285714251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935983.43937572837</v>
      </c>
      <c r="Q173" s="2">
        <f>IF(P173&gt;Graph!$G$1*1000,Graph!$G$1*1000,P173)</f>
        <v>420000</v>
      </c>
      <c r="R173" s="2">
        <f t="shared" si="16"/>
        <v>61112327</v>
      </c>
      <c r="S173" s="2">
        <f t="shared" si="17"/>
        <v>409997.71428571641</v>
      </c>
      <c r="T173" s="2">
        <f t="shared" si="18"/>
        <v>10002.285714285681</v>
      </c>
      <c r="U173" s="2">
        <f t="shared" si="19"/>
        <v>420000</v>
      </c>
      <c r="V173" s="2">
        <f t="shared" si="28"/>
        <v>25037398.571428541</v>
      </c>
      <c r="W173" s="2">
        <f t="shared" si="20"/>
        <v>409997.71428571269</v>
      </c>
      <c r="X173" s="2">
        <f t="shared" si="6"/>
        <v>10002.285714287311</v>
      </c>
      <c r="Y173" s="2">
        <f t="shared" si="7"/>
        <v>36074928.428571358</v>
      </c>
      <c r="Z173" s="2" t="str">
        <f t="shared" si="8"/>
        <v>HERE</v>
      </c>
      <c r="AA173" s="2">
        <f>IF(Z173="HERE",Y173,AA172+Graph!$G$1*1000)</f>
        <v>36074928.428571358</v>
      </c>
      <c r="AB173" s="2">
        <f t="shared" si="21"/>
        <v>10002.285714283586</v>
      </c>
      <c r="AC173" s="2">
        <f t="shared" si="9"/>
        <v>25037398.571428541</v>
      </c>
      <c r="AD173" s="3">
        <f t="shared" si="10"/>
        <v>36074928.428571358</v>
      </c>
      <c r="AE173" s="2">
        <f>IF(AE171&gt;=52800000,52800000,IF(AB152=Graph!G$1*1000,AE172+Graph!G$1*1000,AC173))</f>
        <v>25037398.571428541</v>
      </c>
      <c r="AF173" s="3">
        <f t="shared" si="11"/>
        <v>25037398.571428541</v>
      </c>
      <c r="AG173" s="3">
        <f t="shared" si="26"/>
        <v>33103474.599999975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104</v>
      </c>
      <c r="C174" s="7"/>
      <c r="D174" s="2" t="e">
        <f t="shared" si="12"/>
        <v>#N/A</v>
      </c>
      <c r="E174" s="2" t="e">
        <f t="shared" si="22"/>
        <v>#N/A</v>
      </c>
      <c r="F174" s="2">
        <v>927735.53528320789</v>
      </c>
      <c r="G174" s="2">
        <f t="shared" si="23"/>
        <v>409997.71428571426</v>
      </c>
      <c r="H174" s="2">
        <f t="shared" si="13"/>
        <v>59887204.285714358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1645122.7142857108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940565.02400958538</v>
      </c>
      <c r="Q174" s="2">
        <f>IF(P174&gt;Graph!$G$1*1000,Graph!$G$1*1000,P174)</f>
        <v>420000</v>
      </c>
      <c r="R174" s="2">
        <f t="shared" si="16"/>
        <v>61532327</v>
      </c>
      <c r="S174" s="2">
        <f t="shared" si="17"/>
        <v>409997.71428571641</v>
      </c>
      <c r="T174" s="2">
        <f t="shared" si="18"/>
        <v>10002.285714285681</v>
      </c>
      <c r="U174" s="2">
        <f t="shared" si="19"/>
        <v>420000</v>
      </c>
      <c r="V174" s="2">
        <f t="shared" si="28"/>
        <v>25447396.285714254</v>
      </c>
      <c r="W174" s="2">
        <f t="shared" si="20"/>
        <v>409997.71428571269</v>
      </c>
      <c r="X174" s="2">
        <f t="shared" si="6"/>
        <v>10002.285714287311</v>
      </c>
      <c r="Y174" s="2">
        <f t="shared" si="7"/>
        <v>36084930.714285642</v>
      </c>
      <c r="Z174" s="2" t="str">
        <f t="shared" si="8"/>
        <v>HERE</v>
      </c>
      <c r="AA174" s="2">
        <f>IF(Z174="HERE",Y174,AA173+Graph!$G$1*1000)</f>
        <v>36084930.714285642</v>
      </c>
      <c r="AB174" s="2">
        <f t="shared" si="21"/>
        <v>10002.285714283586</v>
      </c>
      <c r="AC174" s="2">
        <f t="shared" si="9"/>
        <v>25447396.285714254</v>
      </c>
      <c r="AD174" s="3">
        <f t="shared" si="10"/>
        <v>36084930.714285642</v>
      </c>
      <c r="AE174" s="2">
        <f>IF(AE172&gt;=52800000,52800000,IF(AB153=Graph!G$1*1000,AE173+Graph!G$1*1000,AC174))</f>
        <v>25447396.285714254</v>
      </c>
      <c r="AF174" s="3">
        <f t="shared" si="11"/>
        <v>25447396.285714254</v>
      </c>
      <c r="AG174" s="3">
        <f t="shared" si="26"/>
        <v>33096888.699999973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105</v>
      </c>
      <c r="C175" s="7"/>
      <c r="D175" s="2" t="e">
        <f t="shared" si="12"/>
        <v>#N/A</v>
      </c>
      <c r="E175" s="2" t="e">
        <f t="shared" si="22"/>
        <v>#N/A</v>
      </c>
      <c r="F175" s="2">
        <v>932242.72906252742</v>
      </c>
      <c r="G175" s="2">
        <f t="shared" si="23"/>
        <v>409997.71428571426</v>
      </c>
      <c r="H175" s="2">
        <f t="shared" si="13"/>
        <v>60297202.000000075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1655124.9999999965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945146.60864344239</v>
      </c>
      <c r="Q175" s="2">
        <f>IF(P175&gt;Graph!$G$1*1000,Graph!$G$1*1000,P175)</f>
        <v>420000</v>
      </c>
      <c r="R175" s="2">
        <f t="shared" si="16"/>
        <v>61952327</v>
      </c>
      <c r="S175" s="2">
        <f t="shared" si="17"/>
        <v>409997.71428571641</v>
      </c>
      <c r="T175" s="2">
        <f t="shared" si="18"/>
        <v>10002.285714285681</v>
      </c>
      <c r="U175" s="2">
        <f t="shared" si="19"/>
        <v>420000</v>
      </c>
      <c r="V175" s="2">
        <f t="shared" si="28"/>
        <v>25857393.999999966</v>
      </c>
      <c r="W175" s="2">
        <f t="shared" si="20"/>
        <v>409997.71428571269</v>
      </c>
      <c r="X175" s="2">
        <f t="shared" si="6"/>
        <v>10002.285714287311</v>
      </c>
      <c r="Y175" s="2">
        <f t="shared" si="7"/>
        <v>36094932.999999925</v>
      </c>
      <c r="Z175" s="2" t="str">
        <f t="shared" si="8"/>
        <v>HERE</v>
      </c>
      <c r="AA175" s="2">
        <f>IF(Z175="HERE",Y175,AA174+Graph!$G$1*1000)</f>
        <v>36094932.999999925</v>
      </c>
      <c r="AB175" s="2">
        <f t="shared" si="21"/>
        <v>10002.285714283586</v>
      </c>
      <c r="AC175" s="2">
        <f t="shared" si="9"/>
        <v>25857393.999999966</v>
      </c>
      <c r="AD175" s="3">
        <f t="shared" si="10"/>
        <v>36094932.999999925</v>
      </c>
      <c r="AE175" s="2">
        <f>IF(AE173&gt;=52800000,52800000,IF(AB154=Graph!G$1*1000,AE174+Graph!G$1*1000,AC175))</f>
        <v>25857393.999999966</v>
      </c>
      <c r="AF175" s="3">
        <f t="shared" si="11"/>
        <v>25857393.999999966</v>
      </c>
      <c r="AG175" s="3">
        <f t="shared" si="26"/>
        <v>33158768.599999975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106</v>
      </c>
      <c r="C176" s="7"/>
      <c r="D176" s="2" t="e">
        <f t="shared" si="12"/>
        <v>#N/A</v>
      </c>
      <c r="E176" s="2" t="e">
        <f t="shared" si="22"/>
        <v>#N/A</v>
      </c>
      <c r="F176" s="2">
        <v>936749.92284187675</v>
      </c>
      <c r="G176" s="2">
        <f t="shared" si="23"/>
        <v>409997.71428571426</v>
      </c>
      <c r="H176" s="2">
        <f t="shared" si="13"/>
        <v>60707199.714285791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1665127.2857142822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949728.1932772994</v>
      </c>
      <c r="Q176" s="2">
        <f>IF(P176&gt;Graph!$G$1*1000,Graph!$G$1*1000,P176)</f>
        <v>420000</v>
      </c>
      <c r="R176" s="2">
        <f t="shared" si="16"/>
        <v>62372327</v>
      </c>
      <c r="S176" s="2">
        <f t="shared" si="17"/>
        <v>409997.71428571641</v>
      </c>
      <c r="T176" s="2">
        <f t="shared" si="18"/>
        <v>10002.285714285681</v>
      </c>
      <c r="U176" s="2">
        <f t="shared" si="19"/>
        <v>420000</v>
      </c>
      <c r="V176" s="2">
        <f t="shared" si="28"/>
        <v>26267391.714285679</v>
      </c>
      <c r="W176" s="2">
        <f t="shared" si="20"/>
        <v>409997.71428571269</v>
      </c>
      <c r="X176" s="2">
        <f t="shared" si="6"/>
        <v>10002.285714287311</v>
      </c>
      <c r="Y176" s="2">
        <f t="shared" si="7"/>
        <v>36104935.285714209</v>
      </c>
      <c r="Z176" s="2" t="str">
        <f t="shared" si="8"/>
        <v>HERE</v>
      </c>
      <c r="AA176" s="2">
        <f>IF(Z176="HERE",Y176,AA175+Graph!$G$1*1000)</f>
        <v>36104935.285714209</v>
      </c>
      <c r="AB176" s="2">
        <f t="shared" si="21"/>
        <v>10002.285714283586</v>
      </c>
      <c r="AC176" s="2">
        <f t="shared" si="9"/>
        <v>26267391.714285679</v>
      </c>
      <c r="AD176" s="3">
        <f t="shared" si="10"/>
        <v>36104935.285714209</v>
      </c>
      <c r="AE176" s="2">
        <f>IF(AE174&gt;=52800000,52800000,IF(AB155=Graph!G$1*1000,AE175+Graph!G$1*1000,AC176))</f>
        <v>26267391.714285679</v>
      </c>
      <c r="AF176" s="3">
        <f t="shared" si="11"/>
        <v>26267391.714285679</v>
      </c>
      <c r="AG176" s="3">
        <f t="shared" si="26"/>
        <v>33188270.542857114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107</v>
      </c>
      <c r="C177" s="7"/>
      <c r="D177" s="2" t="e">
        <f t="shared" si="12"/>
        <v>#N/A</v>
      </c>
      <c r="E177" s="2" t="e">
        <f t="shared" si="22"/>
        <v>#N/A</v>
      </c>
      <c r="F177" s="2">
        <v>941257.11662119627</v>
      </c>
      <c r="G177" s="2">
        <f t="shared" si="23"/>
        <v>409997.71428571426</v>
      </c>
      <c r="H177" s="2">
        <f t="shared" si="13"/>
        <v>61117197.428571507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1675129.5714285679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954309.77791115642</v>
      </c>
      <c r="Q177" s="2">
        <f>IF(P177&gt;Graph!$G$1*1000,Graph!$G$1*1000,P177)</f>
        <v>420000</v>
      </c>
      <c r="R177" s="2">
        <f t="shared" si="16"/>
        <v>62792327</v>
      </c>
      <c r="S177" s="2">
        <f t="shared" si="17"/>
        <v>409997.71428571641</v>
      </c>
      <c r="T177" s="2">
        <f t="shared" si="18"/>
        <v>10002.285714285681</v>
      </c>
      <c r="U177" s="2">
        <f t="shared" si="19"/>
        <v>420000</v>
      </c>
      <c r="V177" s="2">
        <f t="shared" si="28"/>
        <v>26677389.428571392</v>
      </c>
      <c r="W177" s="2">
        <f t="shared" si="20"/>
        <v>409997.71428571269</v>
      </c>
      <c r="X177" s="2">
        <f t="shared" si="6"/>
        <v>10002.285714287311</v>
      </c>
      <c r="Y177" s="2">
        <f t="shared" si="7"/>
        <v>36114937.571428493</v>
      </c>
      <c r="Z177" s="2" t="str">
        <f t="shared" si="8"/>
        <v>HERE</v>
      </c>
      <c r="AA177" s="2">
        <f>IF(Z177="HERE",Y177,AA176+Graph!$G$1*1000)</f>
        <v>36114937.571428493</v>
      </c>
      <c r="AB177" s="2">
        <f t="shared" si="21"/>
        <v>10002.285714283586</v>
      </c>
      <c r="AC177" s="2">
        <f t="shared" si="9"/>
        <v>26677389.428571392</v>
      </c>
      <c r="AD177" s="3">
        <f t="shared" si="10"/>
        <v>36114937.571428493</v>
      </c>
      <c r="AE177" s="2">
        <f>IF(AE175&gt;=52800000,52800000,IF(AB156=Graph!G$1*1000,AE176+Graph!G$1*1000,AC177))</f>
        <v>26677389.428571392</v>
      </c>
      <c r="AF177" s="3">
        <f t="shared" si="11"/>
        <v>26677389.428571392</v>
      </c>
      <c r="AG177" s="3">
        <f t="shared" si="26"/>
        <v>33217772.485714257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108</v>
      </c>
      <c r="C178" s="7"/>
      <c r="D178" s="2" t="e">
        <f t="shared" si="12"/>
        <v>#N/A</v>
      </c>
      <c r="E178" s="2" t="e">
        <f t="shared" si="22"/>
        <v>#N/A</v>
      </c>
      <c r="F178" s="2">
        <v>945764.31040051579</v>
      </c>
      <c r="G178" s="2">
        <f t="shared" si="23"/>
        <v>409997.71428571426</v>
      </c>
      <c r="H178" s="2">
        <f t="shared" si="13"/>
        <v>61527195.142857224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1685131.8571428536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958891.36254501343</v>
      </c>
      <c r="Q178" s="2">
        <f>IF(P178&gt;Graph!$G$1*1000,Graph!$G$1*1000,P178)</f>
        <v>420000</v>
      </c>
      <c r="R178" s="2">
        <f t="shared" si="16"/>
        <v>63212327</v>
      </c>
      <c r="S178" s="2">
        <f t="shared" si="17"/>
        <v>409997.71428571641</v>
      </c>
      <c r="T178" s="2">
        <f t="shared" si="18"/>
        <v>10002.285714285681</v>
      </c>
      <c r="U178" s="2">
        <f t="shared" si="19"/>
        <v>420000</v>
      </c>
      <c r="V178" s="2">
        <f t="shared" si="28"/>
        <v>27087387.142857105</v>
      </c>
      <c r="W178" s="2">
        <f t="shared" si="20"/>
        <v>409997.71428571269</v>
      </c>
      <c r="X178" s="2">
        <f t="shared" si="6"/>
        <v>10002.285714287311</v>
      </c>
      <c r="Y178" s="2">
        <f t="shared" si="7"/>
        <v>36124939.857142776</v>
      </c>
      <c r="Z178" s="2" t="str">
        <f t="shared" si="8"/>
        <v>HERE</v>
      </c>
      <c r="AA178" s="2">
        <f>IF(Z178="HERE",Y178,AA177+Graph!$G$1*1000)</f>
        <v>36124939.857142776</v>
      </c>
      <c r="AB178" s="2">
        <f t="shared" si="21"/>
        <v>10002.285714283586</v>
      </c>
      <c r="AC178" s="2">
        <f t="shared" si="9"/>
        <v>27087387.142857105</v>
      </c>
      <c r="AD178" s="3">
        <f t="shared" si="10"/>
        <v>36124939.857142776</v>
      </c>
      <c r="AE178" s="2">
        <f>IF(AE176&gt;=52800000,52800000,IF(AB157=Graph!G$1*1000,AE177+Graph!G$1*1000,AC178))</f>
        <v>27087387.142857105</v>
      </c>
      <c r="AF178" s="3">
        <f t="shared" si="11"/>
        <v>27087387.142857105</v>
      </c>
      <c r="AG178" s="3">
        <f t="shared" si="26"/>
        <v>33247274.428571396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109</v>
      </c>
      <c r="C179" s="7"/>
      <c r="D179" s="2" t="e">
        <f t="shared" si="12"/>
        <v>#N/A</v>
      </c>
      <c r="E179" s="2" t="e">
        <f t="shared" si="22"/>
        <v>#N/A</v>
      </c>
      <c r="F179" s="2">
        <v>950271.50417986512</v>
      </c>
      <c r="G179" s="2">
        <f t="shared" si="23"/>
        <v>409997.71428571426</v>
      </c>
      <c r="H179" s="2">
        <f t="shared" si="13"/>
        <v>61937192.85714294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1695134.1428571392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963472.94717887044</v>
      </c>
      <c r="Q179" s="2">
        <f>IF(P179&gt;Graph!$G$1*1000,Graph!$G$1*1000,P179)</f>
        <v>420000</v>
      </c>
      <c r="R179" s="2">
        <f t="shared" si="16"/>
        <v>63632327</v>
      </c>
      <c r="S179" s="2">
        <f t="shared" si="17"/>
        <v>409997.71428571641</v>
      </c>
      <c r="T179" s="2">
        <f t="shared" si="18"/>
        <v>10002.285714285681</v>
      </c>
      <c r="U179" s="2">
        <f t="shared" si="19"/>
        <v>420000</v>
      </c>
      <c r="V179" s="2">
        <f t="shared" si="28"/>
        <v>27497384.857142817</v>
      </c>
      <c r="W179" s="2">
        <f t="shared" si="20"/>
        <v>409997.71428571269</v>
      </c>
      <c r="X179" s="2">
        <f t="shared" si="6"/>
        <v>10002.285714287311</v>
      </c>
      <c r="Y179" s="2">
        <f t="shared" si="7"/>
        <v>36134942.14285706</v>
      </c>
      <c r="Z179" s="2" t="str">
        <f t="shared" si="8"/>
        <v>HERE</v>
      </c>
      <c r="AA179" s="2">
        <f>IF(Z179="HERE",Y179,AA178+Graph!$G$1*1000)</f>
        <v>36134942.14285706</v>
      </c>
      <c r="AB179" s="2">
        <f t="shared" si="21"/>
        <v>10002.285714283586</v>
      </c>
      <c r="AC179" s="2">
        <f t="shared" si="9"/>
        <v>27497384.857142817</v>
      </c>
      <c r="AD179" s="3">
        <f t="shared" si="10"/>
        <v>36134942.14285706</v>
      </c>
      <c r="AE179" s="2">
        <f>IF(AE177&gt;=52800000,52800000,IF(AB158=Graph!G$1*1000,AE178+Graph!G$1*1000,AC179))</f>
        <v>27497384.857142817</v>
      </c>
      <c r="AF179" s="3">
        <f t="shared" si="11"/>
        <v>27497384.857142817</v>
      </c>
      <c r="AG179" s="3">
        <f t="shared" si="26"/>
        <v>33276776.371428538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110</v>
      </c>
      <c r="C180" s="7"/>
      <c r="D180" s="2" t="e">
        <f t="shared" si="12"/>
        <v>#N/A</v>
      </c>
      <c r="E180" s="2" t="e">
        <f t="shared" si="22"/>
        <v>#N/A</v>
      </c>
      <c r="F180" s="2">
        <v>954778.69795918465</v>
      </c>
      <c r="G180" s="2">
        <f t="shared" si="23"/>
        <v>409997.71428571426</v>
      </c>
      <c r="H180" s="2">
        <f t="shared" si="13"/>
        <v>62347190.571428657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1705136.4285714249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968054.53181272745</v>
      </c>
      <c r="Q180" s="2">
        <f>IF(P180&gt;Graph!$G$1*1000,Graph!$G$1*1000,P180)</f>
        <v>420000</v>
      </c>
      <c r="R180" s="2">
        <f t="shared" si="16"/>
        <v>64052327</v>
      </c>
      <c r="S180" s="2">
        <f t="shared" si="17"/>
        <v>409997.71428571641</v>
      </c>
      <c r="T180" s="2">
        <f t="shared" si="18"/>
        <v>10002.285714285681</v>
      </c>
      <c r="U180" s="2">
        <f t="shared" si="19"/>
        <v>420000</v>
      </c>
      <c r="V180" s="2">
        <f t="shared" si="28"/>
        <v>27907382.57142853</v>
      </c>
      <c r="W180" s="2">
        <f t="shared" si="20"/>
        <v>409997.71428571269</v>
      </c>
      <c r="X180" s="2">
        <f t="shared" si="6"/>
        <v>10002.285714287311</v>
      </c>
      <c r="Y180" s="2">
        <f t="shared" si="7"/>
        <v>36144944.428571343</v>
      </c>
      <c r="Z180" s="2" t="str">
        <f t="shared" si="8"/>
        <v>HERE</v>
      </c>
      <c r="AA180" s="2">
        <f>IF(Z180="HERE",Y180,AA179+Graph!$G$1*1000)</f>
        <v>36144944.428571343</v>
      </c>
      <c r="AB180" s="2">
        <f t="shared" si="21"/>
        <v>10002.285714283586</v>
      </c>
      <c r="AC180" s="2">
        <f t="shared" si="9"/>
        <v>27907382.57142853</v>
      </c>
      <c r="AD180" s="3">
        <f t="shared" si="10"/>
        <v>36144944.428571343</v>
      </c>
      <c r="AE180" s="2">
        <f>IF(AE178&gt;=52800000,52800000,IF(AB159=Graph!G$1*1000,AE179+Graph!G$1*1000,AC180))</f>
        <v>27907382.57142853</v>
      </c>
      <c r="AF180" s="3">
        <f t="shared" si="11"/>
        <v>27907382.57142853</v>
      </c>
      <c r="AG180" s="3">
        <f t="shared" si="26"/>
        <v>33306278.314285677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111</v>
      </c>
      <c r="C181" s="7"/>
      <c r="D181" s="2" t="e">
        <f t="shared" si="12"/>
        <v>#N/A</v>
      </c>
      <c r="E181" s="2" t="e">
        <f t="shared" si="22"/>
        <v>#N/A</v>
      </c>
      <c r="F181" s="2">
        <v>959285.89173850417</v>
      </c>
      <c r="G181" s="2">
        <f t="shared" si="23"/>
        <v>409997.71428571426</v>
      </c>
      <c r="H181" s="2">
        <f t="shared" si="13"/>
        <v>62757188.285714373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1715138.7142857106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972636.11644655466</v>
      </c>
      <c r="Q181" s="2">
        <f>IF(P181&gt;Graph!$G$1*1000,Graph!$G$1*1000,P181)</f>
        <v>420000</v>
      </c>
      <c r="R181" s="2">
        <f t="shared" si="16"/>
        <v>64472327</v>
      </c>
      <c r="S181" s="2">
        <f t="shared" si="17"/>
        <v>409997.71428571641</v>
      </c>
      <c r="T181" s="2">
        <f t="shared" si="18"/>
        <v>10002.285714285681</v>
      </c>
      <c r="U181" s="2">
        <f t="shared" si="19"/>
        <v>420000</v>
      </c>
      <c r="V181" s="2">
        <f t="shared" si="28"/>
        <v>28317380.285714243</v>
      </c>
      <c r="W181" s="2">
        <f t="shared" si="20"/>
        <v>409997.71428571269</v>
      </c>
      <c r="X181" s="2">
        <f t="shared" si="6"/>
        <v>10002.285714287311</v>
      </c>
      <c r="Y181" s="2">
        <f t="shared" si="7"/>
        <v>36154946.714285627</v>
      </c>
      <c r="Z181" s="2" t="str">
        <f t="shared" si="8"/>
        <v>HERE</v>
      </c>
      <c r="AA181" s="2">
        <f>IF(Z181="HERE",Y181,AA180+Graph!$G$1*1000)</f>
        <v>36154946.714285627</v>
      </c>
      <c r="AB181" s="2">
        <f t="shared" si="21"/>
        <v>10002.285714283586</v>
      </c>
      <c r="AC181" s="2">
        <f t="shared" si="9"/>
        <v>28317380.285714243</v>
      </c>
      <c r="AD181" s="3">
        <f t="shared" si="10"/>
        <v>36154946.714285627</v>
      </c>
      <c r="AE181" s="2">
        <f>IF(AE179&gt;=52800000,52800000,IF(AB160=Graph!G$1*1000,AE180+Graph!G$1*1000,AC181))</f>
        <v>28317380.285714243</v>
      </c>
      <c r="AF181" s="3">
        <f t="shared" si="11"/>
        <v>28317380.285714243</v>
      </c>
      <c r="AG181" s="3">
        <f t="shared" si="26"/>
        <v>33335780.257142819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112</v>
      </c>
      <c r="C182" s="7"/>
      <c r="D182" s="2" t="e">
        <f t="shared" si="12"/>
        <v>#N/A</v>
      </c>
      <c r="E182" s="2" t="e">
        <f t="shared" si="22"/>
        <v>#N/A</v>
      </c>
      <c r="F182" s="2">
        <v>963793.0855178535</v>
      </c>
      <c r="G182" s="2">
        <f t="shared" si="23"/>
        <v>409997.71428571426</v>
      </c>
      <c r="H182" s="2">
        <f t="shared" si="13"/>
        <v>63167186.000000089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1725140.9999999963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977217.70108041167</v>
      </c>
      <c r="Q182" s="2">
        <f>IF(P182&gt;Graph!$G$1*1000,Graph!$G$1*1000,P182)</f>
        <v>420000</v>
      </c>
      <c r="R182" s="2">
        <f t="shared" si="16"/>
        <v>64892327</v>
      </c>
      <c r="S182" s="2">
        <f t="shared" si="17"/>
        <v>409997.71428571641</v>
      </c>
      <c r="T182" s="2">
        <f t="shared" si="18"/>
        <v>10002.285714285681</v>
      </c>
      <c r="U182" s="2">
        <f t="shared" si="19"/>
        <v>420000</v>
      </c>
      <c r="V182" s="2">
        <f t="shared" si="28"/>
        <v>28727377.999999955</v>
      </c>
      <c r="W182" s="2">
        <f t="shared" si="20"/>
        <v>409997.71428571269</v>
      </c>
      <c r="X182" s="2">
        <f t="shared" si="6"/>
        <v>10002.285714287311</v>
      </c>
      <c r="Y182" s="2">
        <f t="shared" si="7"/>
        <v>36164948.999999911</v>
      </c>
      <c r="Z182" s="2" t="str">
        <f t="shared" si="8"/>
        <v>HERE</v>
      </c>
      <c r="AA182" s="2">
        <f>IF(Z182="HERE",Y182,AA181+Graph!$G$1*1000)</f>
        <v>36164948.999999911</v>
      </c>
      <c r="AB182" s="2">
        <f t="shared" si="21"/>
        <v>10002.285714283586</v>
      </c>
      <c r="AC182" s="2">
        <f t="shared" si="9"/>
        <v>28727377.999999955</v>
      </c>
      <c r="AD182" s="3">
        <f t="shared" si="10"/>
        <v>36164948.999999911</v>
      </c>
      <c r="AE182" s="2">
        <f>IF(AE180&gt;=52800000,52800000,IF(AB161=Graph!G$1*1000,AE181+Graph!G$1*1000,AC182))</f>
        <v>28727377.999999955</v>
      </c>
      <c r="AF182" s="3">
        <f t="shared" si="11"/>
        <v>28727377.999999955</v>
      </c>
      <c r="AG182" s="3">
        <f t="shared" si="26"/>
        <v>33365282.199999962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113</v>
      </c>
      <c r="C183" s="7"/>
      <c r="D183" s="2" t="e">
        <f t="shared" si="12"/>
        <v>#N/A</v>
      </c>
      <c r="E183" s="2" t="e">
        <f t="shared" si="22"/>
        <v>#N/A</v>
      </c>
      <c r="F183" s="2">
        <v>968300.27929717302</v>
      </c>
      <c r="G183" s="2">
        <f t="shared" si="23"/>
        <v>409997.71428571426</v>
      </c>
      <c r="H183" s="2">
        <f t="shared" si="13"/>
        <v>63577183.714285806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1735143.285714282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981799.28571426868</v>
      </c>
      <c r="Q183" s="2">
        <f>IF(P183&gt;Graph!$G$1*1000,Graph!$G$1*1000,P183)</f>
        <v>420000</v>
      </c>
      <c r="R183" s="2">
        <f t="shared" si="16"/>
        <v>65312327</v>
      </c>
      <c r="S183" s="2">
        <f t="shared" si="17"/>
        <v>409997.71428571641</v>
      </c>
      <c r="T183" s="2">
        <f t="shared" si="18"/>
        <v>10002.285714285681</v>
      </c>
      <c r="U183" s="2">
        <f t="shared" si="19"/>
        <v>420000</v>
      </c>
      <c r="V183" s="2">
        <f t="shared" si="28"/>
        <v>29137375.714285668</v>
      </c>
      <c r="W183" s="2">
        <f t="shared" si="20"/>
        <v>409997.71428571269</v>
      </c>
      <c r="X183" s="2">
        <f t="shared" si="6"/>
        <v>10002.285714287311</v>
      </c>
      <c r="Y183" s="2">
        <f t="shared" si="7"/>
        <v>36174951.285714194</v>
      </c>
      <c r="Z183" s="2" t="str">
        <f t="shared" si="8"/>
        <v>HERE</v>
      </c>
      <c r="AA183" s="2">
        <f>IF(Z183="HERE",Y183,AA182+Graph!$G$1*1000)</f>
        <v>36174951.285714194</v>
      </c>
      <c r="AB183" s="2">
        <f t="shared" si="21"/>
        <v>10002.285714283586</v>
      </c>
      <c r="AC183" s="2">
        <f t="shared" si="9"/>
        <v>29137375.714285668</v>
      </c>
      <c r="AD183" s="3">
        <f t="shared" si="10"/>
        <v>36174951.285714194</v>
      </c>
      <c r="AE183" s="2">
        <f>IF(AE181&gt;=52800000,52800000,IF(AB162=Graph!G$1*1000,AE182+Graph!G$1*1000,AC183))</f>
        <v>29137375.714285668</v>
      </c>
      <c r="AF183" s="3">
        <f t="shared" si="11"/>
        <v>29137375.714285668</v>
      </c>
      <c r="AG183" s="3">
        <f t="shared" si="26"/>
        <v>33394784.142857101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114</v>
      </c>
      <c r="C184" s="7"/>
      <c r="D184" s="2" t="e">
        <f t="shared" si="12"/>
        <v>#N/A</v>
      </c>
      <c r="E184" s="2" t="e">
        <f t="shared" si="22"/>
        <v>#N/A</v>
      </c>
      <c r="F184" s="2">
        <v>972807.47307649255</v>
      </c>
      <c r="G184" s="2">
        <f t="shared" si="23"/>
        <v>409997.71428571426</v>
      </c>
      <c r="H184" s="2">
        <f t="shared" si="13"/>
        <v>63987181.428571522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1745145.5714285676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986380.8703481257</v>
      </c>
      <c r="Q184" s="2">
        <f>IF(P184&gt;Graph!$G$1*1000,Graph!$G$1*1000,P184)</f>
        <v>420000</v>
      </c>
      <c r="R184" s="2">
        <f t="shared" si="16"/>
        <v>65732327</v>
      </c>
      <c r="S184" s="2">
        <f t="shared" si="17"/>
        <v>409997.71428571641</v>
      </c>
      <c r="T184" s="2">
        <f t="shared" si="18"/>
        <v>10002.285714285681</v>
      </c>
      <c r="U184" s="2">
        <f t="shared" si="19"/>
        <v>420000</v>
      </c>
      <c r="V184" s="2">
        <f t="shared" si="28"/>
        <v>29547373.428571381</v>
      </c>
      <c r="W184" s="2">
        <f t="shared" si="20"/>
        <v>409997.71428571269</v>
      </c>
      <c r="X184" s="2">
        <f t="shared" si="6"/>
        <v>10002.285714287311</v>
      </c>
      <c r="Y184" s="2">
        <f t="shared" si="7"/>
        <v>36184953.571428478</v>
      </c>
      <c r="Z184" s="2" t="str">
        <f t="shared" si="8"/>
        <v>HERE</v>
      </c>
      <c r="AA184" s="2">
        <f>IF(Z184="HERE",Y184,AA183+Graph!$G$1*1000)</f>
        <v>36184953.571428478</v>
      </c>
      <c r="AB184" s="2">
        <f t="shared" si="21"/>
        <v>10002.285714283586</v>
      </c>
      <c r="AC184" s="2">
        <f t="shared" si="9"/>
        <v>29547373.428571381</v>
      </c>
      <c r="AD184" s="3">
        <f t="shared" si="10"/>
        <v>36184953.571428478</v>
      </c>
      <c r="AE184" s="2">
        <f>IF(AE182&gt;=52800000,52800000,IF(AB163=Graph!G$1*1000,AE183+Graph!G$1*1000,AC184))</f>
        <v>29547373.428571381</v>
      </c>
      <c r="AF184" s="3">
        <f t="shared" si="11"/>
        <v>29547373.428571381</v>
      </c>
      <c r="AG184" s="3">
        <f t="shared" si="26"/>
        <v>33424286.085714243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115</v>
      </c>
      <c r="C185" s="7"/>
      <c r="D185" s="2" t="e">
        <f t="shared" si="12"/>
        <v>#N/A</v>
      </c>
      <c r="E185" s="2" t="e">
        <f t="shared" si="22"/>
        <v>#N/A</v>
      </c>
      <c r="F185" s="2">
        <v>977314.66685584188</v>
      </c>
      <c r="G185" s="2">
        <f t="shared" si="23"/>
        <v>409997.71428571426</v>
      </c>
      <c r="H185" s="2">
        <f t="shared" si="13"/>
        <v>64397179.142857239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1755147.8571428533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990962.45498198271</v>
      </c>
      <c r="Q185" s="2">
        <f>IF(P185&gt;Graph!$G$1*1000,Graph!$G$1*1000,P185)</f>
        <v>420000</v>
      </c>
      <c r="R185" s="2">
        <f t="shared" si="16"/>
        <v>66152327</v>
      </c>
      <c r="S185" s="2">
        <f t="shared" si="17"/>
        <v>409997.71428571641</v>
      </c>
      <c r="T185" s="2">
        <f t="shared" si="18"/>
        <v>10002.285714285681</v>
      </c>
      <c r="U185" s="2">
        <f t="shared" si="19"/>
        <v>420000</v>
      </c>
      <c r="V185" s="2">
        <f t="shared" si="28"/>
        <v>29957371.142857093</v>
      </c>
      <c r="W185" s="2">
        <f t="shared" si="20"/>
        <v>409997.71428571269</v>
      </c>
      <c r="X185" s="2">
        <f t="shared" si="6"/>
        <v>10002.285714287311</v>
      </c>
      <c r="Y185" s="2">
        <f t="shared" si="7"/>
        <v>36194955.857142761</v>
      </c>
      <c r="Z185" s="2" t="str">
        <f t="shared" si="8"/>
        <v>HERE</v>
      </c>
      <c r="AA185" s="2">
        <f>IF(Z185="HERE",Y185,AA184+Graph!$G$1*1000)</f>
        <v>36194955.857142761</v>
      </c>
      <c r="AB185" s="2">
        <f t="shared" si="21"/>
        <v>10002.285714283586</v>
      </c>
      <c r="AC185" s="2">
        <f t="shared" si="9"/>
        <v>29957371.142857093</v>
      </c>
      <c r="AD185" s="3">
        <f t="shared" si="10"/>
        <v>36194955.857142761</v>
      </c>
      <c r="AE185" s="2">
        <f>IF(AE183&gt;=52800000,52800000,IF(AB164=Graph!G$1*1000,AE184+Graph!G$1*1000,AC185))</f>
        <v>29957371.142857093</v>
      </c>
      <c r="AF185" s="3">
        <f t="shared" si="11"/>
        <v>29957371.142857093</v>
      </c>
      <c r="AG185" s="3">
        <f t="shared" si="26"/>
        <v>33453788.028571382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116</v>
      </c>
      <c r="C186" s="7"/>
      <c r="D186" s="2" t="e">
        <f t="shared" si="12"/>
        <v>#N/A</v>
      </c>
      <c r="E186" s="2" t="e">
        <f t="shared" si="22"/>
        <v>#N/A</v>
      </c>
      <c r="F186" s="2">
        <v>981821.8606351614</v>
      </c>
      <c r="G186" s="2">
        <f t="shared" si="23"/>
        <v>409997.71428571426</v>
      </c>
      <c r="H186" s="2">
        <f t="shared" si="13"/>
        <v>64807176.857142955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1765150.142857139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995544.03961583972</v>
      </c>
      <c r="Q186" s="2">
        <f>IF(P186&gt;Graph!$G$1*1000,Graph!$G$1*1000,P186)</f>
        <v>420000</v>
      </c>
      <c r="R186" s="2">
        <f t="shared" si="16"/>
        <v>66572327</v>
      </c>
      <c r="S186" s="2">
        <f t="shared" si="17"/>
        <v>409997.71428571641</v>
      </c>
      <c r="T186" s="2">
        <f t="shared" si="18"/>
        <v>10002.285714285681</v>
      </c>
      <c r="U186" s="2">
        <f t="shared" si="19"/>
        <v>420000</v>
      </c>
      <c r="V186" s="2">
        <f t="shared" si="28"/>
        <v>30367368.857142806</v>
      </c>
      <c r="W186" s="2">
        <f t="shared" si="20"/>
        <v>409997.71428571269</v>
      </c>
      <c r="X186" s="2">
        <f t="shared" si="6"/>
        <v>10002.285714287311</v>
      </c>
      <c r="Y186" s="2">
        <f t="shared" si="7"/>
        <v>36204958.142857045</v>
      </c>
      <c r="Z186" s="2" t="str">
        <f t="shared" si="8"/>
        <v>HERE</v>
      </c>
      <c r="AA186" s="2">
        <f>IF(Z186="HERE",Y186,AA185+Graph!$G$1*1000)</f>
        <v>36204958.142857045</v>
      </c>
      <c r="AB186" s="2">
        <f t="shared" si="21"/>
        <v>10002.285714283586</v>
      </c>
      <c r="AC186" s="2">
        <f t="shared" si="9"/>
        <v>30367368.857142806</v>
      </c>
      <c r="AD186" s="3">
        <f t="shared" si="10"/>
        <v>36204958.142857045</v>
      </c>
      <c r="AE186" s="2">
        <f>IF(AE184&gt;=52800000,52800000,IF(AB165=Graph!G$1*1000,AE185+Graph!G$1*1000,AC186))</f>
        <v>30367368.857142806</v>
      </c>
      <c r="AF186" s="3">
        <f t="shared" si="11"/>
        <v>30367368.857142806</v>
      </c>
      <c r="AG186" s="3">
        <f t="shared" si="26"/>
        <v>33483289.971428521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117</v>
      </c>
      <c r="C187" s="7"/>
      <c r="D187" s="2" t="e">
        <f t="shared" si="12"/>
        <v>#N/A</v>
      </c>
      <c r="E187" s="2" t="e">
        <f t="shared" si="22"/>
        <v>#N/A</v>
      </c>
      <c r="F187" s="2">
        <v>986329.05441448092</v>
      </c>
      <c r="G187" s="2">
        <f t="shared" si="23"/>
        <v>409997.71428571426</v>
      </c>
      <c r="H187" s="2">
        <f t="shared" si="13"/>
        <v>65217174.571428671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1775152.4285714247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1000125.6242496967</v>
      </c>
      <c r="Q187" s="2">
        <f>IF(P187&gt;Graph!$G$1*1000,Graph!$G$1*1000,P187)</f>
        <v>420000</v>
      </c>
      <c r="R187" s="2">
        <f t="shared" si="16"/>
        <v>66992327</v>
      </c>
      <c r="S187" s="2">
        <f t="shared" si="17"/>
        <v>409997.71428571641</v>
      </c>
      <c r="T187" s="2">
        <f t="shared" si="18"/>
        <v>10002.285714285681</v>
      </c>
      <c r="U187" s="2">
        <f t="shared" si="19"/>
        <v>420000</v>
      </c>
      <c r="V187" s="2">
        <f t="shared" si="28"/>
        <v>30777366.571428519</v>
      </c>
      <c r="W187" s="2">
        <f t="shared" si="20"/>
        <v>409997.71428571269</v>
      </c>
      <c r="X187" s="2">
        <f t="shared" si="6"/>
        <v>10002.285714287311</v>
      </c>
      <c r="Y187" s="2">
        <f t="shared" si="7"/>
        <v>36214960.428571329</v>
      </c>
      <c r="Z187" s="2" t="str">
        <f t="shared" si="8"/>
        <v>HERE</v>
      </c>
      <c r="AA187" s="2">
        <f>IF(Z187="HERE",Y187,AA186+Graph!$G$1*1000)</f>
        <v>36214960.428571329</v>
      </c>
      <c r="AB187" s="2">
        <f t="shared" si="21"/>
        <v>10002.285714283586</v>
      </c>
      <c r="AC187" s="2">
        <f t="shared" si="9"/>
        <v>30777366.571428519</v>
      </c>
      <c r="AD187" s="3">
        <f t="shared" si="10"/>
        <v>36214960.428571329</v>
      </c>
      <c r="AE187" s="2">
        <f>IF(AE185&gt;=52800000,52800000,IF(AB166=Graph!G$1*1000,AE186+Graph!G$1*1000,AC187))</f>
        <v>30777366.571428519</v>
      </c>
      <c r="AF187" s="3">
        <f t="shared" si="11"/>
        <v>30777366.571428519</v>
      </c>
      <c r="AG187" s="3">
        <f t="shared" si="26"/>
        <v>33512791.914285664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118</v>
      </c>
      <c r="C188" s="7"/>
      <c r="D188" s="2" t="e">
        <f t="shared" si="12"/>
        <v>#N/A</v>
      </c>
      <c r="E188" s="2" t="e">
        <f t="shared" si="22"/>
        <v>#N/A</v>
      </c>
      <c r="F188" s="2">
        <v>990836.24819383025</v>
      </c>
      <c r="G188" s="2">
        <f t="shared" si="23"/>
        <v>409997.71428571426</v>
      </c>
      <c r="H188" s="2">
        <f t="shared" si="13"/>
        <v>65627172.285714388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1785154.7142857104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1004707.2088835537</v>
      </c>
      <c r="Q188" s="2">
        <f>IF(P188&gt;Graph!$G$1*1000,Graph!$G$1*1000,P188)</f>
        <v>420000</v>
      </c>
      <c r="R188" s="2">
        <f t="shared" si="16"/>
        <v>67412327</v>
      </c>
      <c r="S188" s="2">
        <f t="shared" si="17"/>
        <v>409997.71428571641</v>
      </c>
      <c r="T188" s="2">
        <f t="shared" si="18"/>
        <v>10002.285714285681</v>
      </c>
      <c r="U188" s="2">
        <f t="shared" si="19"/>
        <v>420000</v>
      </c>
      <c r="V188" s="2">
        <f t="shared" si="28"/>
        <v>31187364.285714231</v>
      </c>
      <c r="W188" s="2">
        <f t="shared" si="20"/>
        <v>409997.71428571269</v>
      </c>
      <c r="X188" s="2">
        <f t="shared" si="6"/>
        <v>10002.285714287311</v>
      </c>
      <c r="Y188" s="2">
        <f t="shared" si="7"/>
        <v>36224962.714285612</v>
      </c>
      <c r="Z188" s="2" t="str">
        <f t="shared" si="8"/>
        <v>HERE</v>
      </c>
      <c r="AA188" s="2">
        <f>IF(Z188="HERE",Y188,AA187+Graph!$G$1*1000)</f>
        <v>36224962.714285612</v>
      </c>
      <c r="AB188" s="2">
        <f t="shared" si="21"/>
        <v>10002.285714283586</v>
      </c>
      <c r="AC188" s="2">
        <f t="shared" si="9"/>
        <v>31187364.285714231</v>
      </c>
      <c r="AD188" s="3">
        <f t="shared" si="10"/>
        <v>36224962.714285612</v>
      </c>
      <c r="AE188" s="2">
        <f>IF(AE186&gt;=52800000,52800000,IF(AB167=Graph!G$1*1000,AE187+Graph!G$1*1000,AC188))</f>
        <v>31187364.285714231</v>
      </c>
      <c r="AF188" s="3">
        <f t="shared" si="11"/>
        <v>31187364.285714231</v>
      </c>
      <c r="AG188" s="3">
        <f t="shared" si="26"/>
        <v>33542293.857142806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119</v>
      </c>
      <c r="C189" s="7"/>
      <c r="D189" s="2" t="e">
        <f t="shared" si="12"/>
        <v>#N/A</v>
      </c>
      <c r="E189" s="2" t="e">
        <f t="shared" si="22"/>
        <v>#N/A</v>
      </c>
      <c r="F189" s="2">
        <v>995343.44197314978</v>
      </c>
      <c r="G189" s="2">
        <f t="shared" si="23"/>
        <v>409997.71428571426</v>
      </c>
      <c r="H189" s="2">
        <f t="shared" si="13"/>
        <v>66037170.000000104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1795156.999999996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1009288.7935174108</v>
      </c>
      <c r="Q189" s="2">
        <f>IF(P189&gt;Graph!$G$1*1000,Graph!$G$1*1000,P189)</f>
        <v>420000</v>
      </c>
      <c r="R189" s="2">
        <f t="shared" si="16"/>
        <v>67832327</v>
      </c>
      <c r="S189" s="2">
        <f t="shared" si="17"/>
        <v>409997.71428571641</v>
      </c>
      <c r="T189" s="2">
        <f t="shared" si="18"/>
        <v>10002.285714285681</v>
      </c>
      <c r="U189" s="2">
        <f t="shared" si="19"/>
        <v>420000</v>
      </c>
      <c r="V189" s="2">
        <f t="shared" si="28"/>
        <v>31597361.999999944</v>
      </c>
      <c r="W189" s="2">
        <f t="shared" si="20"/>
        <v>409997.71428571269</v>
      </c>
      <c r="X189" s="2">
        <f t="shared" si="6"/>
        <v>10002.285714287311</v>
      </c>
      <c r="Y189" s="2">
        <f t="shared" si="7"/>
        <v>36234964.999999896</v>
      </c>
      <c r="Z189" s="2" t="str">
        <f t="shared" si="8"/>
        <v>HERE</v>
      </c>
      <c r="AA189" s="2">
        <f>IF(Z189="HERE",Y189,AA188+Graph!$G$1*1000)</f>
        <v>36234964.999999896</v>
      </c>
      <c r="AB189" s="2">
        <f t="shared" si="21"/>
        <v>10002.285714283586</v>
      </c>
      <c r="AC189" s="2">
        <f t="shared" si="9"/>
        <v>31597361.999999944</v>
      </c>
      <c r="AD189" s="3">
        <f t="shared" si="10"/>
        <v>36234964.999999896</v>
      </c>
      <c r="AE189" s="2">
        <f>IF(AE187&gt;=52800000,52800000,IF(AB168=Graph!G$1*1000,AE188+Graph!G$1*1000,AC189))</f>
        <v>31597361.999999944</v>
      </c>
      <c r="AF189" s="3">
        <f t="shared" si="11"/>
        <v>31597361.999999944</v>
      </c>
      <c r="AG189" s="3">
        <f t="shared" si="26"/>
        <v>33571795.799999945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120</v>
      </c>
      <c r="C190" s="7"/>
      <c r="D190" s="2" t="e">
        <f t="shared" si="12"/>
        <v>#N/A</v>
      </c>
      <c r="E190" s="2" t="e">
        <f t="shared" si="22"/>
        <v>#N/A</v>
      </c>
      <c r="F190" s="2">
        <v>999850.6357524693</v>
      </c>
      <c r="G190" s="2">
        <f t="shared" si="23"/>
        <v>409997.71428571426</v>
      </c>
      <c r="H190" s="2">
        <f t="shared" si="13"/>
        <v>66447167.714285821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1805159.2857142817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1013870.378151238</v>
      </c>
      <c r="Q190" s="2">
        <f>IF(P190&gt;Graph!$G$1*1000,Graph!$G$1*1000,P190)</f>
        <v>420000</v>
      </c>
      <c r="R190" s="2">
        <f t="shared" si="16"/>
        <v>68252327</v>
      </c>
      <c r="S190" s="2">
        <f t="shared" si="17"/>
        <v>409997.71428571641</v>
      </c>
      <c r="T190" s="2">
        <f t="shared" si="18"/>
        <v>10002.285714285681</v>
      </c>
      <c r="U190" s="2">
        <f t="shared" si="19"/>
        <v>420000</v>
      </c>
      <c r="V190" s="2">
        <f t="shared" si="28"/>
        <v>32007359.714285657</v>
      </c>
      <c r="W190" s="2">
        <f t="shared" si="20"/>
        <v>409997.71428571269</v>
      </c>
      <c r="X190" s="2">
        <f t="shared" si="6"/>
        <v>10002.285714287311</v>
      </c>
      <c r="Y190" s="2">
        <f t="shared" si="7"/>
        <v>36244967.285714179</v>
      </c>
      <c r="Z190" s="2" t="str">
        <f t="shared" si="8"/>
        <v>HERE</v>
      </c>
      <c r="AA190" s="2">
        <f>IF(Z190="HERE",Y190,AA189+Graph!$G$1*1000)</f>
        <v>36244967.285714179</v>
      </c>
      <c r="AB190" s="2">
        <f t="shared" si="21"/>
        <v>10002.285714283586</v>
      </c>
      <c r="AC190" s="2">
        <f t="shared" si="9"/>
        <v>32007359.714285657</v>
      </c>
      <c r="AD190" s="3">
        <f t="shared" si="10"/>
        <v>36244967.285714179</v>
      </c>
      <c r="AE190" s="2">
        <f>IF(AE188&gt;=52800000,52800000,IF(AB169=Graph!G$1*1000,AE189+Graph!G$1*1000,AC190))</f>
        <v>32007359.714285657</v>
      </c>
      <c r="AF190" s="3">
        <f t="shared" si="11"/>
        <v>32007359.714285657</v>
      </c>
      <c r="AG190" s="3">
        <f t="shared" si="26"/>
        <v>33601297.742857084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121</v>
      </c>
      <c r="C191" s="7"/>
      <c r="D191" s="2" t="e">
        <f t="shared" si="12"/>
        <v>#N/A</v>
      </c>
      <c r="E191" s="2" t="e">
        <f t="shared" si="22"/>
        <v>#N/A</v>
      </c>
      <c r="F191" s="2">
        <v>1004357.8295318186</v>
      </c>
      <c r="G191" s="2">
        <f t="shared" si="23"/>
        <v>409997.71428571426</v>
      </c>
      <c r="H191" s="2">
        <f t="shared" si="13"/>
        <v>66857165.428571537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1815161.5714285674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1018451.962785095</v>
      </c>
      <c r="Q191" s="2">
        <f>IF(P191&gt;Graph!$G$1*1000,Graph!$G$1*1000,P191)</f>
        <v>420000</v>
      </c>
      <c r="R191" s="2">
        <f t="shared" si="16"/>
        <v>68672327</v>
      </c>
      <c r="S191" s="2">
        <f t="shared" si="17"/>
        <v>409997.71428571641</v>
      </c>
      <c r="T191" s="2">
        <f t="shared" si="18"/>
        <v>10002.285714285681</v>
      </c>
      <c r="U191" s="2">
        <f t="shared" si="19"/>
        <v>420000</v>
      </c>
      <c r="V191" s="2">
        <f t="shared" si="28"/>
        <v>32417357.428571369</v>
      </c>
      <c r="W191" s="2">
        <f t="shared" si="20"/>
        <v>409997.71428571269</v>
      </c>
      <c r="X191" s="2">
        <f t="shared" si="6"/>
        <v>10002.285714287311</v>
      </c>
      <c r="Y191" s="2">
        <f t="shared" si="7"/>
        <v>36254969.571428463</v>
      </c>
      <c r="Z191" s="2" t="str">
        <f t="shared" si="8"/>
        <v>HERE</v>
      </c>
      <c r="AA191" s="2">
        <f>IF(Z191="HERE",Y191,AA190+Graph!$G$1*1000)</f>
        <v>36254969.571428463</v>
      </c>
      <c r="AB191" s="2">
        <f t="shared" si="21"/>
        <v>10002.285714283586</v>
      </c>
      <c r="AC191" s="2">
        <f t="shared" si="9"/>
        <v>32417357.428571369</v>
      </c>
      <c r="AD191" s="3">
        <f t="shared" si="10"/>
        <v>36254969.571428463</v>
      </c>
      <c r="AE191" s="2">
        <f>IF(AE189&gt;=52800000,52800000,IF(AB170=Graph!G$1*1000,AE190+Graph!G$1*1000,AC191))</f>
        <v>32417357.428571369</v>
      </c>
      <c r="AF191" s="3">
        <f t="shared" si="11"/>
        <v>32417357.428571369</v>
      </c>
      <c r="AG191" s="3">
        <f t="shared" si="26"/>
        <v>33630799.68571423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122</v>
      </c>
      <c r="C192" s="7"/>
      <c r="D192" s="2" t="e">
        <f t="shared" si="12"/>
        <v>#N/A</v>
      </c>
      <c r="E192" s="2" t="e">
        <f t="shared" si="22"/>
        <v>#N/A</v>
      </c>
      <c r="F192" s="2">
        <v>1008865.0233111382</v>
      </c>
      <c r="G192" s="2">
        <f t="shared" si="23"/>
        <v>409997.71428571426</v>
      </c>
      <c r="H192" s="2">
        <f t="shared" si="13"/>
        <v>67267163.142857254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1825163.8571428531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1023033.547418952</v>
      </c>
      <c r="Q192" s="2">
        <f>IF(P192&gt;Graph!$G$1*1000,Graph!$G$1*1000,P192)</f>
        <v>420000</v>
      </c>
      <c r="R192" s="2">
        <f t="shared" si="16"/>
        <v>69092327</v>
      </c>
      <c r="S192" s="2">
        <f t="shared" si="17"/>
        <v>409997.71428571641</v>
      </c>
      <c r="T192" s="2">
        <f t="shared" si="18"/>
        <v>10002.285714285681</v>
      </c>
      <c r="U192" s="2">
        <f t="shared" si="19"/>
        <v>420000</v>
      </c>
      <c r="V192" s="2">
        <f t="shared" si="28"/>
        <v>32827355.142857082</v>
      </c>
      <c r="W192" s="2">
        <f t="shared" si="20"/>
        <v>409997.71428571269</v>
      </c>
      <c r="X192" s="2">
        <f t="shared" si="6"/>
        <v>10002.285714287311</v>
      </c>
      <c r="Y192" s="2">
        <f t="shared" si="7"/>
        <v>36264971.857142746</v>
      </c>
      <c r="Z192" s="2" t="str">
        <f t="shared" si="8"/>
        <v>HERE</v>
      </c>
      <c r="AA192" s="2">
        <f>IF(Z192="HERE",Y192,AA191+Graph!$G$1*1000)</f>
        <v>36264971.857142746</v>
      </c>
      <c r="AB192" s="2">
        <f t="shared" si="21"/>
        <v>10002.285714283586</v>
      </c>
      <c r="AC192" s="2">
        <f t="shared" si="9"/>
        <v>32827355.142857082</v>
      </c>
      <c r="AD192" s="3">
        <f t="shared" si="10"/>
        <v>36264971.857142746</v>
      </c>
      <c r="AE192" s="2">
        <f>IF(AE190&gt;=52800000,52800000,IF(AB171=Graph!G$1*1000,AE191+Graph!G$1*1000,AC192))</f>
        <v>32827355.142857082</v>
      </c>
      <c r="AF192" s="3">
        <f t="shared" si="11"/>
        <v>32827355.142857082</v>
      </c>
      <c r="AG192" s="3">
        <f t="shared" si="26"/>
        <v>33660301.628571369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123</v>
      </c>
      <c r="C193" s="7"/>
      <c r="D193" s="2" t="e">
        <f t="shared" si="12"/>
        <v>#N/A</v>
      </c>
      <c r="E193" s="2" t="e">
        <f t="shared" si="22"/>
        <v>#N/A</v>
      </c>
      <c r="F193" s="2">
        <v>1013372.2170904577</v>
      </c>
      <c r="G193" s="2">
        <f t="shared" si="23"/>
        <v>409997.71428571426</v>
      </c>
      <c r="H193" s="2">
        <f t="shared" si="13"/>
        <v>67677160.85714297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1835166.1428571388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1027615.132052809</v>
      </c>
      <c r="Q193" s="2">
        <f>IF(P193&gt;Graph!$G$1*1000,Graph!$G$1*1000,P193)</f>
        <v>420000</v>
      </c>
      <c r="R193" s="2">
        <f t="shared" si="16"/>
        <v>69512327</v>
      </c>
      <c r="S193" s="2">
        <f t="shared" si="17"/>
        <v>409997.71428571641</v>
      </c>
      <c r="T193" s="2">
        <f t="shared" si="18"/>
        <v>10002.285714285681</v>
      </c>
      <c r="U193" s="2">
        <f t="shared" si="19"/>
        <v>420000</v>
      </c>
      <c r="V193" s="2">
        <f t="shared" si="28"/>
        <v>33237352.857142795</v>
      </c>
      <c r="W193" s="2">
        <f t="shared" si="20"/>
        <v>409997.71428571269</v>
      </c>
      <c r="X193" s="2">
        <f t="shared" si="6"/>
        <v>10002.285714287311</v>
      </c>
      <c r="Y193" s="2">
        <f t="shared" si="7"/>
        <v>36274974.14285703</v>
      </c>
      <c r="Z193" s="2" t="str">
        <f t="shared" si="8"/>
        <v>HERE</v>
      </c>
      <c r="AA193" s="2">
        <f>IF(Z193="HERE",Y193,AA192+Graph!$G$1*1000)</f>
        <v>36274974.14285703</v>
      </c>
      <c r="AB193" s="2">
        <f t="shared" si="21"/>
        <v>10002.285714283586</v>
      </c>
      <c r="AC193" s="2">
        <f t="shared" si="9"/>
        <v>33237352.857142795</v>
      </c>
      <c r="AD193" s="3">
        <f t="shared" si="10"/>
        <v>36274974.14285703</v>
      </c>
      <c r="AE193" s="2">
        <f>IF(AE191&gt;=52800000,52800000,IF(AB172=Graph!G$1*1000,AE192+Graph!G$1*1000,AC193))</f>
        <v>33237352.857142795</v>
      </c>
      <c r="AF193" s="3">
        <f t="shared" si="11"/>
        <v>33237352.857142795</v>
      </c>
      <c r="AG193" s="3">
        <f t="shared" si="26"/>
        <v>33689803.571428508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124</v>
      </c>
      <c r="C194" s="7"/>
      <c r="D194" s="2" t="e">
        <f t="shared" si="12"/>
        <v>#N/A</v>
      </c>
      <c r="E194" s="2" t="e">
        <f t="shared" si="22"/>
        <v>#N/A</v>
      </c>
      <c r="F194" s="2">
        <v>1017879.410869807</v>
      </c>
      <c r="G194" s="2">
        <f t="shared" si="23"/>
        <v>409997.71428571426</v>
      </c>
      <c r="H194" s="2">
        <f t="shared" si="13"/>
        <v>68087158.571428686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1845168.4285714244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1032196.716686666</v>
      </c>
      <c r="Q194" s="2">
        <f>IF(P194&gt;Graph!$G$1*1000,Graph!$G$1*1000,P194)</f>
        <v>420000</v>
      </c>
      <c r="R194" s="2">
        <f t="shared" si="16"/>
        <v>69932327</v>
      </c>
      <c r="S194" s="2">
        <f t="shared" si="17"/>
        <v>409997.71428571641</v>
      </c>
      <c r="T194" s="2">
        <f t="shared" si="18"/>
        <v>10002.285714285681</v>
      </c>
      <c r="U194" s="2">
        <f t="shared" si="19"/>
        <v>420000</v>
      </c>
      <c r="V194" s="2">
        <f t="shared" si="28"/>
        <v>33647350.571428508</v>
      </c>
      <c r="W194" s="2">
        <f t="shared" si="20"/>
        <v>409997.71428571269</v>
      </c>
      <c r="X194" s="2">
        <f t="shared" si="6"/>
        <v>10002.285714287311</v>
      </c>
      <c r="Y194" s="2">
        <f t="shared" si="7"/>
        <v>36284976.428571314</v>
      </c>
      <c r="Z194" s="2" t="str">
        <f t="shared" si="8"/>
        <v>HERE</v>
      </c>
      <c r="AA194" s="2">
        <f>IF(Z194="HERE",Y194,AA193+Graph!$G$1*1000)</f>
        <v>36284976.428571314</v>
      </c>
      <c r="AB194" s="2">
        <f t="shared" si="21"/>
        <v>10002.285714283586</v>
      </c>
      <c r="AC194" s="2">
        <f t="shared" si="9"/>
        <v>33647350.571428508</v>
      </c>
      <c r="AD194" s="3">
        <f t="shared" si="10"/>
        <v>36284976.428571314</v>
      </c>
      <c r="AE194" s="2">
        <f>IF(AE192&gt;=52800000,52800000,IF(AB173=Graph!G$1*1000,AE193+Graph!G$1*1000,AC194))</f>
        <v>33647350.571428508</v>
      </c>
      <c r="AF194" s="3">
        <f t="shared" si="11"/>
        <v>33647350.571428508</v>
      </c>
      <c r="AG194" s="3">
        <f t="shared" si="26"/>
        <v>33719305.514285654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125</v>
      </c>
      <c r="C195" s="7"/>
      <c r="D195" s="2" t="e">
        <f t="shared" si="12"/>
        <v>#N/A</v>
      </c>
      <c r="E195" s="2" t="e">
        <f t="shared" si="22"/>
        <v>#N/A</v>
      </c>
      <c r="F195" s="2">
        <v>1022386.6046491265</v>
      </c>
      <c r="G195" s="2">
        <f t="shared" si="23"/>
        <v>409997.71428571426</v>
      </c>
      <c r="H195" s="2">
        <f t="shared" si="13"/>
        <v>68497156.285714403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1855170.7142857101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1036778.301320523</v>
      </c>
      <c r="Q195" s="2">
        <f>IF(P195&gt;Graph!$G$1*1000,Graph!$G$1*1000,P195)</f>
        <v>420000</v>
      </c>
      <c r="R195" s="2">
        <f t="shared" si="16"/>
        <v>70352327</v>
      </c>
      <c r="S195" s="2">
        <f t="shared" si="17"/>
        <v>409997.71428571641</v>
      </c>
      <c r="T195" s="2">
        <f t="shared" si="18"/>
        <v>10002.285714285681</v>
      </c>
      <c r="U195" s="2">
        <f t="shared" si="19"/>
        <v>420000</v>
      </c>
      <c r="V195" s="2">
        <f t="shared" si="28"/>
        <v>34057348.285714224</v>
      </c>
      <c r="W195" s="2">
        <f t="shared" si="20"/>
        <v>409997.71428571641</v>
      </c>
      <c r="X195" s="2">
        <f t="shared" si="6"/>
        <v>10002.285714283586</v>
      </c>
      <c r="Y195" s="2">
        <f t="shared" si="7"/>
        <v>36294978.714285597</v>
      </c>
      <c r="Z195" s="2" t="str">
        <f t="shared" si="8"/>
        <v>HERE</v>
      </c>
      <c r="AA195" s="2">
        <f>IF(Z195="HERE",Y195,AA194+Graph!$G$1*1000)</f>
        <v>36294978.714285597</v>
      </c>
      <c r="AB195" s="2">
        <f t="shared" si="21"/>
        <v>10002.285714283586</v>
      </c>
      <c r="AC195" s="2">
        <f t="shared" si="9"/>
        <v>34057348.285714224</v>
      </c>
      <c r="AD195" s="3">
        <f t="shared" si="10"/>
        <v>36294978.714285597</v>
      </c>
      <c r="AE195" s="2">
        <f>IF(AE193&gt;=52800000,52800000,IF(AB174=Graph!G$1*1000,AE194+Graph!G$1*1000,AC195))</f>
        <v>34057348.285714224</v>
      </c>
      <c r="AF195" s="3">
        <f t="shared" si="11"/>
        <v>34057348.285714224</v>
      </c>
      <c r="AG195" s="3">
        <f t="shared" si="26"/>
        <v>33748807.457142793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126</v>
      </c>
      <c r="C196" s="7"/>
      <c r="D196" s="2" t="e">
        <f t="shared" si="12"/>
        <v>#N/A</v>
      </c>
      <c r="E196" s="2" t="e">
        <f t="shared" si="22"/>
        <v>#N/A</v>
      </c>
      <c r="F196" s="2">
        <v>1026893.7984284759</v>
      </c>
      <c r="G196" s="2">
        <f t="shared" si="23"/>
        <v>409997.71428571426</v>
      </c>
      <c r="H196" s="2">
        <f t="shared" si="13"/>
        <v>68907154.000000119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1865172.9999999958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1041359.88595438</v>
      </c>
      <c r="Q196" s="2">
        <f>IF(P196&gt;Graph!$G$1*1000,Graph!$G$1*1000,P196)</f>
        <v>420000</v>
      </c>
      <c r="R196" s="2">
        <f t="shared" si="16"/>
        <v>70772327</v>
      </c>
      <c r="S196" s="2">
        <f t="shared" si="17"/>
        <v>409997.71428571641</v>
      </c>
      <c r="T196" s="2">
        <f t="shared" si="18"/>
        <v>10002.285714285681</v>
      </c>
      <c r="U196" s="2">
        <f t="shared" si="19"/>
        <v>420000</v>
      </c>
      <c r="V196" s="2">
        <f t="shared" si="28"/>
        <v>34467345.99999994</v>
      </c>
      <c r="W196" s="2">
        <f t="shared" si="20"/>
        <v>409997.71428571641</v>
      </c>
      <c r="X196" s="2">
        <f t="shared" si="6"/>
        <v>10002.285714283586</v>
      </c>
      <c r="Y196" s="2">
        <f t="shared" si="7"/>
        <v>36304980.999999881</v>
      </c>
      <c r="Z196" s="2" t="str">
        <f t="shared" si="8"/>
        <v>HERE</v>
      </c>
      <c r="AA196" s="2">
        <f>IF(Z196="HERE",Y196,AA195+Graph!$G$1*1000)</f>
        <v>36304980.999999881</v>
      </c>
      <c r="AB196" s="2">
        <f t="shared" si="21"/>
        <v>10002.285714283586</v>
      </c>
      <c r="AC196" s="2">
        <f t="shared" si="9"/>
        <v>34467345.99999994</v>
      </c>
      <c r="AD196" s="3">
        <f t="shared" si="10"/>
        <v>36304980.999999881</v>
      </c>
      <c r="AE196" s="2">
        <f>IF(AE194&gt;=52800000,52800000,IF(AB175=Graph!G$1*1000,AE195+Graph!G$1*1000,AC196))</f>
        <v>34467345.99999994</v>
      </c>
      <c r="AF196" s="3">
        <f t="shared" si="11"/>
        <v>34467345.99999994</v>
      </c>
      <c r="AG196" s="3">
        <f t="shared" si="26"/>
        <v>33778309.399999931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127</v>
      </c>
      <c r="C197" s="7"/>
      <c r="D197" s="2" t="e">
        <f t="shared" si="12"/>
        <v>#N/A</v>
      </c>
      <c r="E197" s="2" t="e">
        <f t="shared" si="22"/>
        <v>#N/A</v>
      </c>
      <c r="F197" s="2">
        <v>1031400.9922077954</v>
      </c>
      <c r="G197" s="2">
        <f t="shared" si="23"/>
        <v>409997.71428571426</v>
      </c>
      <c r="H197" s="2">
        <f t="shared" si="13"/>
        <v>69317151.714285836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1875175.2857142815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1045941.470588237</v>
      </c>
      <c r="Q197" s="2">
        <f>IF(P197&gt;Graph!$G$1*1000,Graph!$G$1*1000,P197)</f>
        <v>420000</v>
      </c>
      <c r="R197" s="2">
        <f t="shared" si="16"/>
        <v>71192327</v>
      </c>
      <c r="S197" s="2">
        <f t="shared" si="17"/>
        <v>409997.71428571641</v>
      </c>
      <c r="T197" s="2">
        <f t="shared" si="18"/>
        <v>10002.285714285681</v>
      </c>
      <c r="U197" s="2">
        <f t="shared" si="19"/>
        <v>420000</v>
      </c>
      <c r="V197" s="2">
        <f t="shared" si="28"/>
        <v>34877343.714285657</v>
      </c>
      <c r="W197" s="2">
        <f t="shared" si="20"/>
        <v>409997.71428571641</v>
      </c>
      <c r="X197" s="2">
        <f t="shared" si="6"/>
        <v>10002.285714283586</v>
      </c>
      <c r="Y197" s="2">
        <f t="shared" si="7"/>
        <v>36314983.285714164</v>
      </c>
      <c r="Z197" s="2" t="str">
        <f t="shared" si="8"/>
        <v>HERE</v>
      </c>
      <c r="AA197" s="2">
        <f>IF(Z197="HERE",Y197,AA196+Graph!$G$1*1000)</f>
        <v>36314983.285714164</v>
      </c>
      <c r="AB197" s="2">
        <f t="shared" si="21"/>
        <v>10002.285714283586</v>
      </c>
      <c r="AC197" s="2">
        <f t="shared" si="9"/>
        <v>34877343.714285657</v>
      </c>
      <c r="AD197" s="3">
        <f t="shared" si="10"/>
        <v>36314983.285714164</v>
      </c>
      <c r="AE197" s="2">
        <f>IF(AE195&gt;=52800000,52800000,IF(AB176=Graph!G$1*1000,AE196+Graph!G$1*1000,AC197))</f>
        <v>34877343.714285657</v>
      </c>
      <c r="AF197" s="3">
        <f t="shared" si="11"/>
        <v>34877343.714285657</v>
      </c>
      <c r="AG197" s="3">
        <f t="shared" si="26"/>
        <v>33807811.34285707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128</v>
      </c>
      <c r="C198" s="7"/>
      <c r="D198" s="2" t="e">
        <f t="shared" si="12"/>
        <v>#N/A</v>
      </c>
      <c r="E198" s="2" t="e">
        <f t="shared" si="22"/>
        <v>#N/A</v>
      </c>
      <c r="F198" s="2">
        <v>1035908.1859871149</v>
      </c>
      <c r="G198" s="2">
        <f t="shared" si="23"/>
        <v>409997.71428571426</v>
      </c>
      <c r="H198" s="2">
        <f t="shared" si="13"/>
        <v>69727149.428571552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1885177.5714285672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1050523.0552220643</v>
      </c>
      <c r="Q198" s="2">
        <f>IF(P198&gt;Graph!$G$1*1000,Graph!$G$1*1000,P198)</f>
        <v>420000</v>
      </c>
      <c r="R198" s="2">
        <f t="shared" si="16"/>
        <v>71612327</v>
      </c>
      <c r="S198" s="2">
        <f t="shared" si="17"/>
        <v>409997.71428571641</v>
      </c>
      <c r="T198" s="2">
        <f t="shared" si="18"/>
        <v>10002.285714285681</v>
      </c>
      <c r="U198" s="2">
        <f t="shared" si="19"/>
        <v>420000</v>
      </c>
      <c r="V198" s="2">
        <f t="shared" si="28"/>
        <v>35287341.428571373</v>
      </c>
      <c r="W198" s="2">
        <f t="shared" si="20"/>
        <v>409997.71428571641</v>
      </c>
      <c r="X198" s="2">
        <f t="shared" si="6"/>
        <v>10002.285714283586</v>
      </c>
      <c r="Y198" s="2">
        <f t="shared" si="7"/>
        <v>36324985.571428448</v>
      </c>
      <c r="Z198" s="2" t="str">
        <f t="shared" si="8"/>
        <v>HERE</v>
      </c>
      <c r="AA198" s="2">
        <f>IF(Z198="HERE",Y198,AA197+Graph!$G$1*1000)</f>
        <v>36324985.571428448</v>
      </c>
      <c r="AB198" s="2">
        <f t="shared" si="21"/>
        <v>10002.285714283586</v>
      </c>
      <c r="AC198" s="2">
        <f t="shared" si="9"/>
        <v>35287341.428571373</v>
      </c>
      <c r="AD198" s="3">
        <f t="shared" si="10"/>
        <v>36324985.571428448</v>
      </c>
      <c r="AE198" s="2">
        <f>IF(AE196&gt;=52800000,52800000,IF(AB177=Graph!G$1*1000,AE197+Graph!G$1*1000,AC198))</f>
        <v>35287341.428571373</v>
      </c>
      <c r="AF198" s="3">
        <f t="shared" si="11"/>
        <v>35287341.428571373</v>
      </c>
      <c r="AG198" s="3">
        <f t="shared" si="26"/>
        <v>33837313.285714217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129</v>
      </c>
      <c r="C199" s="7"/>
      <c r="D199" s="2" t="e">
        <f t="shared" si="12"/>
        <v>#N/A</v>
      </c>
      <c r="E199" s="2" t="e">
        <f t="shared" si="22"/>
        <v>#N/A</v>
      </c>
      <c r="F199" s="2">
        <v>1040415.3797664642</v>
      </c>
      <c r="G199" s="2">
        <f t="shared" si="23"/>
        <v>409997.71428571426</v>
      </c>
      <c r="H199" s="2">
        <f t="shared" si="13"/>
        <v>70137147.142857268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1895179.8571428529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1055104.6398559213</v>
      </c>
      <c r="Q199" s="2">
        <f>IF(P199&gt;Graph!$G$1*1000,Graph!$G$1*1000,P199)</f>
        <v>420000</v>
      </c>
      <c r="R199" s="2">
        <f t="shared" si="16"/>
        <v>72032327</v>
      </c>
      <c r="S199" s="2">
        <f t="shared" si="17"/>
        <v>409997.71428571641</v>
      </c>
      <c r="T199" s="2">
        <f t="shared" si="18"/>
        <v>10002.285714285681</v>
      </c>
      <c r="U199" s="2">
        <f t="shared" si="19"/>
        <v>420000</v>
      </c>
      <c r="V199" s="2">
        <f t="shared" si="28"/>
        <v>35697339.14285709</v>
      </c>
      <c r="W199" s="2">
        <f t="shared" si="20"/>
        <v>409997.71428571641</v>
      </c>
      <c r="X199" s="2">
        <f t="shared" si="6"/>
        <v>10002.285714283586</v>
      </c>
      <c r="Y199" s="2">
        <f t="shared" si="7"/>
        <v>36334987.857142732</v>
      </c>
      <c r="Z199" s="2" t="str">
        <f t="shared" si="8"/>
        <v>HERE</v>
      </c>
      <c r="AA199" s="2">
        <f>IF(Z199="HERE",Y199,AA198+Graph!$G$1*1000)</f>
        <v>36334987.857142732</v>
      </c>
      <c r="AB199" s="2">
        <f t="shared" si="21"/>
        <v>10002.285714283586</v>
      </c>
      <c r="AC199" s="2">
        <f t="shared" si="9"/>
        <v>35697339.14285709</v>
      </c>
      <c r="AD199" s="3">
        <f t="shared" si="10"/>
        <v>36334987.857142732</v>
      </c>
      <c r="AE199" s="2">
        <f>IF(AE197&gt;=52800000,52800000,IF(AB178=Graph!G$1*1000,AE198+Graph!G$1*1000,AC199))</f>
        <v>35697339.14285709</v>
      </c>
      <c r="AF199" s="3">
        <f t="shared" si="11"/>
        <v>35697339.14285709</v>
      </c>
      <c r="AG199" s="3">
        <f t="shared" si="26"/>
        <v>33866815.228571355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130</v>
      </c>
      <c r="C200" s="7"/>
      <c r="D200" s="2" t="e">
        <f t="shared" si="12"/>
        <v>#N/A</v>
      </c>
      <c r="E200" s="2" t="e">
        <f t="shared" si="22"/>
        <v>#N/A</v>
      </c>
      <c r="F200" s="2">
        <v>1044922.5735457838</v>
      </c>
      <c r="G200" s="2">
        <f t="shared" si="23"/>
        <v>409997.71428571426</v>
      </c>
      <c r="H200" s="2">
        <f t="shared" si="13"/>
        <v>70547144.857142985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1905182.1428571385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1059686.2244897783</v>
      </c>
      <c r="Q200" s="2">
        <f>IF(P200&gt;Graph!$G$1*1000,Graph!$G$1*1000,P200)</f>
        <v>420000</v>
      </c>
      <c r="R200" s="2">
        <f t="shared" si="16"/>
        <v>72452327</v>
      </c>
      <c r="S200" s="2">
        <f t="shared" si="17"/>
        <v>409997.71428571641</v>
      </c>
      <c r="T200" s="2">
        <f t="shared" si="18"/>
        <v>10002.285714285681</v>
      </c>
      <c r="U200" s="2">
        <f t="shared" si="19"/>
        <v>420000</v>
      </c>
      <c r="V200" s="2">
        <f t="shared" si="28"/>
        <v>36107336.857142806</v>
      </c>
      <c r="W200" s="2">
        <f t="shared" si="20"/>
        <v>409997.71428571641</v>
      </c>
      <c r="X200" s="2">
        <f t="shared" si="6"/>
        <v>10002.285714283586</v>
      </c>
      <c r="Y200" s="2">
        <f t="shared" si="7"/>
        <v>36344990.142857015</v>
      </c>
      <c r="Z200" s="2" t="str">
        <f t="shared" si="8"/>
        <v>HERE</v>
      </c>
      <c r="AA200" s="2">
        <f>IF(Z200="HERE",Y200,AA199+Graph!$G$1*1000)</f>
        <v>36344990.142857015</v>
      </c>
      <c r="AB200" s="2">
        <f t="shared" si="21"/>
        <v>10002.285714283586</v>
      </c>
      <c r="AC200" s="2">
        <f t="shared" si="9"/>
        <v>35697339.14285709</v>
      </c>
      <c r="AD200" s="3">
        <f t="shared" si="10"/>
        <v>36344990.142857015</v>
      </c>
      <c r="AE200" s="2">
        <f>IF(AE198&gt;=52800000,52800000,IF(AB179=Graph!G$1*1000,AE199+Graph!G$1*1000,AC200))</f>
        <v>35697339.14285709</v>
      </c>
      <c r="AF200" s="3">
        <f t="shared" si="11"/>
        <v>35697339.14285709</v>
      </c>
      <c r="AG200" s="3">
        <f t="shared" si="26"/>
        <v>33896317.171428494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131</v>
      </c>
      <c r="C201" s="7"/>
      <c r="D201" s="2" t="e">
        <f t="shared" si="12"/>
        <v>#N/A</v>
      </c>
      <c r="E201" s="2" t="e">
        <f t="shared" si="22"/>
        <v>#N/A</v>
      </c>
      <c r="F201" s="2">
        <v>1049429.7673251033</v>
      </c>
      <c r="G201" s="2">
        <f t="shared" si="23"/>
        <v>409997.71428571426</v>
      </c>
      <c r="H201" s="2">
        <f t="shared" si="13"/>
        <v>70957142.571428701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1915184.4285714242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1064267.8091236353</v>
      </c>
      <c r="Q201" s="2">
        <f>IF(P201&gt;Graph!$G$1*1000,Graph!$G$1*1000,P201)</f>
        <v>420000</v>
      </c>
      <c r="R201" s="2">
        <f t="shared" si="16"/>
        <v>72872327</v>
      </c>
      <c r="S201" s="2">
        <f t="shared" si="17"/>
        <v>409997.71428571641</v>
      </c>
      <c r="T201" s="2">
        <f t="shared" si="18"/>
        <v>10002.285714285681</v>
      </c>
      <c r="U201" s="2">
        <f t="shared" si="19"/>
        <v>420000</v>
      </c>
      <c r="V201" s="2">
        <f t="shared" si="28"/>
        <v>36517334.571428522</v>
      </c>
      <c r="W201" s="2">
        <f t="shared" si="20"/>
        <v>409997.71428571641</v>
      </c>
      <c r="X201" s="2">
        <f t="shared" si="6"/>
        <v>10002.285714283586</v>
      </c>
      <c r="Y201" s="2">
        <f t="shared" si="7"/>
        <v>36354992.428571299</v>
      </c>
      <c r="Z201" s="2" t="str">
        <f t="shared" si="8"/>
        <v>MEEP</v>
      </c>
      <c r="AA201" s="2">
        <f>IF(Z201="HERE",Y201,AA200+Graph!$G$1*1000)</f>
        <v>36764990.142857015</v>
      </c>
      <c r="AB201" s="2">
        <f t="shared" si="21"/>
        <v>420000</v>
      </c>
      <c r="AC201" s="2">
        <f t="shared" si="9"/>
        <v>35697339.14285709</v>
      </c>
      <c r="AD201" s="3">
        <f t="shared" si="10"/>
        <v>36764990.142857015</v>
      </c>
      <c r="AE201" s="2">
        <f>IF(AE199&gt;=52800000,52800000,IF(AB180=Graph!G$1*1000,AE200+Graph!G$1*1000,AC201))</f>
        <v>35697339.14285709</v>
      </c>
      <c r="AF201" s="3">
        <f t="shared" si="11"/>
        <v>35697339.14285709</v>
      </c>
      <c r="AG201" s="3">
        <f t="shared" si="26"/>
        <v>33925819.114285633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132</v>
      </c>
      <c r="C202" s="7"/>
      <c r="D202" s="2" t="e">
        <f t="shared" si="12"/>
        <v>#N/A</v>
      </c>
      <c r="E202" s="2" t="e">
        <f t="shared" si="22"/>
        <v>#N/A</v>
      </c>
      <c r="F202" s="2">
        <v>1053936.9611044526</v>
      </c>
      <c r="G202" s="2">
        <f t="shared" si="23"/>
        <v>409997.71428571426</v>
      </c>
      <c r="H202" s="2">
        <f t="shared" si="13"/>
        <v>71367140.285714418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1925186.7142857099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1068849.3937574923</v>
      </c>
      <c r="Q202" s="2">
        <f>IF(P202&gt;Graph!$G$1*1000,Graph!$G$1*1000,P202)</f>
        <v>420000</v>
      </c>
      <c r="R202" s="2">
        <f t="shared" si="16"/>
        <v>73292327</v>
      </c>
      <c r="S202" s="2">
        <f t="shared" si="17"/>
        <v>409997.71428571641</v>
      </c>
      <c r="T202" s="2">
        <f t="shared" si="18"/>
        <v>10002.285714285681</v>
      </c>
      <c r="U202" s="2">
        <f t="shared" si="19"/>
        <v>420000</v>
      </c>
      <c r="V202" s="2">
        <f t="shared" si="28"/>
        <v>36927332.285714239</v>
      </c>
      <c r="W202" s="2">
        <f t="shared" si="20"/>
        <v>409997.71428571641</v>
      </c>
      <c r="X202" s="2">
        <f t="shared" si="6"/>
        <v>10002.285714283586</v>
      </c>
      <c r="Y202" s="2">
        <f t="shared" si="7"/>
        <v>36364994.714285582</v>
      </c>
      <c r="Z202" s="2" t="str">
        <f t="shared" si="8"/>
        <v>MEEP</v>
      </c>
      <c r="AA202" s="2">
        <f>IF(Z202="HERE",Y202,AA201+Graph!$G$1*1000)</f>
        <v>37184990.142857015</v>
      </c>
      <c r="AB202" s="2">
        <f t="shared" si="21"/>
        <v>420000</v>
      </c>
      <c r="AC202" s="2">
        <f t="shared" si="9"/>
        <v>35697339.14285709</v>
      </c>
      <c r="AD202" s="3">
        <f t="shared" si="10"/>
        <v>37184990.142857015</v>
      </c>
      <c r="AE202" s="2">
        <f>IF(AE200&gt;=52800000,52800000,IF(AB181=Graph!G$1*1000,AE201+Graph!G$1*1000,AC202))</f>
        <v>35697339.14285709</v>
      </c>
      <c r="AF202" s="3">
        <f t="shared" si="11"/>
        <v>35697339.14285709</v>
      </c>
      <c r="AG202" s="3">
        <f t="shared" si="26"/>
        <v>33955321.057142779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133</v>
      </c>
      <c r="C203" s="7"/>
      <c r="D203" s="2" t="e">
        <f t="shared" si="12"/>
        <v>#N/A</v>
      </c>
      <c r="E203" s="2" t="e">
        <f t="shared" si="22"/>
        <v>#N/A</v>
      </c>
      <c r="F203" s="2">
        <v>1058444.1548837721</v>
      </c>
      <c r="G203" s="2">
        <f t="shared" si="23"/>
        <v>409997.71428571426</v>
      </c>
      <c r="H203" s="2">
        <f t="shared" si="13"/>
        <v>71777138.000000134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1935188.9999999956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1073430.9783913493</v>
      </c>
      <c r="Q203" s="2">
        <f>IF(P203&gt;Graph!$G$1*1000,Graph!$G$1*1000,P203)</f>
        <v>420000</v>
      </c>
      <c r="R203" s="2">
        <f t="shared" si="16"/>
        <v>73712327</v>
      </c>
      <c r="S203" s="2">
        <f t="shared" si="17"/>
        <v>409997.71428571641</v>
      </c>
      <c r="T203" s="2">
        <f t="shared" si="18"/>
        <v>10002.285714285681</v>
      </c>
      <c r="U203" s="2">
        <f t="shared" si="19"/>
        <v>420000</v>
      </c>
      <c r="V203" s="2">
        <f t="shared" si="28"/>
        <v>37337329.999999955</v>
      </c>
      <c r="W203" s="2">
        <f t="shared" si="20"/>
        <v>409997.71428571641</v>
      </c>
      <c r="X203" s="2">
        <f t="shared" si="6"/>
        <v>10002.285714283586</v>
      </c>
      <c r="Y203" s="2">
        <f t="shared" si="7"/>
        <v>36374996.999999866</v>
      </c>
      <c r="Z203" s="2" t="str">
        <f t="shared" si="8"/>
        <v>MEEP</v>
      </c>
      <c r="AA203" s="2">
        <f>IF(Z203="HERE",Y203,AA202+Graph!$G$1*1000)</f>
        <v>37604990.142857015</v>
      </c>
      <c r="AB203" s="2">
        <f t="shared" si="21"/>
        <v>420000</v>
      </c>
      <c r="AC203" s="2">
        <f t="shared" si="9"/>
        <v>35697339.14285709</v>
      </c>
      <c r="AD203" s="3">
        <f t="shared" si="10"/>
        <v>37604990.142857015</v>
      </c>
      <c r="AE203" s="2">
        <f>IF(AE201&gt;=52800000,52800000,IF(AB182=Graph!G$1*1000,AE202+Graph!G$1*1000,AC203))</f>
        <v>35697339.14285709</v>
      </c>
      <c r="AF203" s="3">
        <f t="shared" si="11"/>
        <v>35697339.14285709</v>
      </c>
      <c r="AG203" s="3">
        <f t="shared" si="26"/>
        <v>33984822.999999918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134</v>
      </c>
      <c r="C204" s="7"/>
      <c r="D204" s="2" t="e">
        <f t="shared" si="12"/>
        <v>#N/A</v>
      </c>
      <c r="E204" s="2" t="e">
        <f t="shared" si="22"/>
        <v>#N/A</v>
      </c>
      <c r="F204" s="2">
        <v>1062951.3486630917</v>
      </c>
      <c r="G204" s="2">
        <f t="shared" si="23"/>
        <v>409997.71428571426</v>
      </c>
      <c r="H204" s="2">
        <f t="shared" si="13"/>
        <v>72187135.714285851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1945191.2857142813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1078012.5630252063</v>
      </c>
      <c r="Q204" s="2">
        <f>IF(P204&gt;Graph!$G$1*1000,Graph!$G$1*1000,P204)</f>
        <v>420000</v>
      </c>
      <c r="R204" s="2">
        <f t="shared" si="16"/>
        <v>74132327</v>
      </c>
      <c r="S204" s="2">
        <f t="shared" si="17"/>
        <v>409997.71428571641</v>
      </c>
      <c r="T204" s="2">
        <f t="shared" si="18"/>
        <v>10002.285714285681</v>
      </c>
      <c r="U204" s="2">
        <f t="shared" si="19"/>
        <v>420000</v>
      </c>
      <c r="V204" s="2">
        <f t="shared" si="28"/>
        <v>37747327.714285672</v>
      </c>
      <c r="W204" s="2">
        <f t="shared" si="20"/>
        <v>409997.71428571641</v>
      </c>
      <c r="X204" s="2">
        <f t="shared" si="6"/>
        <v>10002.285714283586</v>
      </c>
      <c r="Y204" s="2">
        <f t="shared" si="7"/>
        <v>36384999.285714149</v>
      </c>
      <c r="Z204" s="2" t="str">
        <f t="shared" si="8"/>
        <v>MEEP</v>
      </c>
      <c r="AA204" s="2">
        <f>IF(Z204="HERE",Y204,AA203+Graph!$G$1*1000)</f>
        <v>38024990.142857015</v>
      </c>
      <c r="AB204" s="2">
        <f t="shared" si="21"/>
        <v>420000</v>
      </c>
      <c r="AC204" s="2">
        <f t="shared" si="9"/>
        <v>35697339.14285709</v>
      </c>
      <c r="AD204" s="3">
        <f t="shared" si="10"/>
        <v>38024990.142857015</v>
      </c>
      <c r="AE204" s="2">
        <f>IF(AE202&gt;=52800000,52800000,IF(AB183=Graph!G$1*1000,AE203+Graph!G$1*1000,AC204))</f>
        <v>35697339.14285709</v>
      </c>
      <c r="AF204" s="3">
        <f t="shared" si="11"/>
        <v>35697339.14285709</v>
      </c>
      <c r="AG204" s="3">
        <f t="shared" si="26"/>
        <v>34014324.942857057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135</v>
      </c>
      <c r="C205" s="7"/>
      <c r="D205" s="2" t="e">
        <f t="shared" si="12"/>
        <v>#N/A</v>
      </c>
      <c r="E205" s="2" t="e">
        <f t="shared" si="22"/>
        <v>#N/A</v>
      </c>
      <c r="F205" s="2">
        <v>1067458.542442441</v>
      </c>
      <c r="G205" s="2">
        <f t="shared" si="23"/>
        <v>409997.71428571426</v>
      </c>
      <c r="H205" s="2">
        <f t="shared" si="13"/>
        <v>72597133.428571567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1955193.5714285669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1082594.1476590633</v>
      </c>
      <c r="Q205" s="2">
        <f>IF(P205&gt;Graph!$G$1*1000,Graph!$G$1*1000,P205)</f>
        <v>420000</v>
      </c>
      <c r="R205" s="2">
        <f t="shared" si="16"/>
        <v>74552327</v>
      </c>
      <c r="S205" s="2">
        <f t="shared" si="17"/>
        <v>409997.71428571641</v>
      </c>
      <c r="T205" s="2">
        <f t="shared" si="18"/>
        <v>10002.285714285681</v>
      </c>
      <c r="U205" s="2">
        <f t="shared" si="19"/>
        <v>420000</v>
      </c>
      <c r="V205" s="2">
        <f t="shared" si="28"/>
        <v>38157325.428571388</v>
      </c>
      <c r="W205" s="2">
        <f t="shared" si="20"/>
        <v>409997.71428571641</v>
      </c>
      <c r="X205" s="2">
        <f t="shared" si="6"/>
        <v>10002.285714283586</v>
      </c>
      <c r="Y205" s="2">
        <f t="shared" si="7"/>
        <v>36395001.571428433</v>
      </c>
      <c r="Z205" s="2" t="str">
        <f t="shared" si="8"/>
        <v>MEEP</v>
      </c>
      <c r="AA205" s="2">
        <f>IF(Z205="HERE",Y205,AA204+Graph!$G$1*1000)</f>
        <v>38444990.142857015</v>
      </c>
      <c r="AB205" s="2">
        <f t="shared" si="21"/>
        <v>420000</v>
      </c>
      <c r="AC205" s="2">
        <f t="shared" si="9"/>
        <v>35697339.14285709</v>
      </c>
      <c r="AD205" s="3">
        <f t="shared" si="10"/>
        <v>38444990.142857015</v>
      </c>
      <c r="AE205" s="2">
        <f>IF(AE203&gt;=52800000,52800000,IF(AB184=Graph!G$1*1000,AE204+Graph!G$1*1000,AC205))</f>
        <v>35697339.14285709</v>
      </c>
      <c r="AF205" s="3">
        <f t="shared" si="11"/>
        <v>35697339.14285709</v>
      </c>
      <c r="AG205" s="3">
        <f t="shared" si="26"/>
        <v>34043826.885714203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136</v>
      </c>
      <c r="C206" s="7"/>
      <c r="D206" s="2" t="e">
        <f t="shared" si="12"/>
        <v>#N/A</v>
      </c>
      <c r="E206" s="2" t="e">
        <f t="shared" si="22"/>
        <v>#N/A</v>
      </c>
      <c r="F206" s="2">
        <v>1071965.7362217605</v>
      </c>
      <c r="G206" s="2">
        <f t="shared" si="23"/>
        <v>409997.71428571426</v>
      </c>
      <c r="H206" s="2">
        <f t="shared" si="13"/>
        <v>73007131.142857283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1965195.8571428526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1087175.7322929204</v>
      </c>
      <c r="Q206" s="2">
        <f>IF(P206&gt;Graph!$G$1*1000,Graph!$G$1*1000,P206)</f>
        <v>420000</v>
      </c>
      <c r="R206" s="2">
        <f t="shared" si="16"/>
        <v>74972327</v>
      </c>
      <c r="S206" s="2">
        <f t="shared" si="17"/>
        <v>409997.71428571641</v>
      </c>
      <c r="T206" s="2">
        <f t="shared" si="18"/>
        <v>10002.285714285681</v>
      </c>
      <c r="U206" s="2">
        <f t="shared" si="19"/>
        <v>420000</v>
      </c>
      <c r="V206" s="2">
        <f t="shared" si="28"/>
        <v>38567323.142857105</v>
      </c>
      <c r="W206" s="2">
        <f t="shared" si="20"/>
        <v>409997.71428571641</v>
      </c>
      <c r="X206" s="2">
        <f t="shared" si="6"/>
        <v>10002.285714283586</v>
      </c>
      <c r="Y206" s="2">
        <f t="shared" si="7"/>
        <v>36405003.857142717</v>
      </c>
      <c r="Z206" s="2" t="str">
        <f t="shared" si="8"/>
        <v>MEEP</v>
      </c>
      <c r="AA206" s="2">
        <f>IF(Z206="HERE",Y206,AA205+Graph!$G$1*1000)</f>
        <v>38864990.142857015</v>
      </c>
      <c r="AB206" s="2">
        <f t="shared" si="21"/>
        <v>420000</v>
      </c>
      <c r="AC206" s="2">
        <f t="shared" si="9"/>
        <v>35697339.14285709</v>
      </c>
      <c r="AD206" s="3">
        <f t="shared" si="10"/>
        <v>38864990.142857015</v>
      </c>
      <c r="AE206" s="2">
        <f>IF(AE204&gt;=52800000,52800000,IF(AB185=Graph!G$1*1000,AE205+Graph!G$1*1000,AC206))</f>
        <v>35697339.14285709</v>
      </c>
      <c r="AF206" s="3">
        <f t="shared" si="11"/>
        <v>35697339.14285709</v>
      </c>
      <c r="AG206" s="3">
        <f t="shared" si="26"/>
        <v>34073328.828571342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137</v>
      </c>
      <c r="C207" s="7"/>
      <c r="D207" s="2" t="e">
        <f t="shared" si="12"/>
        <v>#N/A</v>
      </c>
      <c r="E207" s="2" t="e">
        <f t="shared" si="22"/>
        <v>#N/A</v>
      </c>
      <c r="F207" s="2">
        <v>1076472.93000108</v>
      </c>
      <c r="G207" s="2">
        <f t="shared" si="23"/>
        <v>409997.71428571426</v>
      </c>
      <c r="H207" s="2">
        <f t="shared" si="13"/>
        <v>73417128.857143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1975198.1428571383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1091757.3169267476</v>
      </c>
      <c r="Q207" s="2">
        <f>IF(P207&gt;Graph!$G$1*1000,Graph!$G$1*1000,P207)</f>
        <v>420000</v>
      </c>
      <c r="R207" s="2">
        <f t="shared" si="16"/>
        <v>75392327</v>
      </c>
      <c r="S207" s="2">
        <f t="shared" si="17"/>
        <v>409997.71428571641</v>
      </c>
      <c r="T207" s="2">
        <f t="shared" si="18"/>
        <v>10002.285714285681</v>
      </c>
      <c r="U207" s="2">
        <f t="shared" si="19"/>
        <v>420000</v>
      </c>
      <c r="V207" s="2">
        <f t="shared" si="28"/>
        <v>38977320.857142821</v>
      </c>
      <c r="W207" s="2">
        <f t="shared" si="20"/>
        <v>409997.71428571641</v>
      </c>
      <c r="X207" s="2">
        <f t="shared" si="6"/>
        <v>10002.285714283586</v>
      </c>
      <c r="Y207" s="2">
        <f t="shared" si="7"/>
        <v>36415006.142857</v>
      </c>
      <c r="Z207" s="2" t="str">
        <f t="shared" si="8"/>
        <v>MEEP</v>
      </c>
      <c r="AA207" s="2">
        <f>IF(Z207="HERE",Y207,AA206+Graph!$G$1*1000)</f>
        <v>39284990.142857015</v>
      </c>
      <c r="AB207" s="2">
        <f t="shared" si="21"/>
        <v>420000</v>
      </c>
      <c r="AC207" s="2">
        <f t="shared" si="9"/>
        <v>35697339.14285709</v>
      </c>
      <c r="AD207" s="3">
        <f t="shared" si="10"/>
        <v>39284990.142857015</v>
      </c>
      <c r="AE207" s="2">
        <f>IF(AE205&gt;=52800000,52800000,IF(AB186=Graph!G$1*1000,AE206+Graph!G$1*1000,AC207))</f>
        <v>35697339.14285709</v>
      </c>
      <c r="AF207" s="3">
        <f t="shared" si="11"/>
        <v>35697339.14285709</v>
      </c>
      <c r="AG207" s="3">
        <f t="shared" si="26"/>
        <v>34102830.771428481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138</v>
      </c>
      <c r="C208" s="7"/>
      <c r="D208" s="2" t="e">
        <f t="shared" si="12"/>
        <v>#N/A</v>
      </c>
      <c r="E208" s="2" t="e">
        <f t="shared" si="22"/>
        <v>#N/A</v>
      </c>
      <c r="F208" s="2">
        <v>1080980.1237804294</v>
      </c>
      <c r="G208" s="2">
        <f t="shared" si="23"/>
        <v>409997.71428571426</v>
      </c>
      <c r="H208" s="2">
        <f t="shared" si="13"/>
        <v>73827126.571428716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1985200.428571424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1096338.9015606046</v>
      </c>
      <c r="Q208" s="2">
        <f>IF(P208&gt;Graph!$G$1*1000,Graph!$G$1*1000,P208)</f>
        <v>420000</v>
      </c>
      <c r="R208" s="2">
        <f t="shared" si="16"/>
        <v>75812327</v>
      </c>
      <c r="S208" s="2">
        <f t="shared" si="17"/>
        <v>409997.71428571641</v>
      </c>
      <c r="T208" s="2">
        <f t="shared" si="18"/>
        <v>10002.285714285681</v>
      </c>
      <c r="U208" s="2">
        <f t="shared" si="19"/>
        <v>420000</v>
      </c>
      <c r="V208" s="2">
        <f t="shared" si="28"/>
        <v>39387318.571428537</v>
      </c>
      <c r="W208" s="2">
        <f t="shared" si="20"/>
        <v>409997.71428571641</v>
      </c>
      <c r="X208" s="2">
        <f t="shared" si="6"/>
        <v>10002.285714283586</v>
      </c>
      <c r="Y208" s="2">
        <f t="shared" si="7"/>
        <v>36425008.428571284</v>
      </c>
      <c r="Z208" s="2" t="str">
        <f t="shared" si="8"/>
        <v>MEEP</v>
      </c>
      <c r="AA208" s="2">
        <f>IF(Z208="HERE",Y208,AA207+Graph!$G$1*1000)</f>
        <v>39704990.142857015</v>
      </c>
      <c r="AB208" s="2">
        <f t="shared" si="21"/>
        <v>420000</v>
      </c>
      <c r="AC208" s="2">
        <f t="shared" si="9"/>
        <v>35697339.14285709</v>
      </c>
      <c r="AD208" s="3">
        <f t="shared" si="10"/>
        <v>39704990.142857015</v>
      </c>
      <c r="AE208" s="2">
        <f>IF(AE206&gt;=52800000,52800000,IF(AB187=Graph!G$1*1000,AE207+Graph!G$1*1000,AC208))</f>
        <v>35697339.14285709</v>
      </c>
      <c r="AF208" s="3">
        <f t="shared" si="11"/>
        <v>35697339.14285709</v>
      </c>
      <c r="AG208" s="3">
        <f t="shared" si="26"/>
        <v>34132332.71428562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139</v>
      </c>
      <c r="C209" s="7"/>
      <c r="D209" s="2" t="e">
        <f t="shared" si="12"/>
        <v>#N/A</v>
      </c>
      <c r="E209" s="2" t="e">
        <f t="shared" si="22"/>
        <v>#N/A</v>
      </c>
      <c r="F209" s="2">
        <v>1085487.3175597489</v>
      </c>
      <c r="G209" s="2">
        <f t="shared" si="23"/>
        <v>409997.71428571426</v>
      </c>
      <c r="H209" s="2">
        <f t="shared" si="13"/>
        <v>74237124.285714433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1995202.7142857097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1100920.4861944616</v>
      </c>
      <c r="Q209" s="2">
        <f>IF(P209&gt;Graph!$G$1*1000,Graph!$G$1*1000,P209)</f>
        <v>420000</v>
      </c>
      <c r="R209" s="2">
        <f t="shared" si="16"/>
        <v>76232327</v>
      </c>
      <c r="S209" s="2">
        <f t="shared" si="17"/>
        <v>409997.71428571641</v>
      </c>
      <c r="T209" s="2">
        <f t="shared" si="18"/>
        <v>10002.285714285681</v>
      </c>
      <c r="U209" s="2">
        <f t="shared" si="19"/>
        <v>420000</v>
      </c>
      <c r="V209" s="2">
        <f t="shared" si="28"/>
        <v>39797316.285714254</v>
      </c>
      <c r="W209" s="2">
        <f t="shared" si="20"/>
        <v>409997.71428571641</v>
      </c>
      <c r="X209" s="2">
        <f t="shared" si="6"/>
        <v>10002.285714283586</v>
      </c>
      <c r="Y209" s="2">
        <f t="shared" si="7"/>
        <v>36435010.714285567</v>
      </c>
      <c r="Z209" s="2" t="str">
        <f t="shared" si="8"/>
        <v>MEEP</v>
      </c>
      <c r="AA209" s="2">
        <f>IF(Z209="HERE",Y209,AA208+Graph!$G$1*1000)</f>
        <v>40124990.142857015</v>
      </c>
      <c r="AB209" s="2">
        <f t="shared" si="21"/>
        <v>420000</v>
      </c>
      <c r="AC209" s="2">
        <f t="shared" si="9"/>
        <v>35697339.14285709</v>
      </c>
      <c r="AD209" s="3">
        <f t="shared" si="10"/>
        <v>40124990.142857015</v>
      </c>
      <c r="AE209" s="2">
        <f>IF(AE207&gt;=52800000,52800000,IF(AB188=Graph!G$1*1000,AE208+Graph!G$1*1000,AC209))</f>
        <v>35697339.14285709</v>
      </c>
      <c r="AF209" s="3">
        <f t="shared" si="11"/>
        <v>35697339.14285709</v>
      </c>
      <c r="AG209" s="3">
        <f t="shared" si="26"/>
        <v>34161834.657142766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140</v>
      </c>
      <c r="C210" s="7"/>
      <c r="D210" s="2" t="e">
        <f t="shared" si="12"/>
        <v>#N/A</v>
      </c>
      <c r="E210" s="2" t="e">
        <f t="shared" si="22"/>
        <v>#N/A</v>
      </c>
      <c r="F210" s="2">
        <v>1089994.5113390684</v>
      </c>
      <c r="G210" s="2">
        <f t="shared" si="23"/>
        <v>409997.71428571426</v>
      </c>
      <c r="H210" s="2">
        <f t="shared" si="13"/>
        <v>74647122.000000149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2005204.9999999953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1105502.0708283186</v>
      </c>
      <c r="Q210" s="2">
        <f>IF(P210&gt;Graph!$G$1*1000,Graph!$G$1*1000,P210)</f>
        <v>420000</v>
      </c>
      <c r="R210" s="2">
        <f t="shared" si="16"/>
        <v>76652327</v>
      </c>
      <c r="S210" s="2">
        <f t="shared" si="17"/>
        <v>409997.71428571641</v>
      </c>
      <c r="T210" s="2">
        <f t="shared" si="18"/>
        <v>10002.285714285681</v>
      </c>
      <c r="U210" s="2">
        <f t="shared" si="19"/>
        <v>420000</v>
      </c>
      <c r="V210" s="2">
        <f t="shared" si="28"/>
        <v>40207313.99999997</v>
      </c>
      <c r="W210" s="2">
        <f t="shared" si="20"/>
        <v>409997.71428571641</v>
      </c>
      <c r="X210" s="2">
        <f t="shared" si="6"/>
        <v>10002.285714283586</v>
      </c>
      <c r="Y210" s="2">
        <f t="shared" si="7"/>
        <v>36445012.999999851</v>
      </c>
      <c r="Z210" s="2" t="str">
        <f t="shared" si="8"/>
        <v>MEEP</v>
      </c>
      <c r="AA210" s="2">
        <f>IF(Z210="HERE",Y210,AA209+Graph!$G$1*1000)</f>
        <v>40544990.142857015</v>
      </c>
      <c r="AB210" s="2">
        <f t="shared" si="21"/>
        <v>420000</v>
      </c>
      <c r="AC210" s="2">
        <f t="shared" si="9"/>
        <v>35697339.14285709</v>
      </c>
      <c r="AD210" s="3">
        <f t="shared" si="10"/>
        <v>40544990.142857015</v>
      </c>
      <c r="AE210" s="2">
        <f>IF(AE208&gt;=52800000,52800000,IF(AB189=Graph!G$1*1000,AE209+Graph!G$1*1000,AC210))</f>
        <v>35697339.14285709</v>
      </c>
      <c r="AF210" s="3">
        <f t="shared" si="11"/>
        <v>35697339.14285709</v>
      </c>
      <c r="AG210" s="3">
        <f t="shared" si="26"/>
        <v>34191336.599999905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141</v>
      </c>
      <c r="C211" s="7"/>
      <c r="D211" s="2" t="e">
        <f t="shared" si="12"/>
        <v>#N/A</v>
      </c>
      <c r="E211" s="2" t="e">
        <f t="shared" si="22"/>
        <v>#N/A</v>
      </c>
      <c r="F211" s="2">
        <v>1094501.7051184177</v>
      </c>
      <c r="G211" s="2">
        <f t="shared" si="23"/>
        <v>409997.71428571426</v>
      </c>
      <c r="H211" s="2">
        <f t="shared" si="13"/>
        <v>75057119.714285865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2015207.285714281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1110083.6554621756</v>
      </c>
      <c r="Q211" s="2">
        <f>IF(P211&gt;Graph!$G$1*1000,Graph!$G$1*1000,P211)</f>
        <v>420000</v>
      </c>
      <c r="R211" s="2">
        <f t="shared" si="16"/>
        <v>77072327</v>
      </c>
      <c r="S211" s="2">
        <f t="shared" si="17"/>
        <v>409997.71428571641</v>
      </c>
      <c r="T211" s="2">
        <f t="shared" si="18"/>
        <v>10002.285714285681</v>
      </c>
      <c r="U211" s="2">
        <f t="shared" si="19"/>
        <v>420000</v>
      </c>
      <c r="V211" s="2">
        <f t="shared" si="28"/>
        <v>40617311.714285687</v>
      </c>
      <c r="W211" s="2">
        <f t="shared" si="20"/>
        <v>409997.71428571641</v>
      </c>
      <c r="X211" s="2">
        <f t="shared" si="6"/>
        <v>10002.285714283586</v>
      </c>
      <c r="Y211" s="2">
        <f t="shared" si="7"/>
        <v>36455015.285714135</v>
      </c>
      <c r="Z211" s="2" t="str">
        <f t="shared" si="8"/>
        <v>MEEP</v>
      </c>
      <c r="AA211" s="2">
        <f>IF(Z211="HERE",Y211,AA210+Graph!$G$1*1000)</f>
        <v>40964990.142857015</v>
      </c>
      <c r="AB211" s="2">
        <f t="shared" si="21"/>
        <v>420000</v>
      </c>
      <c r="AC211" s="2">
        <f t="shared" si="9"/>
        <v>35697339.14285709</v>
      </c>
      <c r="AD211" s="3">
        <f t="shared" si="10"/>
        <v>40964990.142857015</v>
      </c>
      <c r="AE211" s="2">
        <f>IF(AE209&gt;=52800000,52800000,IF(AB190=Graph!G$1*1000,AE210+Graph!G$1*1000,AC211))</f>
        <v>35697339.14285709</v>
      </c>
      <c r="AF211" s="3">
        <f t="shared" si="11"/>
        <v>35697339.14285709</v>
      </c>
      <c r="AG211" s="3">
        <f t="shared" si="26"/>
        <v>34220838.542857043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142</v>
      </c>
      <c r="C212" s="7"/>
      <c r="D212" s="2" t="e">
        <f t="shared" si="12"/>
        <v>#N/A</v>
      </c>
      <c r="E212" s="2" t="e">
        <f t="shared" si="22"/>
        <v>#N/A</v>
      </c>
      <c r="F212" s="2">
        <v>1099008.8988977373</v>
      </c>
      <c r="G212" s="2">
        <f t="shared" si="23"/>
        <v>409997.71428571426</v>
      </c>
      <c r="H212" s="2">
        <f t="shared" si="13"/>
        <v>75467117.428571582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2025209.5714285667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1114665.2400960326</v>
      </c>
      <c r="Q212" s="2">
        <f>IF(P212&gt;Graph!$G$1*1000,Graph!$G$1*1000,P212)</f>
        <v>420000</v>
      </c>
      <c r="R212" s="2">
        <f t="shared" si="16"/>
        <v>77492327</v>
      </c>
      <c r="S212" s="2">
        <f t="shared" si="17"/>
        <v>409997.71428571641</v>
      </c>
      <c r="T212" s="2">
        <f t="shared" si="18"/>
        <v>10002.285714285681</v>
      </c>
      <c r="U212" s="2">
        <f t="shared" si="19"/>
        <v>420000</v>
      </c>
      <c r="V212" s="2">
        <f t="shared" si="28"/>
        <v>41027309.428571403</v>
      </c>
      <c r="W212" s="2">
        <f t="shared" si="20"/>
        <v>409997.71428571641</v>
      </c>
      <c r="X212" s="2">
        <f t="shared" si="6"/>
        <v>10002.285714283586</v>
      </c>
      <c r="Y212" s="2">
        <f t="shared" si="7"/>
        <v>36465017.571428418</v>
      </c>
      <c r="Z212" s="2" t="str">
        <f t="shared" si="8"/>
        <v>MEEP</v>
      </c>
      <c r="AA212" s="2">
        <f>IF(Z212="HERE",Y212,AA211+Graph!$G$1*1000)</f>
        <v>41384990.142857015</v>
      </c>
      <c r="AB212" s="2">
        <f t="shared" si="21"/>
        <v>420000</v>
      </c>
      <c r="AC212" s="2">
        <f t="shared" si="9"/>
        <v>35697339.14285709</v>
      </c>
      <c r="AD212" s="3">
        <f t="shared" si="10"/>
        <v>41384990.142857015</v>
      </c>
      <c r="AE212" s="2">
        <f>IF(AE210&gt;=52800000,52800000,IF(AB191=Graph!G$1*1000,AE211+Graph!G$1*1000,AC212))</f>
        <v>35697339.14285709</v>
      </c>
      <c r="AF212" s="3">
        <f t="shared" si="11"/>
        <v>35697339.14285709</v>
      </c>
      <c r="AG212" s="3">
        <f t="shared" si="26"/>
        <v>34250340.48571419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143</v>
      </c>
      <c r="C213" s="7"/>
      <c r="D213" s="2" t="e">
        <f t="shared" si="12"/>
        <v>#N/A</v>
      </c>
      <c r="E213" s="2" t="e">
        <f t="shared" si="22"/>
        <v>#N/A</v>
      </c>
      <c r="F213" s="2">
        <v>1103516.0926770568</v>
      </c>
      <c r="G213" s="2">
        <f t="shared" si="23"/>
        <v>409997.71428571426</v>
      </c>
      <c r="H213" s="2">
        <f t="shared" si="13"/>
        <v>75877115.142857298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2035211.8571428524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1119246.8247298896</v>
      </c>
      <c r="Q213" s="2">
        <f>IF(P213&gt;Graph!$G$1*1000,Graph!$G$1*1000,P213)</f>
        <v>420000</v>
      </c>
      <c r="R213" s="2">
        <f t="shared" si="16"/>
        <v>77912327</v>
      </c>
      <c r="S213" s="2">
        <f t="shared" si="17"/>
        <v>409997.71428571641</v>
      </c>
      <c r="T213" s="2">
        <f t="shared" si="18"/>
        <v>10002.285714285681</v>
      </c>
      <c r="U213" s="2">
        <f t="shared" si="19"/>
        <v>420000</v>
      </c>
      <c r="V213" s="2">
        <f t="shared" si="28"/>
        <v>41437307.142857119</v>
      </c>
      <c r="W213" s="2">
        <f t="shared" si="20"/>
        <v>409997.71428571641</v>
      </c>
      <c r="X213" s="2">
        <f t="shared" si="6"/>
        <v>10002.285714283586</v>
      </c>
      <c r="Y213" s="2">
        <f t="shared" si="7"/>
        <v>36475019.857142702</v>
      </c>
      <c r="Z213" s="2" t="str">
        <f t="shared" si="8"/>
        <v>MEEP</v>
      </c>
      <c r="AA213" s="2">
        <f>IF(Z213="HERE",Y213,AA212+Graph!$G$1*1000)</f>
        <v>41804990.142857015</v>
      </c>
      <c r="AB213" s="2">
        <f t="shared" si="21"/>
        <v>420000</v>
      </c>
      <c r="AC213" s="2">
        <f t="shared" si="9"/>
        <v>35697339.14285709</v>
      </c>
      <c r="AD213" s="3">
        <f t="shared" si="10"/>
        <v>41804990.142857015</v>
      </c>
      <c r="AE213" s="2">
        <f>IF(AE211&gt;=52800000,52800000,IF(AB192=Graph!G$1*1000,AE212+Graph!G$1*1000,AC213))</f>
        <v>35697339.14285709</v>
      </c>
      <c r="AF213" s="3">
        <f t="shared" si="11"/>
        <v>35697339.14285709</v>
      </c>
      <c r="AG213" s="3">
        <f t="shared" si="26"/>
        <v>34279842.428571329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144</v>
      </c>
      <c r="C214" s="7"/>
      <c r="D214" s="2" t="e">
        <f t="shared" si="12"/>
        <v>#N/A</v>
      </c>
      <c r="E214" s="2" t="e">
        <f t="shared" si="22"/>
        <v>#N/A</v>
      </c>
      <c r="F214" s="2">
        <v>1108023.2864564061</v>
      </c>
      <c r="G214" s="2">
        <f t="shared" si="23"/>
        <v>409997.71428571426</v>
      </c>
      <c r="H214" s="2">
        <f t="shared" si="13"/>
        <v>76287112.857143015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2045214.1428571381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1123828.4093637466</v>
      </c>
      <c r="Q214" s="2">
        <f>IF(P214&gt;Graph!$G$1*1000,Graph!$G$1*1000,P214)</f>
        <v>420000</v>
      </c>
      <c r="R214" s="2">
        <f t="shared" si="16"/>
        <v>78332327</v>
      </c>
      <c r="S214" s="2">
        <f t="shared" si="17"/>
        <v>409997.71428571641</v>
      </c>
      <c r="T214" s="2">
        <f t="shared" si="18"/>
        <v>10002.285714285681</v>
      </c>
      <c r="U214" s="2">
        <f t="shared" si="19"/>
        <v>420000</v>
      </c>
      <c r="V214" s="2">
        <f t="shared" si="28"/>
        <v>41847304.857142836</v>
      </c>
      <c r="W214" s="2">
        <f t="shared" si="20"/>
        <v>409997.71428571641</v>
      </c>
      <c r="X214" s="2">
        <f t="shared" si="6"/>
        <v>10002.285714283586</v>
      </c>
      <c r="Y214" s="2">
        <f t="shared" si="7"/>
        <v>36485022.142856985</v>
      </c>
      <c r="Z214" s="2" t="str">
        <f t="shared" si="8"/>
        <v>MEEP</v>
      </c>
      <c r="AA214" s="2">
        <f>IF(Z214="HERE",Y214,AA213+Graph!$G$1*1000)</f>
        <v>42224990.142857015</v>
      </c>
      <c r="AB214" s="2">
        <f t="shared" si="21"/>
        <v>420000</v>
      </c>
      <c r="AC214" s="2">
        <f t="shared" si="9"/>
        <v>35697339.14285709</v>
      </c>
      <c r="AD214" s="3">
        <f t="shared" si="10"/>
        <v>42224990.142857015</v>
      </c>
      <c r="AE214" s="2">
        <f>IF(AE212&gt;=52800000,52800000,IF(AB193=Graph!G$1*1000,AE213+Graph!G$1*1000,AC214))</f>
        <v>35697339.14285709</v>
      </c>
      <c r="AF214" s="3">
        <f t="shared" si="11"/>
        <v>35697339.14285709</v>
      </c>
      <c r="AG214" s="3">
        <f t="shared" si="26"/>
        <v>34309344.371428467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145</v>
      </c>
      <c r="C215" s="7"/>
      <c r="D215" s="2" t="e">
        <f t="shared" si="12"/>
        <v>#N/A</v>
      </c>
      <c r="E215" s="2" t="e">
        <f t="shared" si="22"/>
        <v>#N/A</v>
      </c>
      <c r="F215" s="2">
        <v>1112530.4802357256</v>
      </c>
      <c r="G215" s="2">
        <f t="shared" si="23"/>
        <v>409997.71428571426</v>
      </c>
      <c r="H215" s="2">
        <f t="shared" si="13"/>
        <v>76697110.571428731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2055216.4285714237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1128409.9939976037</v>
      </c>
      <c r="Q215" s="2">
        <f>IF(P215&gt;Graph!$G$1*1000,Graph!$G$1*1000,P215)</f>
        <v>420000</v>
      </c>
      <c r="R215" s="2">
        <f t="shared" si="16"/>
        <v>78752327</v>
      </c>
      <c r="S215" s="2">
        <f t="shared" si="17"/>
        <v>409997.71428571641</v>
      </c>
      <c r="T215" s="2">
        <f t="shared" si="18"/>
        <v>10002.285714285681</v>
      </c>
      <c r="U215" s="2">
        <f t="shared" si="19"/>
        <v>420000</v>
      </c>
      <c r="V215" s="2">
        <f t="shared" si="28"/>
        <v>42257302.571428552</v>
      </c>
      <c r="W215" s="2">
        <f t="shared" si="20"/>
        <v>409997.71428571641</v>
      </c>
      <c r="X215" s="2">
        <f t="shared" si="6"/>
        <v>10002.285714283586</v>
      </c>
      <c r="Y215" s="2">
        <f t="shared" si="7"/>
        <v>36495024.428571269</v>
      </c>
      <c r="Z215" s="2" t="str">
        <f t="shared" si="8"/>
        <v>MEEP</v>
      </c>
      <c r="AA215" s="2">
        <f>IF(Z215="HERE",Y215,AA214+Graph!$G$1*1000)</f>
        <v>42644990.142857015</v>
      </c>
      <c r="AB215" s="2">
        <f t="shared" si="21"/>
        <v>420000</v>
      </c>
      <c r="AC215" s="2">
        <f t="shared" si="9"/>
        <v>35697339.14285709</v>
      </c>
      <c r="AD215" s="3">
        <f t="shared" si="10"/>
        <v>42644990.142857015</v>
      </c>
      <c r="AE215" s="2">
        <f>IF(AE213&gt;=52800000,52800000,IF(AB194=Graph!G$1*1000,AE214+Graph!G$1*1000,AC215))</f>
        <v>35697339.14285709</v>
      </c>
      <c r="AF215" s="3">
        <f t="shared" si="11"/>
        <v>35697339.14285709</v>
      </c>
      <c r="AG215" s="3">
        <f t="shared" si="26"/>
        <v>34338846.314285606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146</v>
      </c>
      <c r="C216" s="7"/>
      <c r="D216" s="2" t="e">
        <f t="shared" si="12"/>
        <v>#N/A</v>
      </c>
      <c r="E216" s="2" t="e">
        <f t="shared" si="22"/>
        <v>#N/A</v>
      </c>
      <c r="F216" s="2">
        <v>1117037.674015075</v>
      </c>
      <c r="G216" s="2">
        <f t="shared" si="23"/>
        <v>409997.71428571426</v>
      </c>
      <c r="H216" s="2">
        <f t="shared" si="13"/>
        <v>77107108.285714447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2065218.7142857094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1132991.5786314309</v>
      </c>
      <c r="Q216" s="2">
        <f>IF(P216&gt;Graph!$G$1*1000,Graph!$G$1*1000,P216)</f>
        <v>420000</v>
      </c>
      <c r="R216" s="2">
        <f t="shared" si="16"/>
        <v>79172327</v>
      </c>
      <c r="S216" s="2">
        <f t="shared" si="17"/>
        <v>409997.71428571641</v>
      </c>
      <c r="T216" s="2">
        <f t="shared" si="18"/>
        <v>10002.285714285681</v>
      </c>
      <c r="U216" s="2">
        <f t="shared" si="19"/>
        <v>420000</v>
      </c>
      <c r="V216" s="2">
        <f t="shared" si="28"/>
        <v>42667300.285714269</v>
      </c>
      <c r="W216" s="2">
        <f t="shared" si="20"/>
        <v>409997.71428571641</v>
      </c>
      <c r="X216" s="2">
        <f t="shared" si="6"/>
        <v>10002.285714283586</v>
      </c>
      <c r="Y216" s="2">
        <f t="shared" si="7"/>
        <v>36505026.714285553</v>
      </c>
      <c r="Z216" s="2" t="str">
        <f t="shared" si="8"/>
        <v>MEEP</v>
      </c>
      <c r="AA216" s="2">
        <f>IF(Z216="HERE",Y216,AA215+Graph!$G$1*1000)</f>
        <v>43064990.142857015</v>
      </c>
      <c r="AB216" s="2">
        <f t="shared" si="21"/>
        <v>420000</v>
      </c>
      <c r="AC216" s="2">
        <f t="shared" si="9"/>
        <v>35697339.14285709</v>
      </c>
      <c r="AD216" s="3">
        <f t="shared" si="10"/>
        <v>43064990.142857015</v>
      </c>
      <c r="AE216" s="2">
        <f>IF(AE214&gt;=52800000,52800000,IF(AB195=Graph!G$1*1000,AE215+Graph!G$1*1000,AC216))</f>
        <v>35697339.14285709</v>
      </c>
      <c r="AF216" s="3">
        <f t="shared" si="11"/>
        <v>35697339.14285709</v>
      </c>
      <c r="AG216" s="3">
        <f t="shared" si="26"/>
        <v>34368348.257142745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147</v>
      </c>
      <c r="C217" s="7"/>
      <c r="D217" s="2" t="e">
        <f t="shared" si="12"/>
        <v>#N/A</v>
      </c>
      <c r="E217" s="2" t="e">
        <f t="shared" si="22"/>
        <v>#N/A</v>
      </c>
      <c r="F217" s="2">
        <v>1121544.8677943945</v>
      </c>
      <c r="G217" s="2">
        <f t="shared" si="23"/>
        <v>409997.71428571426</v>
      </c>
      <c r="H217" s="2">
        <f t="shared" si="13"/>
        <v>77517106.000000164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2075220.9999999951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1137573.1632652879</v>
      </c>
      <c r="Q217" s="2">
        <f>IF(P217&gt;Graph!$G$1*1000,Graph!$G$1*1000,P217)</f>
        <v>420000</v>
      </c>
      <c r="R217" s="2">
        <f t="shared" si="16"/>
        <v>79592327</v>
      </c>
      <c r="S217" s="2">
        <f t="shared" si="17"/>
        <v>409997.71428571641</v>
      </c>
      <c r="T217" s="2">
        <f t="shared" si="18"/>
        <v>10002.285714285681</v>
      </c>
      <c r="U217" s="2">
        <f t="shared" si="19"/>
        <v>420000</v>
      </c>
      <c r="V217" s="2">
        <f t="shared" si="28"/>
        <v>43077297.999999985</v>
      </c>
      <c r="W217" s="2">
        <f t="shared" si="20"/>
        <v>409997.71428571641</v>
      </c>
      <c r="X217" s="2">
        <f t="shared" si="6"/>
        <v>10002.285714283586</v>
      </c>
      <c r="Y217" s="2">
        <f t="shared" si="7"/>
        <v>36515028.999999836</v>
      </c>
      <c r="Z217" s="2" t="str">
        <f t="shared" si="8"/>
        <v>MEEP</v>
      </c>
      <c r="AA217" s="2">
        <f>IF(Z217="HERE",Y217,AA216+Graph!$G$1*1000)</f>
        <v>43484990.142857015</v>
      </c>
      <c r="AB217" s="2">
        <f t="shared" si="21"/>
        <v>420000</v>
      </c>
      <c r="AC217" s="2">
        <f t="shared" si="9"/>
        <v>35697339.14285709</v>
      </c>
      <c r="AD217" s="3">
        <f t="shared" si="10"/>
        <v>43484990.142857015</v>
      </c>
      <c r="AE217" s="2">
        <f>IF(AE215&gt;=52800000,52800000,IF(AB196=Graph!G$1*1000,AE216+Graph!G$1*1000,AC217))</f>
        <v>35697339.14285709</v>
      </c>
      <c r="AF217" s="3">
        <f t="shared" si="11"/>
        <v>35697339.14285709</v>
      </c>
      <c r="AG217" s="3">
        <f t="shared" si="26"/>
        <v>34397850.199999891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148</v>
      </c>
      <c r="C218" s="7"/>
      <c r="D218" s="2" t="e">
        <f t="shared" si="12"/>
        <v>#N/A</v>
      </c>
      <c r="E218" s="2" t="e">
        <f t="shared" si="22"/>
        <v>#N/A</v>
      </c>
      <c r="F218" s="2">
        <v>1126052.061573714</v>
      </c>
      <c r="G218" s="2">
        <f t="shared" si="23"/>
        <v>409997.71428571426</v>
      </c>
      <c r="H218" s="2">
        <f t="shared" si="13"/>
        <v>77927103.71428588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2085223.2857142808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1142154.7478991449</v>
      </c>
      <c r="Q218" s="2">
        <f>IF(P218&gt;Graph!$G$1*1000,Graph!$G$1*1000,P218)</f>
        <v>420000</v>
      </c>
      <c r="R218" s="2">
        <f t="shared" si="16"/>
        <v>80012327</v>
      </c>
      <c r="S218" s="2">
        <f t="shared" si="17"/>
        <v>409997.71428571641</v>
      </c>
      <c r="T218" s="2">
        <f t="shared" si="18"/>
        <v>10002.285714285681</v>
      </c>
      <c r="U218" s="2">
        <f t="shared" si="19"/>
        <v>420000</v>
      </c>
      <c r="V218" s="2">
        <f t="shared" si="28"/>
        <v>43487295.714285702</v>
      </c>
      <c r="W218" s="2">
        <f t="shared" si="20"/>
        <v>409997.71428571641</v>
      </c>
      <c r="X218" s="2">
        <f t="shared" si="6"/>
        <v>10002.285714283586</v>
      </c>
      <c r="Y218" s="2">
        <f t="shared" si="7"/>
        <v>36525031.28571412</v>
      </c>
      <c r="Z218" s="2" t="str">
        <f t="shared" si="8"/>
        <v>MEEP</v>
      </c>
      <c r="AA218" s="2">
        <f>IF(Z218="HERE",Y218,AA217+Graph!$G$1*1000)</f>
        <v>43904990.142857015</v>
      </c>
      <c r="AB218" s="2">
        <f t="shared" si="21"/>
        <v>420000</v>
      </c>
      <c r="AC218" s="2">
        <f t="shared" si="9"/>
        <v>35697339.14285709</v>
      </c>
      <c r="AD218" s="3">
        <f t="shared" si="10"/>
        <v>43904990.142857015</v>
      </c>
      <c r="AE218" s="2">
        <f>IF(AE216&gt;=52800000,52800000,IF(AB197=Graph!G$1*1000,AE217+Graph!G$1*1000,AC218))</f>
        <v>35697339.14285709</v>
      </c>
      <c r="AF218" s="3">
        <f t="shared" si="11"/>
        <v>35697339.14285709</v>
      </c>
      <c r="AG218" s="3">
        <f t="shared" si="26"/>
        <v>34427352.14285703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149</v>
      </c>
      <c r="C219" s="7"/>
      <c r="D219" s="2" t="e">
        <f t="shared" si="12"/>
        <v>#N/A</v>
      </c>
      <c r="E219" s="2" t="e">
        <f t="shared" si="22"/>
        <v>#N/A</v>
      </c>
      <c r="F219" s="2">
        <v>1130559.2553530633</v>
      </c>
      <c r="G219" s="2">
        <f t="shared" si="23"/>
        <v>409997.71428571426</v>
      </c>
      <c r="H219" s="2">
        <f t="shared" si="13"/>
        <v>78337101.428571597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2095225.5714285665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1146736.3325330019</v>
      </c>
      <c r="Q219" s="2">
        <f>IF(P219&gt;Graph!$G$1*1000,Graph!$G$1*1000,P219)</f>
        <v>420000</v>
      </c>
      <c r="R219" s="2">
        <f t="shared" si="16"/>
        <v>80432327</v>
      </c>
      <c r="S219" s="2">
        <f t="shared" si="17"/>
        <v>409997.71428571641</v>
      </c>
      <c r="T219" s="2">
        <f t="shared" si="18"/>
        <v>10002.285714285681</v>
      </c>
      <c r="U219" s="2">
        <f t="shared" si="19"/>
        <v>420000</v>
      </c>
      <c r="V219" s="2">
        <f t="shared" si="28"/>
        <v>43897293.428571418</v>
      </c>
      <c r="W219" s="2">
        <f t="shared" si="20"/>
        <v>409997.71428571641</v>
      </c>
      <c r="X219" s="2">
        <f t="shared" si="6"/>
        <v>10002.285714283586</v>
      </c>
      <c r="Y219" s="2">
        <f t="shared" si="7"/>
        <v>36535033.571428403</v>
      </c>
      <c r="Z219" s="2" t="str">
        <f t="shared" si="8"/>
        <v>MEEP</v>
      </c>
      <c r="AA219" s="2">
        <f>IF(Z219="HERE",Y219,AA218+Graph!$G$1*1000)</f>
        <v>44324990.142857015</v>
      </c>
      <c r="AB219" s="2">
        <f t="shared" si="21"/>
        <v>420000</v>
      </c>
      <c r="AC219" s="2">
        <f t="shared" si="9"/>
        <v>35697339.14285709</v>
      </c>
      <c r="AD219" s="3">
        <f t="shared" si="10"/>
        <v>44324990.142857015</v>
      </c>
      <c r="AE219" s="2">
        <f>IF(AE217&gt;=52800000,52800000,IF(AB198=Graph!G$1*1000,AE218+Graph!G$1*1000,AC219))</f>
        <v>35697339.14285709</v>
      </c>
      <c r="AF219" s="3">
        <f t="shared" si="11"/>
        <v>35697339.14285709</v>
      </c>
      <c r="AG219" s="3">
        <f t="shared" si="26"/>
        <v>34456854.085714176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150</v>
      </c>
      <c r="C220" s="7"/>
      <c r="D220" s="2" t="e">
        <f t="shared" si="12"/>
        <v>#N/A</v>
      </c>
      <c r="E220" s="2" t="e">
        <f t="shared" si="22"/>
        <v>#N/A</v>
      </c>
      <c r="F220" s="2">
        <v>1135066.4491323829</v>
      </c>
      <c r="G220" s="2">
        <f t="shared" si="23"/>
        <v>409997.71428571426</v>
      </c>
      <c r="H220" s="2">
        <f t="shared" si="13"/>
        <v>78747099.142857313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2105227.8571428522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1151317.9171668589</v>
      </c>
      <c r="Q220" s="2">
        <f>IF(P220&gt;Graph!$G$1*1000,Graph!$G$1*1000,P220)</f>
        <v>420000</v>
      </c>
      <c r="R220" s="2">
        <f t="shared" si="16"/>
        <v>80852327</v>
      </c>
      <c r="S220" s="2">
        <f t="shared" si="17"/>
        <v>409997.71428571641</v>
      </c>
      <c r="T220" s="2">
        <f t="shared" si="18"/>
        <v>10002.285714285681</v>
      </c>
      <c r="U220" s="2">
        <f t="shared" si="19"/>
        <v>420000</v>
      </c>
      <c r="V220" s="2">
        <f t="shared" si="28"/>
        <v>44307291.142857134</v>
      </c>
      <c r="W220" s="2">
        <f t="shared" si="20"/>
        <v>409997.71428571641</v>
      </c>
      <c r="X220" s="2">
        <f t="shared" si="6"/>
        <v>10002.285714283586</v>
      </c>
      <c r="Y220" s="2">
        <f t="shared" si="7"/>
        <v>36545035.857142687</v>
      </c>
      <c r="Z220" s="2" t="str">
        <f t="shared" si="8"/>
        <v>MEEP</v>
      </c>
      <c r="AA220" s="2">
        <f>IF(Z220="HERE",Y220,AA219+Graph!$G$1*1000)</f>
        <v>44744990.142857015</v>
      </c>
      <c r="AB220" s="2">
        <f t="shared" si="21"/>
        <v>420000</v>
      </c>
      <c r="AC220" s="2">
        <f t="shared" si="9"/>
        <v>35697339.14285709</v>
      </c>
      <c r="AD220" s="3">
        <f t="shared" si="10"/>
        <v>44744990.142857015</v>
      </c>
      <c r="AE220" s="2">
        <f>IF(AE218&gt;=52800000,52800000,IF(AB199=Graph!G$1*1000,AE219+Graph!G$1*1000,AC220))</f>
        <v>35697339.14285709</v>
      </c>
      <c r="AF220" s="3">
        <f t="shared" si="11"/>
        <v>35697339.14285709</v>
      </c>
      <c r="AG220" s="3">
        <f t="shared" si="26"/>
        <v>34486356.028571315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151</v>
      </c>
      <c r="C221" s="7"/>
      <c r="D221" s="2" t="e">
        <f t="shared" si="12"/>
        <v>#N/A</v>
      </c>
      <c r="E221" s="2" t="e">
        <f t="shared" si="22"/>
        <v>#N/A</v>
      </c>
      <c r="F221" s="2">
        <v>1139573.6429117024</v>
      </c>
      <c r="G221" s="2">
        <f t="shared" si="23"/>
        <v>409997.71428571426</v>
      </c>
      <c r="H221" s="2">
        <f t="shared" si="13"/>
        <v>79157096.85714303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2115230.1428571381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1155899.5018007159</v>
      </c>
      <c r="Q221" s="2">
        <f>IF(P221&gt;Graph!$G$1*1000,Graph!$G$1*1000,P221)</f>
        <v>420000</v>
      </c>
      <c r="R221" s="2">
        <f t="shared" si="16"/>
        <v>81272327</v>
      </c>
      <c r="S221" s="2">
        <f t="shared" si="17"/>
        <v>409997.71428571641</v>
      </c>
      <c r="T221" s="2">
        <f t="shared" si="18"/>
        <v>10002.285714285914</v>
      </c>
      <c r="U221" s="2">
        <f t="shared" si="19"/>
        <v>420000</v>
      </c>
      <c r="V221" s="2">
        <f t="shared" si="28"/>
        <v>44717288.857142851</v>
      </c>
      <c r="W221" s="2">
        <f t="shared" si="20"/>
        <v>409997.71428571641</v>
      </c>
      <c r="X221" s="2">
        <f t="shared" si="6"/>
        <v>10002.285714283586</v>
      </c>
      <c r="Y221" s="2">
        <f t="shared" si="7"/>
        <v>36555038.14285697</v>
      </c>
      <c r="Z221" s="2" t="str">
        <f t="shared" si="8"/>
        <v>MEEP</v>
      </c>
      <c r="AA221" s="2">
        <f>IF(Z221="HERE",Y221,AA220+Graph!$G$1*1000)</f>
        <v>45164990.142857015</v>
      </c>
      <c r="AB221" s="2">
        <f t="shared" si="21"/>
        <v>420000</v>
      </c>
      <c r="AC221" s="2">
        <f t="shared" si="9"/>
        <v>35697339.14285709</v>
      </c>
      <c r="AD221" s="3">
        <f t="shared" si="10"/>
        <v>45164990.142857015</v>
      </c>
      <c r="AE221" s="2">
        <f>IF(AE219&gt;=52800000,52800000,IF(AB200=Graph!G$1*1000,AE220+Graph!G$1*1000,AC221))</f>
        <v>35697339.14285709</v>
      </c>
      <c r="AF221" s="3">
        <f t="shared" si="11"/>
        <v>35697339.14285709</v>
      </c>
      <c r="AG221" s="3">
        <f t="shared" si="26"/>
        <v>34495358.085714169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152</v>
      </c>
      <c r="C222" s="7"/>
      <c r="D222" s="2" t="e">
        <f t="shared" si="12"/>
        <v>#N/A</v>
      </c>
      <c r="E222" s="2" t="e">
        <f t="shared" si="22"/>
        <v>#N/A</v>
      </c>
      <c r="F222" s="2">
        <v>1144080.8366910517</v>
      </c>
      <c r="G222" s="2">
        <f t="shared" si="23"/>
        <v>409997.71428571426</v>
      </c>
      <c r="H222" s="2">
        <f t="shared" si="13"/>
        <v>79567094.571428746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2125232.428571424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1160481.0864345729</v>
      </c>
      <c r="Q222" s="2">
        <f>IF(P222&gt;Graph!$G$1*1000,Graph!$G$1*1000,P222)</f>
        <v>420000</v>
      </c>
      <c r="R222" s="2">
        <f t="shared" si="16"/>
        <v>81692327</v>
      </c>
      <c r="S222" s="2">
        <f t="shared" si="17"/>
        <v>409997.71428571641</v>
      </c>
      <c r="T222" s="2">
        <f t="shared" si="18"/>
        <v>10002.285714285914</v>
      </c>
      <c r="U222" s="2">
        <f t="shared" si="19"/>
        <v>420000</v>
      </c>
      <c r="V222" s="2">
        <f t="shared" si="28"/>
        <v>45127286.571428567</v>
      </c>
      <c r="W222" s="2">
        <f t="shared" si="20"/>
        <v>409997.71428571641</v>
      </c>
      <c r="X222" s="2">
        <f t="shared" si="6"/>
        <v>10002.285714283586</v>
      </c>
      <c r="Y222" s="2">
        <f t="shared" si="7"/>
        <v>36565040.428571254</v>
      </c>
      <c r="Z222" s="2" t="str">
        <f t="shared" si="8"/>
        <v>MEEP</v>
      </c>
      <c r="AA222" s="2">
        <f>IF(Z222="HERE",Y222,AA221+Graph!$G$1*1000)</f>
        <v>45584990.142857015</v>
      </c>
      <c r="AB222" s="2">
        <f t="shared" si="21"/>
        <v>420000</v>
      </c>
      <c r="AC222" s="2">
        <f t="shared" si="9"/>
        <v>35697339.14285709</v>
      </c>
      <c r="AD222" s="3">
        <f t="shared" si="10"/>
        <v>45584990.142857015</v>
      </c>
      <c r="AE222" s="2">
        <f>IF(AE220&gt;=52800000,52800000,IF(AB201=Graph!G$1*1000,AE221+Graph!G$1*1000,AC222))</f>
        <v>36117339.14285709</v>
      </c>
      <c r="AF222" s="3">
        <f t="shared" si="11"/>
        <v>36117339.14285709</v>
      </c>
      <c r="AG222" s="3">
        <f t="shared" si="26"/>
        <v>34873358.085714169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153</v>
      </c>
      <c r="C223" s="7"/>
      <c r="D223" s="2" t="e">
        <f t="shared" si="12"/>
        <v>#N/A</v>
      </c>
      <c r="E223" s="2" t="e">
        <f t="shared" si="22"/>
        <v>#N/A</v>
      </c>
      <c r="F223" s="2">
        <v>1148588.0304703712</v>
      </c>
      <c r="G223" s="2">
        <f t="shared" si="23"/>
        <v>409997.71428571426</v>
      </c>
      <c r="H223" s="2">
        <f t="shared" si="13"/>
        <v>79977092.285714462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2135234.7142857099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1165062.6710684299</v>
      </c>
      <c r="Q223" s="2">
        <f>IF(P223&gt;Graph!$G$1*1000,Graph!$G$1*1000,P223)</f>
        <v>420000</v>
      </c>
      <c r="R223" s="2">
        <f t="shared" si="16"/>
        <v>82112327</v>
      </c>
      <c r="S223" s="2">
        <f t="shared" si="17"/>
        <v>409997.71428571641</v>
      </c>
      <c r="T223" s="2">
        <f t="shared" si="18"/>
        <v>10002.285714285914</v>
      </c>
      <c r="U223" s="2">
        <f t="shared" si="19"/>
        <v>420000</v>
      </c>
      <c r="V223" s="2">
        <f t="shared" si="28"/>
        <v>45537284.285714284</v>
      </c>
      <c r="W223" s="2">
        <f t="shared" si="20"/>
        <v>409997.71428571641</v>
      </c>
      <c r="X223" s="2">
        <f t="shared" si="6"/>
        <v>10002.285714283586</v>
      </c>
      <c r="Y223" s="2">
        <f t="shared" si="7"/>
        <v>36575042.714285538</v>
      </c>
      <c r="Z223" s="2" t="str">
        <f t="shared" si="8"/>
        <v>MEEP</v>
      </c>
      <c r="AA223" s="2">
        <f>IF(Z223="HERE",Y223,AA222+Graph!$G$1*1000)</f>
        <v>46004990.142857015</v>
      </c>
      <c r="AB223" s="2">
        <f t="shared" si="21"/>
        <v>420000</v>
      </c>
      <c r="AC223" s="2">
        <f t="shared" si="9"/>
        <v>35697339.14285709</v>
      </c>
      <c r="AD223" s="3">
        <f t="shared" si="10"/>
        <v>46004990.142857015</v>
      </c>
      <c r="AE223" s="2">
        <f>IF(AE221&gt;=52800000,52800000,IF(AB202=Graph!G$1*1000,AE222+Graph!G$1*1000,AC223))</f>
        <v>36537339.14285709</v>
      </c>
      <c r="AF223" s="3">
        <f t="shared" si="11"/>
        <v>36537339.14285709</v>
      </c>
      <c r="AG223" s="3">
        <f t="shared" si="26"/>
        <v>35251358.085714169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154</v>
      </c>
      <c r="C224" s="7"/>
      <c r="D224" s="2" t="e">
        <f t="shared" si="12"/>
        <v>#N/A</v>
      </c>
      <c r="E224" s="2" t="e">
        <f t="shared" si="22"/>
        <v>#N/A</v>
      </c>
      <c r="F224" s="2">
        <v>1153095.2242496908</v>
      </c>
      <c r="G224" s="2">
        <f t="shared" si="23"/>
        <v>409997.71428571426</v>
      </c>
      <c r="H224" s="2">
        <f t="shared" si="13"/>
        <v>80387090.000000179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2145236.9999999958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1169644.2557022572</v>
      </c>
      <c r="Q224" s="2">
        <f>IF(P224&gt;Graph!$G$1*1000,Graph!$G$1*1000,P224)</f>
        <v>420000</v>
      </c>
      <c r="R224" s="2">
        <f t="shared" si="16"/>
        <v>82532327</v>
      </c>
      <c r="S224" s="2">
        <f t="shared" si="17"/>
        <v>409997.71428571641</v>
      </c>
      <c r="T224" s="2">
        <f t="shared" si="18"/>
        <v>10002.285714285914</v>
      </c>
      <c r="U224" s="2">
        <f t="shared" si="19"/>
        <v>420000</v>
      </c>
      <c r="V224" s="2">
        <f t="shared" si="28"/>
        <v>45947282</v>
      </c>
      <c r="W224" s="2">
        <f t="shared" si="20"/>
        <v>409997.71428571641</v>
      </c>
      <c r="X224" s="2">
        <f t="shared" si="6"/>
        <v>10002.285714283586</v>
      </c>
      <c r="Y224" s="2">
        <f t="shared" si="7"/>
        <v>36585044.999999821</v>
      </c>
      <c r="Z224" s="2" t="str">
        <f t="shared" si="8"/>
        <v>MEEP</v>
      </c>
      <c r="AA224" s="2">
        <f>IF(Z224="HERE",Y224,AA223+Graph!$G$1*1000)</f>
        <v>46424990.142857015</v>
      </c>
      <c r="AB224" s="2">
        <f t="shared" si="21"/>
        <v>420000</v>
      </c>
      <c r="AC224" s="2">
        <f t="shared" si="9"/>
        <v>35697339.14285709</v>
      </c>
      <c r="AD224" s="3">
        <f t="shared" si="10"/>
        <v>46424990.142857015</v>
      </c>
      <c r="AE224" s="2">
        <f>IF(AE222&gt;=52800000,52800000,IF(AB203=Graph!G$1*1000,AE223+Graph!G$1*1000,AC224))</f>
        <v>36957339.14285709</v>
      </c>
      <c r="AF224" s="3">
        <f t="shared" si="11"/>
        <v>36957339.14285709</v>
      </c>
      <c r="AG224" s="3">
        <f t="shared" si="26"/>
        <v>35629358.085714169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155</v>
      </c>
      <c r="C225" s="7"/>
      <c r="D225" s="2" t="e">
        <f t="shared" si="12"/>
        <v>#N/A</v>
      </c>
      <c r="E225" s="2" t="e">
        <f t="shared" si="22"/>
        <v>#N/A</v>
      </c>
      <c r="F225" s="2">
        <v>1157602.4180290401</v>
      </c>
      <c r="G225" s="2">
        <f t="shared" si="23"/>
        <v>409997.71428571426</v>
      </c>
      <c r="H225" s="2">
        <f t="shared" si="13"/>
        <v>80797087.714285895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2155239.2857142817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1174225.8403361142</v>
      </c>
      <c r="Q225" s="2">
        <f>IF(P225&gt;Graph!$G$1*1000,Graph!$G$1*1000,P225)</f>
        <v>420000</v>
      </c>
      <c r="R225" s="2">
        <f t="shared" si="16"/>
        <v>82952327</v>
      </c>
      <c r="S225" s="2">
        <f t="shared" si="17"/>
        <v>409997.71428571641</v>
      </c>
      <c r="T225" s="2">
        <f t="shared" si="18"/>
        <v>10002.285714285914</v>
      </c>
      <c r="U225" s="2">
        <f t="shared" si="19"/>
        <v>420000</v>
      </c>
      <c r="V225" s="2">
        <f t="shared" si="28"/>
        <v>46357279.714285716</v>
      </c>
      <c r="W225" s="2">
        <f t="shared" si="20"/>
        <v>409997.71428571641</v>
      </c>
      <c r="X225" s="2">
        <f t="shared" si="6"/>
        <v>10002.285714283586</v>
      </c>
      <c r="Y225" s="2">
        <f t="shared" si="7"/>
        <v>36595047.285714105</v>
      </c>
      <c r="Z225" s="2" t="str">
        <f t="shared" si="8"/>
        <v>MEEP</v>
      </c>
      <c r="AA225" s="2">
        <f>IF(Z225="HERE",Y225,AA224+Graph!$G$1*1000)</f>
        <v>46844990.142857015</v>
      </c>
      <c r="AB225" s="2">
        <f t="shared" si="21"/>
        <v>420000</v>
      </c>
      <c r="AC225" s="2">
        <f t="shared" si="9"/>
        <v>35697339.14285709</v>
      </c>
      <c r="AD225" s="3">
        <f t="shared" si="10"/>
        <v>46844990.142857015</v>
      </c>
      <c r="AE225" s="2">
        <f>IF(AE223&gt;=52800000,52800000,IF(AB204=Graph!G$1*1000,AE224+Graph!G$1*1000,AC225))</f>
        <v>37377339.14285709</v>
      </c>
      <c r="AF225" s="3">
        <f t="shared" si="11"/>
        <v>37377339.14285709</v>
      </c>
      <c r="AG225" s="3">
        <f t="shared" si="26"/>
        <v>36007358.085714169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156</v>
      </c>
      <c r="C226" s="7"/>
      <c r="D226" s="2" t="e">
        <f t="shared" si="12"/>
        <v>#N/A</v>
      </c>
      <c r="E226" s="2" t="e">
        <f t="shared" si="22"/>
        <v>#N/A</v>
      </c>
      <c r="F226" s="2">
        <v>1162109.6118083596</v>
      </c>
      <c r="G226" s="2">
        <f t="shared" si="23"/>
        <v>409997.71428571426</v>
      </c>
      <c r="H226" s="2">
        <f t="shared" si="13"/>
        <v>81207085.428571612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2165241.5714285676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1178807.4249699712</v>
      </c>
      <c r="Q226" s="2">
        <f>IF(P226&gt;Graph!$G$1*1000,Graph!$G$1*1000,P226)</f>
        <v>420000</v>
      </c>
      <c r="R226" s="2">
        <f t="shared" si="16"/>
        <v>83372327</v>
      </c>
      <c r="S226" s="2">
        <f t="shared" si="17"/>
        <v>409997.71428571641</v>
      </c>
      <c r="T226" s="2">
        <f t="shared" si="18"/>
        <v>10002.285714285914</v>
      </c>
      <c r="U226" s="2">
        <f t="shared" si="19"/>
        <v>420000</v>
      </c>
      <c r="V226" s="2">
        <f t="shared" si="28"/>
        <v>46767277.428571433</v>
      </c>
      <c r="W226" s="2">
        <f t="shared" si="20"/>
        <v>409997.71428571641</v>
      </c>
      <c r="X226" s="2">
        <f t="shared" si="6"/>
        <v>10002.285714283586</v>
      </c>
      <c r="Y226" s="2">
        <f t="shared" si="7"/>
        <v>36605049.571428388</v>
      </c>
      <c r="Z226" s="2" t="str">
        <f t="shared" si="8"/>
        <v>MEEP</v>
      </c>
      <c r="AA226" s="2">
        <f>IF(Z226="HERE",Y226,AA225+Graph!$G$1*1000)</f>
        <v>47264990.142857015</v>
      </c>
      <c r="AB226" s="2">
        <f t="shared" si="21"/>
        <v>420000</v>
      </c>
      <c r="AC226" s="2">
        <f t="shared" si="9"/>
        <v>35697339.14285709</v>
      </c>
      <c r="AD226" s="3">
        <f t="shared" si="10"/>
        <v>47264990.142857015</v>
      </c>
      <c r="AE226" s="2">
        <f>IF(AE224&gt;=52800000,52800000,IF(AB205=Graph!G$1*1000,AE225+Graph!G$1*1000,AC226))</f>
        <v>37797339.14285709</v>
      </c>
      <c r="AF226" s="3">
        <f t="shared" si="11"/>
        <v>37797339.14285709</v>
      </c>
      <c r="AG226" s="3">
        <f t="shared" si="26"/>
        <v>36385358.085714169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157</v>
      </c>
      <c r="C227" s="7"/>
      <c r="D227" s="2" t="e">
        <f t="shared" si="12"/>
        <v>#N/A</v>
      </c>
      <c r="E227" s="2" t="e">
        <f t="shared" si="22"/>
        <v>#N/A</v>
      </c>
      <c r="F227" s="2">
        <v>1166616.8055876791</v>
      </c>
      <c r="G227" s="2">
        <f t="shared" si="23"/>
        <v>409997.71428571426</v>
      </c>
      <c r="H227" s="2">
        <f t="shared" si="13"/>
        <v>81617083.142857328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2175243.8571428536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1183389.0096038282</v>
      </c>
      <c r="Q227" s="2">
        <f>IF(P227&gt;Graph!$G$1*1000,Graph!$G$1*1000,P227)</f>
        <v>420000</v>
      </c>
      <c r="R227" s="2">
        <f t="shared" si="16"/>
        <v>83792327</v>
      </c>
      <c r="S227" s="2">
        <f t="shared" si="17"/>
        <v>409997.71428571641</v>
      </c>
      <c r="T227" s="2">
        <f t="shared" si="18"/>
        <v>10002.285714285914</v>
      </c>
      <c r="U227" s="2">
        <f t="shared" si="19"/>
        <v>420000</v>
      </c>
      <c r="V227" s="2">
        <f t="shared" si="28"/>
        <v>47177275.142857149</v>
      </c>
      <c r="W227" s="2">
        <f t="shared" si="20"/>
        <v>409997.71428571641</v>
      </c>
      <c r="X227" s="2">
        <f t="shared" si="6"/>
        <v>10002.285714283586</v>
      </c>
      <c r="Y227" s="2">
        <f t="shared" si="7"/>
        <v>36615051.857142672</v>
      </c>
      <c r="Z227" s="2" t="str">
        <f t="shared" si="8"/>
        <v>MEEP</v>
      </c>
      <c r="AA227" s="2">
        <f>IF(Z227="HERE",Y227,AA226+Graph!$G$1*1000)</f>
        <v>47684990.142857015</v>
      </c>
      <c r="AB227" s="2">
        <f t="shared" si="21"/>
        <v>420000</v>
      </c>
      <c r="AC227" s="2">
        <f t="shared" si="9"/>
        <v>35697339.14285709</v>
      </c>
      <c r="AD227" s="3">
        <f t="shared" si="10"/>
        <v>47684990.142857015</v>
      </c>
      <c r="AE227" s="2">
        <f>IF(AE225&gt;=52800000,52800000,IF(AB206=Graph!G$1*1000,AE226+Graph!G$1*1000,AC227))</f>
        <v>38217339.14285709</v>
      </c>
      <c r="AF227" s="3">
        <f t="shared" si="11"/>
        <v>38217339.14285709</v>
      </c>
      <c r="AG227" s="3">
        <f t="shared" si="26"/>
        <v>36763358.085714169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158</v>
      </c>
      <c r="C228" s="7"/>
      <c r="D228" s="2" t="e">
        <f t="shared" si="12"/>
        <v>#N/A</v>
      </c>
      <c r="E228" s="2" t="e">
        <f t="shared" si="22"/>
        <v>#N/A</v>
      </c>
      <c r="F228" s="2">
        <v>1171123.9993670285</v>
      </c>
      <c r="G228" s="2">
        <f t="shared" si="23"/>
        <v>409997.71428571426</v>
      </c>
      <c r="H228" s="2">
        <f t="shared" si="13"/>
        <v>82027080.857143044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2185246.1428571395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1187970.5942376852</v>
      </c>
      <c r="Q228" s="2">
        <f>IF(P228&gt;Graph!$G$1*1000,Graph!$G$1*1000,P228)</f>
        <v>420000</v>
      </c>
      <c r="R228" s="2">
        <f t="shared" si="16"/>
        <v>84212327</v>
      </c>
      <c r="S228" s="2">
        <f t="shared" si="17"/>
        <v>409997.71428571641</v>
      </c>
      <c r="T228" s="2">
        <f t="shared" si="18"/>
        <v>10002.285714285914</v>
      </c>
      <c r="U228" s="2">
        <f t="shared" si="19"/>
        <v>420000</v>
      </c>
      <c r="V228" s="2">
        <f t="shared" si="28"/>
        <v>47587272.857142866</v>
      </c>
      <c r="W228" s="2">
        <f t="shared" si="20"/>
        <v>409997.71428571641</v>
      </c>
      <c r="X228" s="2">
        <f t="shared" si="6"/>
        <v>10002.285714283586</v>
      </c>
      <c r="Y228" s="2">
        <f t="shared" si="7"/>
        <v>36625054.142856956</v>
      </c>
      <c r="Z228" s="2" t="str">
        <f t="shared" si="8"/>
        <v>MEEP</v>
      </c>
      <c r="AA228" s="2">
        <f>IF(Z228="HERE",Y228,AA227+Graph!$G$1*1000)</f>
        <v>48104990.142857015</v>
      </c>
      <c r="AB228" s="2">
        <f t="shared" si="21"/>
        <v>420000</v>
      </c>
      <c r="AC228" s="2">
        <f t="shared" si="9"/>
        <v>35697339.14285709</v>
      </c>
      <c r="AD228" s="3">
        <f t="shared" si="10"/>
        <v>48104990.142857015</v>
      </c>
      <c r="AE228" s="2">
        <f>IF(AE226&gt;=52800000,52800000,IF(AB207=Graph!G$1*1000,AE227+Graph!G$1*1000,AC228))</f>
        <v>38637339.14285709</v>
      </c>
      <c r="AF228" s="3">
        <f t="shared" si="11"/>
        <v>38637339.14285709</v>
      </c>
      <c r="AG228" s="3">
        <f t="shared" si="26"/>
        <v>37141358.085714169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159</v>
      </c>
      <c r="C229" s="7"/>
      <c r="D229" s="2" t="e">
        <f t="shared" si="12"/>
        <v>#N/A</v>
      </c>
      <c r="E229" s="2" t="e">
        <f t="shared" si="22"/>
        <v>#N/A</v>
      </c>
      <c r="F229" s="2">
        <v>1175631.193146348</v>
      </c>
      <c r="G229" s="2">
        <f t="shared" si="23"/>
        <v>409997.71428571426</v>
      </c>
      <c r="H229" s="2">
        <f t="shared" si="13"/>
        <v>82437078.571428761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2195248.4285714254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1192552.1788715422</v>
      </c>
      <c r="Q229" s="2">
        <f>IF(P229&gt;Graph!$G$1*1000,Graph!$G$1*1000,P229)</f>
        <v>420000</v>
      </c>
      <c r="R229" s="2">
        <f t="shared" si="16"/>
        <v>84632327</v>
      </c>
      <c r="S229" s="2">
        <f t="shared" si="17"/>
        <v>409997.71428571641</v>
      </c>
      <c r="T229" s="2">
        <f t="shared" si="18"/>
        <v>10002.285714285914</v>
      </c>
      <c r="U229" s="2">
        <f t="shared" si="19"/>
        <v>420000</v>
      </c>
      <c r="V229" s="2">
        <f t="shared" si="28"/>
        <v>47997270.571428582</v>
      </c>
      <c r="W229" s="2">
        <f t="shared" si="20"/>
        <v>409997.71428571641</v>
      </c>
      <c r="X229" s="2">
        <f t="shared" si="6"/>
        <v>10002.285714283586</v>
      </c>
      <c r="Y229" s="2">
        <f t="shared" si="7"/>
        <v>36635056.428571239</v>
      </c>
      <c r="Z229" s="2" t="str">
        <f t="shared" si="8"/>
        <v>MEEP</v>
      </c>
      <c r="AA229" s="2">
        <f>IF(Z229="HERE",Y229,AA228+Graph!$G$1*1000)</f>
        <v>48524990.142857015</v>
      </c>
      <c r="AB229" s="2">
        <f t="shared" si="21"/>
        <v>420000</v>
      </c>
      <c r="AC229" s="2">
        <f t="shared" si="9"/>
        <v>35697339.14285709</v>
      </c>
      <c r="AD229" s="3">
        <f t="shared" si="10"/>
        <v>48524990.142857015</v>
      </c>
      <c r="AE229" s="2">
        <f>IF(AE227&gt;=52800000,52800000,IF(AB208=Graph!G$1*1000,AE228+Graph!G$1*1000,AC229))</f>
        <v>39057339.14285709</v>
      </c>
      <c r="AF229" s="3">
        <f t="shared" si="11"/>
        <v>39057339.14285709</v>
      </c>
      <c r="AG229" s="3">
        <f t="shared" si="26"/>
        <v>37519358.085714169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160</v>
      </c>
      <c r="C230" s="7"/>
      <c r="D230" s="2" t="e">
        <f t="shared" si="12"/>
        <v>#N/A</v>
      </c>
      <c r="E230" s="2" t="e">
        <f t="shared" si="22"/>
        <v>#N/A</v>
      </c>
      <c r="F230" s="2">
        <v>1180138.3869256675</v>
      </c>
      <c r="G230" s="2">
        <f t="shared" si="23"/>
        <v>409997.71428571426</v>
      </c>
      <c r="H230" s="2">
        <f t="shared" si="13"/>
        <v>82847076.285714477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2205250.7142857113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1197133.7635053992</v>
      </c>
      <c r="Q230" s="2">
        <f>IF(P230&gt;Graph!$G$1*1000,Graph!$G$1*1000,P230)</f>
        <v>420000</v>
      </c>
      <c r="R230" s="2">
        <f t="shared" si="16"/>
        <v>85052327</v>
      </c>
      <c r="S230" s="2">
        <f t="shared" si="17"/>
        <v>409997.71428571641</v>
      </c>
      <c r="T230" s="2">
        <f t="shared" si="18"/>
        <v>10002.285714285914</v>
      </c>
      <c r="U230" s="2">
        <f t="shared" si="19"/>
        <v>420000</v>
      </c>
      <c r="V230" s="2">
        <f t="shared" si="28"/>
        <v>48407268.285714298</v>
      </c>
      <c r="W230" s="2">
        <f t="shared" si="20"/>
        <v>409997.71428571641</v>
      </c>
      <c r="X230" s="2">
        <f t="shared" si="6"/>
        <v>10002.285714283586</v>
      </c>
      <c r="Y230" s="2">
        <f t="shared" si="7"/>
        <v>36645058.714285523</v>
      </c>
      <c r="Z230" s="2" t="str">
        <f t="shared" si="8"/>
        <v>MEEP</v>
      </c>
      <c r="AA230" s="2">
        <f>IF(Z230="HERE",Y230,AA229+Graph!$G$1*1000)</f>
        <v>48944990.142857015</v>
      </c>
      <c r="AB230" s="2">
        <f t="shared" si="21"/>
        <v>420000</v>
      </c>
      <c r="AC230" s="2">
        <f t="shared" si="9"/>
        <v>35697339.14285709</v>
      </c>
      <c r="AD230" s="3">
        <f t="shared" si="10"/>
        <v>48944990.142857015</v>
      </c>
      <c r="AE230" s="2">
        <f>IF(AE228&gt;=52800000,52800000,IF(AB209=Graph!G$1*1000,AE229+Graph!G$1*1000,AC230))</f>
        <v>39477339.14285709</v>
      </c>
      <c r="AF230" s="3">
        <f t="shared" si="11"/>
        <v>39477339.14285709</v>
      </c>
      <c r="AG230" s="3">
        <f t="shared" si="26"/>
        <v>37897358.085714169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161</v>
      </c>
      <c r="C231" s="7"/>
      <c r="D231" s="2" t="e">
        <f t="shared" si="12"/>
        <v>#N/A</v>
      </c>
      <c r="E231" s="2" t="e">
        <f t="shared" si="22"/>
        <v>#N/A</v>
      </c>
      <c r="F231" s="2">
        <v>1184645.5807050169</v>
      </c>
      <c r="G231" s="2">
        <f t="shared" si="23"/>
        <v>409997.71428571426</v>
      </c>
      <c r="H231" s="2">
        <f t="shared" si="13"/>
        <v>83257074.000000194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2215252.9999999972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1201715.3481392562</v>
      </c>
      <c r="Q231" s="2">
        <f>IF(P231&gt;Graph!$G$1*1000,Graph!$G$1*1000,P231)</f>
        <v>420000</v>
      </c>
      <c r="R231" s="2">
        <f t="shared" si="16"/>
        <v>85472327</v>
      </c>
      <c r="S231" s="2">
        <f t="shared" si="17"/>
        <v>409997.71428571641</v>
      </c>
      <c r="T231" s="2">
        <f t="shared" si="18"/>
        <v>10002.285714285914</v>
      </c>
      <c r="U231" s="2">
        <f t="shared" si="19"/>
        <v>420000</v>
      </c>
      <c r="V231" s="2">
        <f t="shared" si="28"/>
        <v>48817266.000000015</v>
      </c>
      <c r="W231" s="2">
        <f t="shared" si="20"/>
        <v>409997.71428571641</v>
      </c>
      <c r="X231" s="2">
        <f t="shared" si="6"/>
        <v>10002.285714283586</v>
      </c>
      <c r="Y231" s="2">
        <f t="shared" si="7"/>
        <v>36655060.999999806</v>
      </c>
      <c r="Z231" s="2" t="str">
        <f t="shared" si="8"/>
        <v>MEEP</v>
      </c>
      <c r="AA231" s="2">
        <f>IF(Z231="HERE",Y231,AA230+Graph!$G$1*1000)</f>
        <v>49364990.142857015</v>
      </c>
      <c r="AB231" s="2">
        <f t="shared" si="21"/>
        <v>420000</v>
      </c>
      <c r="AC231" s="2">
        <f t="shared" si="9"/>
        <v>35697339.14285709</v>
      </c>
      <c r="AD231" s="3">
        <f t="shared" si="10"/>
        <v>49364990.142857015</v>
      </c>
      <c r="AE231" s="2">
        <f>IF(AE229&gt;=52800000,52800000,IF(AB210=Graph!G$1*1000,AE230+Graph!G$1*1000,AC231))</f>
        <v>39897339.14285709</v>
      </c>
      <c r="AF231" s="3">
        <f t="shared" si="11"/>
        <v>39897339.14285709</v>
      </c>
      <c r="AG231" s="3">
        <f t="shared" si="26"/>
        <v>38275358.085714169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162</v>
      </c>
      <c r="C232" s="7"/>
      <c r="D232" s="2" t="e">
        <f t="shared" si="12"/>
        <v>#N/A</v>
      </c>
      <c r="E232" s="2" t="e">
        <f t="shared" si="22"/>
        <v>#N/A</v>
      </c>
      <c r="F232" s="2">
        <v>1189152.7744843364</v>
      </c>
      <c r="G232" s="2">
        <f t="shared" si="23"/>
        <v>409997.71428571426</v>
      </c>
      <c r="H232" s="2">
        <f t="shared" si="13"/>
        <v>83667071.71428591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2225255.2857142831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1206296.9327731133</v>
      </c>
      <c r="Q232" s="2">
        <f>IF(P232&gt;Graph!$G$1*1000,Graph!$G$1*1000,P232)</f>
        <v>420000</v>
      </c>
      <c r="R232" s="2">
        <f t="shared" si="16"/>
        <v>85892327</v>
      </c>
      <c r="S232" s="2">
        <f t="shared" si="17"/>
        <v>409997.71428571641</v>
      </c>
      <c r="T232" s="2">
        <f t="shared" si="18"/>
        <v>10002.285714285914</v>
      </c>
      <c r="U232" s="2">
        <f t="shared" si="19"/>
        <v>420000</v>
      </c>
      <c r="V232" s="2">
        <f t="shared" si="28"/>
        <v>49227263.714285731</v>
      </c>
      <c r="W232" s="2">
        <f t="shared" si="20"/>
        <v>409997.71428571641</v>
      </c>
      <c r="X232" s="2">
        <f t="shared" si="6"/>
        <v>10002.285714283586</v>
      </c>
      <c r="Y232" s="2">
        <f t="shared" si="7"/>
        <v>36665063.28571409</v>
      </c>
      <c r="Z232" s="2" t="str">
        <f t="shared" si="8"/>
        <v>MEEP</v>
      </c>
      <c r="AA232" s="2">
        <f>IF(Z232="HERE",Y232,AA231+Graph!$G$1*1000)</f>
        <v>49784990.142857015</v>
      </c>
      <c r="AB232" s="2">
        <f t="shared" si="21"/>
        <v>420000</v>
      </c>
      <c r="AC232" s="2">
        <f t="shared" si="9"/>
        <v>35697339.14285709</v>
      </c>
      <c r="AD232" s="3">
        <f t="shared" si="10"/>
        <v>49784990.142857015</v>
      </c>
      <c r="AE232" s="2">
        <f>IF(AE230&gt;=52800000,52800000,IF(AB211=Graph!G$1*1000,AE231+Graph!G$1*1000,AC232))</f>
        <v>40317339.14285709</v>
      </c>
      <c r="AF232" s="3">
        <f t="shared" si="11"/>
        <v>40317339.14285709</v>
      </c>
      <c r="AG232" s="3">
        <f t="shared" si="26"/>
        <v>38653358.085714169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163</v>
      </c>
      <c r="C233" s="7"/>
      <c r="D233" s="2" t="e">
        <f t="shared" si="12"/>
        <v>#N/A</v>
      </c>
      <c r="E233" s="2" t="e">
        <f t="shared" si="22"/>
        <v>#N/A</v>
      </c>
      <c r="F233" s="2">
        <v>1193659.9682636559</v>
      </c>
      <c r="G233" s="2">
        <f t="shared" si="23"/>
        <v>409997.71428571426</v>
      </c>
      <c r="H233" s="2">
        <f t="shared" si="13"/>
        <v>84077069.428571627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2235257.571428569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1210878.5174069405</v>
      </c>
      <c r="Q233" s="2">
        <f>IF(P233&gt;Graph!$G$1*1000,Graph!$G$1*1000,P233)</f>
        <v>420000</v>
      </c>
      <c r="R233" s="2">
        <f t="shared" si="16"/>
        <v>86312327</v>
      </c>
      <c r="S233" s="2">
        <f t="shared" si="17"/>
        <v>409997.71428571641</v>
      </c>
      <c r="T233" s="2">
        <f t="shared" si="18"/>
        <v>10002.285714285914</v>
      </c>
      <c r="U233" s="2">
        <f t="shared" si="19"/>
        <v>420000</v>
      </c>
      <c r="V233" s="2">
        <f t="shared" si="28"/>
        <v>49637261.428571448</v>
      </c>
      <c r="W233" s="2">
        <f t="shared" si="20"/>
        <v>409997.71428571641</v>
      </c>
      <c r="X233" s="2">
        <f t="shared" si="6"/>
        <v>10002.285714283586</v>
      </c>
      <c r="Y233" s="2">
        <f t="shared" si="7"/>
        <v>36675065.571428373</v>
      </c>
      <c r="Z233" s="2" t="str">
        <f t="shared" si="8"/>
        <v>MEEP</v>
      </c>
      <c r="AA233" s="2">
        <f>IF(Z233="HERE",Y233,AA232+Graph!$G$1*1000)</f>
        <v>50204990.142857015</v>
      </c>
      <c r="AB233" s="2">
        <f t="shared" si="21"/>
        <v>420000</v>
      </c>
      <c r="AC233" s="2">
        <f t="shared" si="9"/>
        <v>35697339.14285709</v>
      </c>
      <c r="AD233" s="3">
        <f t="shared" si="10"/>
        <v>50204990.142857015</v>
      </c>
      <c r="AE233" s="2">
        <f>IF(AE231&gt;=52800000,52800000,IF(AB212=Graph!G$1*1000,AE232+Graph!G$1*1000,AC233))</f>
        <v>40737339.14285709</v>
      </c>
      <c r="AF233" s="3">
        <f t="shared" si="11"/>
        <v>40737339.14285709</v>
      </c>
      <c r="AG233" s="3">
        <f t="shared" si="26"/>
        <v>39031358.085714169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164</v>
      </c>
      <c r="C234" s="7"/>
      <c r="D234" s="2" t="e">
        <f t="shared" si="12"/>
        <v>#N/A</v>
      </c>
      <c r="E234" s="2" t="e">
        <f t="shared" si="22"/>
        <v>#N/A</v>
      </c>
      <c r="F234" s="2">
        <v>1198167.1620430052</v>
      </c>
      <c r="G234" s="2">
        <f t="shared" si="23"/>
        <v>409997.71428571426</v>
      </c>
      <c r="H234" s="2">
        <f t="shared" si="13"/>
        <v>84487067.142857343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2245259.8571428549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1215460.1020407975</v>
      </c>
      <c r="Q234" s="2">
        <f>IF(P234&gt;Graph!$G$1*1000,Graph!$G$1*1000,P234)</f>
        <v>420000</v>
      </c>
      <c r="R234" s="2">
        <f t="shared" si="16"/>
        <v>86732327</v>
      </c>
      <c r="S234" s="2">
        <f t="shared" si="17"/>
        <v>409997.71428571641</v>
      </c>
      <c r="T234" s="2">
        <f t="shared" si="18"/>
        <v>10002.285714285914</v>
      </c>
      <c r="U234" s="2">
        <f t="shared" si="19"/>
        <v>420000</v>
      </c>
      <c r="V234" s="2">
        <f t="shared" si="28"/>
        <v>50047259.142857164</v>
      </c>
      <c r="W234" s="2">
        <f t="shared" si="20"/>
        <v>409997.71428571641</v>
      </c>
      <c r="X234" s="2">
        <f t="shared" si="6"/>
        <v>10002.285714283586</v>
      </c>
      <c r="Y234" s="2">
        <f t="shared" si="7"/>
        <v>36685067.857142657</v>
      </c>
      <c r="Z234" s="2" t="str">
        <f t="shared" si="8"/>
        <v>MEEP</v>
      </c>
      <c r="AA234" s="2">
        <f>IF(Z234="HERE",Y234,AA233+Graph!$G$1*1000)</f>
        <v>50624990.142857015</v>
      </c>
      <c r="AB234" s="2">
        <f t="shared" si="21"/>
        <v>420000</v>
      </c>
      <c r="AC234" s="2">
        <f t="shared" si="9"/>
        <v>35697339.14285709</v>
      </c>
      <c r="AD234" s="3">
        <f t="shared" si="10"/>
        <v>50624990.142857015</v>
      </c>
      <c r="AE234" s="2">
        <f>IF(AE232&gt;=52800000,52800000,IF(AB213=Graph!G$1*1000,AE233+Graph!G$1*1000,AC234))</f>
        <v>41157339.14285709</v>
      </c>
      <c r="AF234" s="3">
        <f t="shared" si="11"/>
        <v>41157339.14285709</v>
      </c>
      <c r="AG234" s="3">
        <f t="shared" si="26"/>
        <v>39409358.085714169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165</v>
      </c>
      <c r="C235" s="7"/>
      <c r="D235" s="2" t="e">
        <f t="shared" si="12"/>
        <v>#N/A</v>
      </c>
      <c r="E235" s="2" t="e">
        <f t="shared" si="22"/>
        <v>#N/A</v>
      </c>
      <c r="F235" s="2">
        <v>1202674.3558223248</v>
      </c>
      <c r="G235" s="2">
        <f t="shared" si="23"/>
        <v>409997.71428571426</v>
      </c>
      <c r="H235" s="2">
        <f t="shared" si="13"/>
        <v>84897064.857143059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2255262.1428571409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1220041.6866746545</v>
      </c>
      <c r="Q235" s="2">
        <f>IF(P235&gt;Graph!$G$1*1000,Graph!$G$1*1000,P235)</f>
        <v>420000</v>
      </c>
      <c r="R235" s="2">
        <f t="shared" si="16"/>
        <v>87152327</v>
      </c>
      <c r="S235" s="2">
        <f t="shared" si="17"/>
        <v>409997.71428571641</v>
      </c>
      <c r="T235" s="2">
        <f t="shared" si="18"/>
        <v>10002.285714285914</v>
      </c>
      <c r="U235" s="2">
        <f t="shared" si="19"/>
        <v>420000</v>
      </c>
      <c r="V235" s="2">
        <f t="shared" si="28"/>
        <v>50457256.857142881</v>
      </c>
      <c r="W235" s="2">
        <f t="shared" si="20"/>
        <v>409997.71428571641</v>
      </c>
      <c r="X235" s="2">
        <f t="shared" si="6"/>
        <v>10002.285714283586</v>
      </c>
      <c r="Y235" s="2">
        <f t="shared" si="7"/>
        <v>36695070.142856941</v>
      </c>
      <c r="Z235" s="2" t="str">
        <f t="shared" si="8"/>
        <v>MEEP</v>
      </c>
      <c r="AA235" s="2">
        <f>IF(Z235="HERE",Y235,AA234+Graph!$G$1*1000)</f>
        <v>51044990.142857015</v>
      </c>
      <c r="AB235" s="2">
        <f t="shared" si="21"/>
        <v>420000</v>
      </c>
      <c r="AC235" s="2">
        <f t="shared" si="9"/>
        <v>35697339.14285709</v>
      </c>
      <c r="AD235" s="3">
        <f t="shared" si="10"/>
        <v>51044990.142857015</v>
      </c>
      <c r="AE235" s="2">
        <f>IF(AE233&gt;=52800000,52800000,IF(AB214=Graph!G$1*1000,AE234+Graph!G$1*1000,AC235))</f>
        <v>41577339.14285709</v>
      </c>
      <c r="AF235" s="3">
        <f t="shared" si="11"/>
        <v>41577339.14285709</v>
      </c>
      <c r="AG235" s="3">
        <f t="shared" si="26"/>
        <v>39787358.085714169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166</v>
      </c>
      <c r="C236" s="7"/>
      <c r="D236" s="2" t="e">
        <f t="shared" si="12"/>
        <v>#N/A</v>
      </c>
      <c r="E236" s="2" t="e">
        <f t="shared" si="22"/>
        <v>#N/A</v>
      </c>
      <c r="F236" s="2">
        <v>1207181.5496016443</v>
      </c>
      <c r="G236" s="2">
        <f t="shared" si="23"/>
        <v>409997.71428571426</v>
      </c>
      <c r="H236" s="2">
        <f t="shared" si="13"/>
        <v>85307062.571428776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2265264.4285714268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1224623.2713085115</v>
      </c>
      <c r="Q236" s="2">
        <f>IF(P236&gt;Graph!$G$1*1000,Graph!$G$1*1000,P236)</f>
        <v>420000</v>
      </c>
      <c r="R236" s="2">
        <f t="shared" si="16"/>
        <v>87572327</v>
      </c>
      <c r="S236" s="2">
        <f t="shared" si="17"/>
        <v>409997.71428571641</v>
      </c>
      <c r="T236" s="2">
        <f t="shared" si="18"/>
        <v>10002.285714285914</v>
      </c>
      <c r="U236" s="2">
        <f t="shared" si="19"/>
        <v>420000</v>
      </c>
      <c r="V236" s="2">
        <f t="shared" si="28"/>
        <v>50867254.571428597</v>
      </c>
      <c r="W236" s="2">
        <f t="shared" si="20"/>
        <v>409997.71428571641</v>
      </c>
      <c r="X236" s="2">
        <f t="shared" si="6"/>
        <v>10002.285714283586</v>
      </c>
      <c r="Y236" s="2">
        <f t="shared" si="7"/>
        <v>36705072.428571224</v>
      </c>
      <c r="Z236" s="2" t="str">
        <f t="shared" si="8"/>
        <v>MEEP</v>
      </c>
      <c r="AA236" s="2">
        <f>IF(Z236="HERE",Y236,AA235+Graph!$G$1*1000)</f>
        <v>51464990.142857015</v>
      </c>
      <c r="AB236" s="2">
        <f t="shared" si="21"/>
        <v>420000</v>
      </c>
      <c r="AC236" s="2">
        <f t="shared" si="9"/>
        <v>35697339.14285709</v>
      </c>
      <c r="AD236" s="3">
        <f t="shared" si="10"/>
        <v>51464990.142857015</v>
      </c>
      <c r="AE236" s="2">
        <f>IF(AE234&gt;=52800000,52800000,IF(AB215=Graph!G$1*1000,AE235+Graph!G$1*1000,AC236))</f>
        <v>41997339.14285709</v>
      </c>
      <c r="AF236" s="3">
        <f t="shared" si="11"/>
        <v>41997339.14285709</v>
      </c>
      <c r="AG236" s="3">
        <f t="shared" si="26"/>
        <v>40165358.085714169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167</v>
      </c>
      <c r="C237" s="7"/>
      <c r="D237" s="2" t="e">
        <f t="shared" si="12"/>
        <v>#N/A</v>
      </c>
      <c r="E237" s="2" t="e">
        <f t="shared" si="22"/>
        <v>#N/A</v>
      </c>
      <c r="F237" s="2">
        <v>1211688.7433809936</v>
      </c>
      <c r="G237" s="2">
        <f t="shared" si="23"/>
        <v>409997.71428571426</v>
      </c>
      <c r="H237" s="2">
        <f t="shared" si="13"/>
        <v>85717060.285714492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2275266.7142857127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1229204.8559423685</v>
      </c>
      <c r="Q237" s="2">
        <f>IF(P237&gt;Graph!$G$1*1000,Graph!$G$1*1000,P237)</f>
        <v>420000</v>
      </c>
      <c r="R237" s="2">
        <f t="shared" si="16"/>
        <v>87992327</v>
      </c>
      <c r="S237" s="2">
        <f t="shared" si="17"/>
        <v>409997.71428571641</v>
      </c>
      <c r="T237" s="2">
        <f t="shared" si="18"/>
        <v>10002.285714285914</v>
      </c>
      <c r="U237" s="2">
        <f t="shared" si="19"/>
        <v>420000</v>
      </c>
      <c r="V237" s="2">
        <f t="shared" si="28"/>
        <v>51277252.285714313</v>
      </c>
      <c r="W237" s="2">
        <f t="shared" si="20"/>
        <v>409997.71428571641</v>
      </c>
      <c r="X237" s="2">
        <f t="shared" si="6"/>
        <v>10002.285714283586</v>
      </c>
      <c r="Y237" s="2">
        <f t="shared" si="7"/>
        <v>36715074.714285508</v>
      </c>
      <c r="Z237" s="2" t="str">
        <f t="shared" si="8"/>
        <v>MEEP</v>
      </c>
      <c r="AA237" s="2">
        <f>IF(Z237="HERE",Y237,AA236+Graph!$G$1*1000)</f>
        <v>51884990.142857015</v>
      </c>
      <c r="AB237" s="2">
        <f t="shared" si="21"/>
        <v>420000</v>
      </c>
      <c r="AC237" s="2">
        <f t="shared" si="9"/>
        <v>35697339.14285709</v>
      </c>
      <c r="AD237" s="3">
        <f t="shared" si="10"/>
        <v>51884990.142857015</v>
      </c>
      <c r="AE237" s="2">
        <f>IF(AE235&gt;=52800000,52800000,IF(AB216=Graph!G$1*1000,AE236+Graph!G$1*1000,AC237))</f>
        <v>42417339.14285709</v>
      </c>
      <c r="AF237" s="3">
        <f t="shared" si="11"/>
        <v>42417339.14285709</v>
      </c>
      <c r="AG237" s="3">
        <f t="shared" si="26"/>
        <v>40543358.085714169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168</v>
      </c>
      <c r="C238" s="7"/>
      <c r="D238" s="2" t="e">
        <f t="shared" si="12"/>
        <v>#N/A</v>
      </c>
      <c r="E238" s="2" t="e">
        <f t="shared" si="22"/>
        <v>#N/A</v>
      </c>
      <c r="F238" s="2">
        <v>1216195.9371603131</v>
      </c>
      <c r="G238" s="2">
        <f t="shared" si="23"/>
        <v>409997.71428571426</v>
      </c>
      <c r="H238" s="2">
        <f t="shared" si="13"/>
        <v>86127058.000000209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2285268.9999999986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1233786.4405762255</v>
      </c>
      <c r="Q238" s="2">
        <f>IF(P238&gt;Graph!$G$1*1000,Graph!$G$1*1000,P238)</f>
        <v>420000</v>
      </c>
      <c r="R238" s="2">
        <f t="shared" si="16"/>
        <v>88412327</v>
      </c>
      <c r="S238" s="2">
        <f t="shared" si="17"/>
        <v>409997.71428571641</v>
      </c>
      <c r="T238" s="2">
        <f t="shared" si="18"/>
        <v>10002.285714285914</v>
      </c>
      <c r="U238" s="2">
        <f t="shared" si="19"/>
        <v>420000</v>
      </c>
      <c r="V238" s="2">
        <f t="shared" si="28"/>
        <v>51687250.00000003</v>
      </c>
      <c r="W238" s="2">
        <f t="shared" si="20"/>
        <v>409997.71428571641</v>
      </c>
      <c r="X238" s="2">
        <f t="shared" si="6"/>
        <v>10002.285714283586</v>
      </c>
      <c r="Y238" s="2">
        <f t="shared" si="7"/>
        <v>36725076.999999791</v>
      </c>
      <c r="Z238" s="2" t="str">
        <f t="shared" si="8"/>
        <v>MEEP</v>
      </c>
      <c r="AA238" s="2">
        <f>IF(Z238="HERE",Y238,AA237+Graph!$G$1*1000)</f>
        <v>52304990.142857015</v>
      </c>
      <c r="AB238" s="2">
        <f t="shared" si="21"/>
        <v>420000</v>
      </c>
      <c r="AC238" s="2">
        <f t="shared" si="9"/>
        <v>35697339.14285709</v>
      </c>
      <c r="AD238" s="3">
        <f t="shared" si="10"/>
        <v>52304990.142857015</v>
      </c>
      <c r="AE238" s="2">
        <f>IF(AE236&gt;=52800000,52800000,IF(AB217=Graph!G$1*1000,AE237+Graph!G$1*1000,AC238))</f>
        <v>42837339.14285709</v>
      </c>
      <c r="AF238" s="3">
        <f t="shared" si="11"/>
        <v>42837339.14285709</v>
      </c>
      <c r="AG238" s="3">
        <f t="shared" si="26"/>
        <v>40921358.085714169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169</v>
      </c>
      <c r="C239" s="7"/>
      <c r="D239" s="2" t="e">
        <f t="shared" si="12"/>
        <v>#N/A</v>
      </c>
      <c r="E239" s="2" t="e">
        <f t="shared" si="22"/>
        <v>#N/A</v>
      </c>
      <c r="F239" s="2">
        <v>1220703.1309396625</v>
      </c>
      <c r="G239" s="2">
        <f t="shared" si="23"/>
        <v>409997.71428571426</v>
      </c>
      <c r="H239" s="2">
        <f t="shared" si="13"/>
        <v>86537055.714285925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2295271.2857142845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1238368.0252100825</v>
      </c>
      <c r="Q239" s="2">
        <f>IF(P239&gt;Graph!$G$1*1000,Graph!$G$1*1000,P239)</f>
        <v>420000</v>
      </c>
      <c r="R239" s="2">
        <f t="shared" si="16"/>
        <v>88832327</v>
      </c>
      <c r="S239" s="2">
        <f t="shared" si="17"/>
        <v>409997.71428571641</v>
      </c>
      <c r="T239" s="2">
        <f t="shared" si="18"/>
        <v>10002.285714285914</v>
      </c>
      <c r="U239" s="2">
        <f t="shared" si="19"/>
        <v>420000</v>
      </c>
      <c r="V239" s="2">
        <f t="shared" si="28"/>
        <v>52097247.714285746</v>
      </c>
      <c r="W239" s="2">
        <f t="shared" si="20"/>
        <v>409997.71428571641</v>
      </c>
      <c r="X239" s="2">
        <f t="shared" si="6"/>
        <v>10002.285714283586</v>
      </c>
      <c r="Y239" s="2">
        <f t="shared" si="7"/>
        <v>36735079.285714075</v>
      </c>
      <c r="Z239" s="2" t="str">
        <f t="shared" si="8"/>
        <v>MEEP</v>
      </c>
      <c r="AA239" s="2">
        <f>IF(Z239="HERE",Y239,AA238+Graph!$G$1*1000)</f>
        <v>52724990.142857015</v>
      </c>
      <c r="AB239" s="2">
        <f t="shared" si="21"/>
        <v>420000</v>
      </c>
      <c r="AC239" s="2">
        <f t="shared" si="9"/>
        <v>35697339.14285709</v>
      </c>
      <c r="AD239" s="3">
        <f t="shared" si="10"/>
        <v>52724990.142857015</v>
      </c>
      <c r="AE239" s="2">
        <f>IF(AE237&gt;=52800000,52800000,IF(AB218=Graph!G$1*1000,AE238+Graph!G$1*1000,AC239))</f>
        <v>43257339.14285709</v>
      </c>
      <c r="AF239" s="3">
        <f t="shared" si="11"/>
        <v>43257339.14285709</v>
      </c>
      <c r="AG239" s="3">
        <f t="shared" si="26"/>
        <v>41299358.085714169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170</v>
      </c>
      <c r="C240" s="7"/>
      <c r="D240" s="2" t="e">
        <f t="shared" si="12"/>
        <v>#N/A</v>
      </c>
      <c r="E240" s="2" t="e">
        <f t="shared" si="22"/>
        <v>#N/A</v>
      </c>
      <c r="F240" s="2">
        <v>1225210.324718982</v>
      </c>
      <c r="G240" s="2">
        <f t="shared" si="23"/>
        <v>409997.71428571426</v>
      </c>
      <c r="H240" s="2">
        <f t="shared" si="13"/>
        <v>86947053.428571641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2305273.5714285704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1242949.6098439395</v>
      </c>
      <c r="Q240" s="2">
        <f>IF(P240&gt;Graph!$G$1*1000,Graph!$G$1*1000,P240)</f>
        <v>420000</v>
      </c>
      <c r="R240" s="2">
        <f t="shared" si="16"/>
        <v>89252327</v>
      </c>
      <c r="S240" s="2">
        <f t="shared" si="17"/>
        <v>409997.71428571641</v>
      </c>
      <c r="T240" s="2">
        <f t="shared" si="18"/>
        <v>10002.285714285914</v>
      </c>
      <c r="U240" s="2">
        <f t="shared" si="19"/>
        <v>420000</v>
      </c>
      <c r="V240" s="2">
        <f t="shared" si="28"/>
        <v>52507245.428571463</v>
      </c>
      <c r="W240" s="2">
        <f t="shared" si="20"/>
        <v>409997.71428571641</v>
      </c>
      <c r="X240" s="2">
        <f t="shared" si="6"/>
        <v>10002.285714283586</v>
      </c>
      <c r="Y240" s="2">
        <f t="shared" si="7"/>
        <v>36745081.571428359</v>
      </c>
      <c r="Z240" s="2" t="str">
        <f t="shared" si="8"/>
        <v>MEEP</v>
      </c>
      <c r="AA240" s="2">
        <f>IF(Z240="HERE",Y240,AA239+Graph!$G$1*1000)</f>
        <v>53144990.142857015</v>
      </c>
      <c r="AB240" s="2">
        <f t="shared" si="21"/>
        <v>420000</v>
      </c>
      <c r="AC240" s="2">
        <f t="shared" si="9"/>
        <v>35697339.14285709</v>
      </c>
      <c r="AD240" s="3">
        <f t="shared" si="10"/>
        <v>52800000</v>
      </c>
      <c r="AE240" s="2">
        <f>IF(AE238&gt;=52800000,52800000,IF(AB219=Graph!G$1*1000,AE239+Graph!G$1*1000,AC240))</f>
        <v>43677339.14285709</v>
      </c>
      <c r="AF240" s="3">
        <f t="shared" si="11"/>
        <v>43677339.14285709</v>
      </c>
      <c r="AG240" s="3">
        <f t="shared" si="26"/>
        <v>41677358.085714169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171</v>
      </c>
      <c r="C241" s="7"/>
      <c r="D241" s="2" t="e">
        <f t="shared" si="12"/>
        <v>#N/A</v>
      </c>
      <c r="E241" s="2" t="e">
        <f t="shared" si="22"/>
        <v>#N/A</v>
      </c>
      <c r="F241" s="2">
        <v>1229717.5184983015</v>
      </c>
      <c r="G241" s="2">
        <f t="shared" si="23"/>
        <v>409997.71428571426</v>
      </c>
      <c r="H241" s="2">
        <f t="shared" si="13"/>
        <v>87357051.142857358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2315275.8571428563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1247531.1944777668</v>
      </c>
      <c r="Q241" s="2">
        <f>IF(P241&gt;Graph!$G$1*1000,Graph!$G$1*1000,P241)</f>
        <v>420000</v>
      </c>
      <c r="R241" s="2">
        <f t="shared" si="16"/>
        <v>89672327</v>
      </c>
      <c r="S241" s="2">
        <f t="shared" si="17"/>
        <v>409997.71428571641</v>
      </c>
      <c r="T241" s="2">
        <f t="shared" si="18"/>
        <v>10002.285714285914</v>
      </c>
      <c r="U241" s="2">
        <f t="shared" si="19"/>
        <v>420000</v>
      </c>
      <c r="V241" s="2">
        <f t="shared" si="28"/>
        <v>52917243.142857179</v>
      </c>
      <c r="W241" s="2">
        <f t="shared" si="20"/>
        <v>409997.71428571641</v>
      </c>
      <c r="X241" s="2">
        <f t="shared" si="6"/>
        <v>10002.285714283586</v>
      </c>
      <c r="Y241" s="2">
        <f t="shared" si="7"/>
        <v>36755083.857142642</v>
      </c>
      <c r="Z241" s="2" t="str">
        <f t="shared" si="8"/>
        <v>MEEP</v>
      </c>
      <c r="AA241" s="2">
        <f>IF(Z241="HERE",Y241,AA240+Graph!$G$1*1000)</f>
        <v>53564990.142857015</v>
      </c>
      <c r="AB241" s="2">
        <f t="shared" si="21"/>
        <v>420000</v>
      </c>
      <c r="AC241" s="2">
        <f t="shared" si="9"/>
        <v>35697339.14285709</v>
      </c>
      <c r="AD241" s="3">
        <f t="shared" si="10"/>
        <v>52800000</v>
      </c>
      <c r="AE241" s="2">
        <f>IF(AE239&gt;=52800000,52800000,IF(AB220=Graph!G$1*1000,AE240+Graph!G$1*1000,AC241))</f>
        <v>44097339.14285709</v>
      </c>
      <c r="AF241" s="3">
        <f t="shared" si="11"/>
        <v>44097339.14285709</v>
      </c>
      <c r="AG241" s="3">
        <f t="shared" si="26"/>
        <v>42055358.085714169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172</v>
      </c>
      <c r="C242" s="7"/>
      <c r="D242" s="2" t="e">
        <f t="shared" si="12"/>
        <v>#N/A</v>
      </c>
      <c r="E242" s="2" t="e">
        <f t="shared" si="22"/>
        <v>#N/A</v>
      </c>
      <c r="F242" s="2">
        <v>1234224.7122776508</v>
      </c>
      <c r="G242" s="2">
        <f t="shared" si="23"/>
        <v>409997.71428571426</v>
      </c>
      <c r="H242" s="2">
        <f t="shared" si="13"/>
        <v>87767048.857143074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2325278.1428571423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1252112.7791116238</v>
      </c>
      <c r="Q242" s="2">
        <f>IF(P242&gt;Graph!$G$1*1000,Graph!$G$1*1000,P242)</f>
        <v>420000</v>
      </c>
      <c r="R242" s="2">
        <f t="shared" si="16"/>
        <v>90092327</v>
      </c>
      <c r="S242" s="2">
        <f t="shared" si="17"/>
        <v>409997.71428571641</v>
      </c>
      <c r="T242" s="2">
        <f t="shared" si="18"/>
        <v>10002.285714285914</v>
      </c>
      <c r="U242" s="2">
        <f t="shared" si="19"/>
        <v>420000</v>
      </c>
      <c r="V242" s="2">
        <f t="shared" si="28"/>
        <v>53327240.857142895</v>
      </c>
      <c r="W242" s="2">
        <f t="shared" si="20"/>
        <v>409997.71428571641</v>
      </c>
      <c r="X242" s="2">
        <f t="shared" si="6"/>
        <v>10002.285714283586</v>
      </c>
      <c r="Y242" s="2">
        <f t="shared" si="7"/>
        <v>36765086.142856926</v>
      </c>
      <c r="Z242" s="2" t="str">
        <f t="shared" si="8"/>
        <v>MEEP</v>
      </c>
      <c r="AA242" s="2">
        <f>IF(Z242="HERE",Y242,AA241+Graph!$G$1*1000)</f>
        <v>53984990.142857015</v>
      </c>
      <c r="AB242" s="2">
        <f t="shared" si="21"/>
        <v>420000</v>
      </c>
      <c r="AC242" s="2">
        <f t="shared" si="9"/>
        <v>35697339.14285709</v>
      </c>
      <c r="AD242" s="3">
        <f t="shared" si="10"/>
        <v>52800000</v>
      </c>
      <c r="AE242" s="2">
        <f>IF(AE240&gt;=52800000,52800000,IF(AB221=Graph!G$1*1000,AE241+Graph!G$1*1000,AC242))</f>
        <v>44517339.14285709</v>
      </c>
      <c r="AF242" s="3">
        <f t="shared" si="11"/>
        <v>44517339.14285709</v>
      </c>
      <c r="AG242" s="3">
        <f t="shared" si="26"/>
        <v>42433358.085714169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173</v>
      </c>
      <c r="C243" s="7"/>
      <c r="D243" s="2" t="e">
        <f t="shared" si="12"/>
        <v>#N/A</v>
      </c>
      <c r="E243" s="2" t="e">
        <f t="shared" si="22"/>
        <v>#N/A</v>
      </c>
      <c r="F243" s="2">
        <v>1238731.9060569704</v>
      </c>
      <c r="G243" s="2">
        <f t="shared" si="23"/>
        <v>409997.71428571426</v>
      </c>
      <c r="H243" s="2">
        <f t="shared" si="13"/>
        <v>88177046.571428791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2335280.4285714282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1256694.3637454808</v>
      </c>
      <c r="Q243" s="2">
        <f>IF(P243&gt;Graph!$G$1*1000,Graph!$G$1*1000,P243)</f>
        <v>420000</v>
      </c>
      <c r="R243" s="2">
        <f t="shared" si="16"/>
        <v>90512327</v>
      </c>
      <c r="S243" s="2">
        <f t="shared" si="17"/>
        <v>409997.71428571641</v>
      </c>
      <c r="T243" s="2">
        <f t="shared" si="18"/>
        <v>10002.285714285914</v>
      </c>
      <c r="U243" s="2">
        <f t="shared" si="19"/>
        <v>420000</v>
      </c>
      <c r="V243" s="2">
        <f t="shared" si="28"/>
        <v>53737238.571428612</v>
      </c>
      <c r="W243" s="2">
        <f t="shared" si="20"/>
        <v>409997.71428571641</v>
      </c>
      <c r="X243" s="2">
        <f t="shared" si="6"/>
        <v>10002.285714283586</v>
      </c>
      <c r="Y243" s="2">
        <f t="shared" si="7"/>
        <v>36775088.428571209</v>
      </c>
      <c r="Z243" s="2" t="str">
        <f t="shared" si="8"/>
        <v>MEEP</v>
      </c>
      <c r="AA243" s="2">
        <f>IF(Z243="HERE",Y243,AA242+Graph!$G$1*1000)</f>
        <v>54404990.142857015</v>
      </c>
      <c r="AB243" s="2">
        <f t="shared" si="21"/>
        <v>420000</v>
      </c>
      <c r="AC243" s="2">
        <f t="shared" si="9"/>
        <v>35697339.14285709</v>
      </c>
      <c r="AD243" s="3">
        <f t="shared" si="10"/>
        <v>52800000</v>
      </c>
      <c r="AE243" s="2">
        <f>IF(AE241&gt;=52800000,52800000,IF(AB222=Graph!G$1*1000,AE242+Graph!G$1*1000,AC243))</f>
        <v>44937339.14285709</v>
      </c>
      <c r="AF243" s="3">
        <f t="shared" si="11"/>
        <v>44937339.14285709</v>
      </c>
      <c r="AG243" s="3">
        <f t="shared" si="26"/>
        <v>42832358.085714169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174</v>
      </c>
      <c r="C244" s="7"/>
      <c r="D244" s="2" t="e">
        <f t="shared" si="12"/>
        <v>#N/A</v>
      </c>
      <c r="E244" s="2" t="e">
        <f t="shared" si="22"/>
        <v>#N/A</v>
      </c>
      <c r="F244" s="2">
        <v>1243239.0998362899</v>
      </c>
      <c r="G244" s="2">
        <f t="shared" si="23"/>
        <v>409997.71428571426</v>
      </c>
      <c r="H244" s="2">
        <f t="shared" si="13"/>
        <v>88587044.285714507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2345282.7142857141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1261275.9483793378</v>
      </c>
      <c r="Q244" s="2">
        <f>IF(P244&gt;Graph!$G$1*1000,Graph!$G$1*1000,P244)</f>
        <v>420000</v>
      </c>
      <c r="R244" s="2">
        <f t="shared" si="16"/>
        <v>90932327</v>
      </c>
      <c r="S244" s="2">
        <f t="shared" si="17"/>
        <v>409997.71428571641</v>
      </c>
      <c r="T244" s="2">
        <f t="shared" si="18"/>
        <v>10002.285714285914</v>
      </c>
      <c r="U244" s="2">
        <f t="shared" si="19"/>
        <v>420000</v>
      </c>
      <c r="V244" s="2">
        <f t="shared" si="28"/>
        <v>54147236.285714328</v>
      </c>
      <c r="W244" s="2">
        <f t="shared" si="20"/>
        <v>409997.71428571641</v>
      </c>
      <c r="X244" s="2">
        <f t="shared" si="6"/>
        <v>10002.285714283586</v>
      </c>
      <c r="Y244" s="2">
        <f t="shared" si="7"/>
        <v>36785090.714285493</v>
      </c>
      <c r="Z244" s="2" t="str">
        <f t="shared" si="8"/>
        <v>MEEP</v>
      </c>
      <c r="AA244" s="2">
        <f>IF(Z244="HERE",Y244,AA243+Graph!$G$1*1000)</f>
        <v>54824990.142857015</v>
      </c>
      <c r="AB244" s="2">
        <f t="shared" si="21"/>
        <v>420000</v>
      </c>
      <c r="AC244" s="2">
        <f t="shared" si="9"/>
        <v>35697339.14285709</v>
      </c>
      <c r="AD244" s="3">
        <f t="shared" si="10"/>
        <v>52800000</v>
      </c>
      <c r="AE244" s="2">
        <f>IF(AE242&gt;=52800000,52800000,IF(AB223=Graph!G$1*1000,AE243+Graph!G$1*1000,AC244))</f>
        <v>45357339.14285709</v>
      </c>
      <c r="AF244" s="3">
        <f t="shared" si="11"/>
        <v>45357339.14285709</v>
      </c>
      <c r="AG244" s="3">
        <f t="shared" si="26"/>
        <v>43231358.085714169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175</v>
      </c>
      <c r="C245" s="7"/>
      <c r="D245" s="2" t="e">
        <f t="shared" si="12"/>
        <v>#N/A</v>
      </c>
      <c r="E245" s="2" t="e">
        <f t="shared" si="22"/>
        <v>#N/A</v>
      </c>
      <c r="F245" s="2">
        <v>1247746.2936156392</v>
      </c>
      <c r="G245" s="2">
        <f t="shared" si="23"/>
        <v>409997.71428571426</v>
      </c>
      <c r="H245" s="2">
        <f t="shared" si="13"/>
        <v>88997042.000000224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2355285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1265857.5330131948</v>
      </c>
      <c r="Q245" s="2">
        <f>IF(P245&gt;Graph!$G$1*1000,Graph!$G$1*1000,P245)</f>
        <v>420000</v>
      </c>
      <c r="R245" s="2">
        <f t="shared" si="16"/>
        <v>91352327</v>
      </c>
      <c r="S245" s="2">
        <f t="shared" si="17"/>
        <v>409997.71428571641</v>
      </c>
      <c r="T245" s="2">
        <f t="shared" si="18"/>
        <v>10002.285714285914</v>
      </c>
      <c r="U245" s="2">
        <f t="shared" si="19"/>
        <v>420000</v>
      </c>
      <c r="V245" s="2">
        <f t="shared" si="28"/>
        <v>54557234.000000045</v>
      </c>
      <c r="W245" s="2">
        <f t="shared" si="20"/>
        <v>409997.71428571641</v>
      </c>
      <c r="X245" s="2">
        <f t="shared" si="6"/>
        <v>10002.285714283586</v>
      </c>
      <c r="Y245" s="2">
        <f t="shared" si="7"/>
        <v>36795092.999999776</v>
      </c>
      <c r="Z245" s="2" t="str">
        <f t="shared" si="8"/>
        <v>MEEP</v>
      </c>
      <c r="AA245" s="2">
        <f>IF(Z245="HERE",Y245,AA244+Graph!$G$1*1000)</f>
        <v>55244990.142857015</v>
      </c>
      <c r="AB245" s="2">
        <f t="shared" si="21"/>
        <v>420000</v>
      </c>
      <c r="AC245" s="2">
        <f t="shared" si="9"/>
        <v>35697339.14285709</v>
      </c>
      <c r="AD245" s="3">
        <f t="shared" si="10"/>
        <v>52800000</v>
      </c>
      <c r="AE245" s="2">
        <f>IF(AE243&gt;=52800000,52800000,IF(AB224=Graph!G$1*1000,AE244+Graph!G$1*1000,AC245))</f>
        <v>45777339.14285709</v>
      </c>
      <c r="AF245" s="3">
        <f t="shared" si="11"/>
        <v>45777339.14285709</v>
      </c>
      <c r="AG245" s="3">
        <f t="shared" si="26"/>
        <v>43630358.085714169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176</v>
      </c>
      <c r="C246" s="7"/>
      <c r="D246" s="2" t="e">
        <f t="shared" si="12"/>
        <v>#N/A</v>
      </c>
      <c r="E246" s="2" t="e">
        <f t="shared" si="22"/>
        <v>#N/A</v>
      </c>
      <c r="F246" s="2">
        <v>1252253.4873949587</v>
      </c>
      <c r="G246" s="2">
        <f t="shared" si="23"/>
        <v>409997.71428571426</v>
      </c>
      <c r="H246" s="2">
        <f t="shared" si="13"/>
        <v>89407039.71428594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2365287.2857142859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1270439.1176470518</v>
      </c>
      <c r="Q246" s="2">
        <f>IF(P246&gt;Graph!$G$1*1000,Graph!$G$1*1000,P246)</f>
        <v>420000</v>
      </c>
      <c r="R246" s="2">
        <f t="shared" si="16"/>
        <v>91772327</v>
      </c>
      <c r="S246" s="2">
        <f t="shared" si="17"/>
        <v>409997.71428571641</v>
      </c>
      <c r="T246" s="2">
        <f t="shared" si="18"/>
        <v>10002.285714285914</v>
      </c>
      <c r="U246" s="2">
        <f t="shared" si="19"/>
        <v>420000</v>
      </c>
      <c r="V246" s="2">
        <f t="shared" si="28"/>
        <v>54967231.714285761</v>
      </c>
      <c r="W246" s="2">
        <f t="shared" si="20"/>
        <v>409997.71428571641</v>
      </c>
      <c r="X246" s="2">
        <f t="shared" si="6"/>
        <v>10002.285714283586</v>
      </c>
      <c r="Y246" s="2">
        <f t="shared" si="7"/>
        <v>36805095.28571406</v>
      </c>
      <c r="Z246" s="2" t="str">
        <f t="shared" si="8"/>
        <v>MEEP</v>
      </c>
      <c r="AA246" s="2">
        <f>IF(Z246="HERE",Y246,AA245+Graph!$G$1*1000)</f>
        <v>55664990.142857015</v>
      </c>
      <c r="AB246" s="2">
        <f t="shared" si="21"/>
        <v>420000</v>
      </c>
      <c r="AC246" s="2">
        <f t="shared" si="9"/>
        <v>35697339.14285709</v>
      </c>
      <c r="AD246" s="3">
        <f t="shared" si="10"/>
        <v>52800000</v>
      </c>
      <c r="AE246" s="2">
        <f>IF(AE244&gt;=52800000,52800000,IF(AB225=Graph!G$1*1000,AE245+Graph!G$1*1000,AC246))</f>
        <v>46197339.14285709</v>
      </c>
      <c r="AF246" s="3">
        <f t="shared" si="11"/>
        <v>46197339.14285709</v>
      </c>
      <c r="AG246" s="3">
        <f t="shared" si="26"/>
        <v>44029358.085714169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177</v>
      </c>
      <c r="C247" s="7"/>
      <c r="D247" s="2" t="e">
        <f t="shared" si="12"/>
        <v>#N/A</v>
      </c>
      <c r="E247" s="2" t="e">
        <f t="shared" si="22"/>
        <v>#N/A</v>
      </c>
      <c r="F247" s="2">
        <v>1256760.6811742783</v>
      </c>
      <c r="G247" s="2">
        <f t="shared" si="23"/>
        <v>409997.71428571426</v>
      </c>
      <c r="H247" s="2">
        <f t="shared" si="13"/>
        <v>89817037.428571656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2375289.5714285718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1275020.7022809088</v>
      </c>
      <c r="Q247" s="2">
        <f>IF(P247&gt;Graph!$G$1*1000,Graph!$G$1*1000,P247)</f>
        <v>420000</v>
      </c>
      <c r="R247" s="2">
        <f t="shared" si="16"/>
        <v>92192327</v>
      </c>
      <c r="S247" s="2">
        <f t="shared" si="17"/>
        <v>409997.71428571641</v>
      </c>
      <c r="T247" s="2">
        <f t="shared" si="18"/>
        <v>10002.285714285914</v>
      </c>
      <c r="U247" s="2">
        <f t="shared" si="19"/>
        <v>420000</v>
      </c>
      <c r="V247" s="2">
        <f t="shared" si="28"/>
        <v>55377229.428571478</v>
      </c>
      <c r="W247" s="2">
        <f t="shared" si="20"/>
        <v>409997.71428571641</v>
      </c>
      <c r="X247" s="2">
        <f t="shared" si="6"/>
        <v>10002.285714283586</v>
      </c>
      <c r="Y247" s="2">
        <f t="shared" si="7"/>
        <v>36815097.571428344</v>
      </c>
      <c r="Z247" s="2" t="str">
        <f t="shared" si="8"/>
        <v>MEEP</v>
      </c>
      <c r="AA247" s="2">
        <f>IF(Z247="HERE",Y247,AA246+Graph!$G$1*1000)</f>
        <v>56084990.142857015</v>
      </c>
      <c r="AB247" s="2">
        <f t="shared" si="21"/>
        <v>420000</v>
      </c>
      <c r="AC247" s="2">
        <f t="shared" si="9"/>
        <v>35697339.14285709</v>
      </c>
      <c r="AD247" s="3">
        <f t="shared" si="10"/>
        <v>52800000</v>
      </c>
      <c r="AE247" s="2">
        <f>IF(AE245&gt;=52800000,52800000,IF(AB226=Graph!G$1*1000,AE246+Graph!G$1*1000,AC247))</f>
        <v>46617339.14285709</v>
      </c>
      <c r="AF247" s="3">
        <f t="shared" si="11"/>
        <v>46617339.14285709</v>
      </c>
      <c r="AG247" s="3">
        <f t="shared" si="26"/>
        <v>44428358.085714169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178</v>
      </c>
      <c r="C248" s="7"/>
      <c r="D248" s="2" t="e">
        <f t="shared" si="12"/>
        <v>#N/A</v>
      </c>
      <c r="E248" s="2" t="e">
        <f t="shared" si="22"/>
        <v>#N/A</v>
      </c>
      <c r="F248" s="2">
        <v>1261267.8749536276</v>
      </c>
      <c r="G248" s="2">
        <f t="shared" si="23"/>
        <v>409997.71428571426</v>
      </c>
      <c r="H248" s="2">
        <f t="shared" si="13"/>
        <v>90227035.142857373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2385291.8571428577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1279602.2869147658</v>
      </c>
      <c r="Q248" s="2">
        <f>IF(P248&gt;Graph!$G$1*1000,Graph!$G$1*1000,P248)</f>
        <v>420000</v>
      </c>
      <c r="R248" s="2">
        <f t="shared" si="16"/>
        <v>92612327</v>
      </c>
      <c r="S248" s="2">
        <f t="shared" si="17"/>
        <v>409997.71428571641</v>
      </c>
      <c r="T248" s="2">
        <f t="shared" si="18"/>
        <v>10002.285714285914</v>
      </c>
      <c r="U248" s="2">
        <f t="shared" si="19"/>
        <v>420000</v>
      </c>
      <c r="V248" s="2">
        <f t="shared" si="28"/>
        <v>55787227.142857194</v>
      </c>
      <c r="W248" s="2">
        <f t="shared" si="20"/>
        <v>409997.71428571641</v>
      </c>
      <c r="X248" s="2">
        <f t="shared" si="6"/>
        <v>10002.285714283586</v>
      </c>
      <c r="Y248" s="2">
        <f t="shared" si="7"/>
        <v>36825099.857142627</v>
      </c>
      <c r="Z248" s="2" t="str">
        <f t="shared" si="8"/>
        <v>MEEP</v>
      </c>
      <c r="AA248" s="2">
        <f>IF(Z248="HERE",Y248,AA247+Graph!$G$1*1000)</f>
        <v>56504990.142857015</v>
      </c>
      <c r="AB248" s="2">
        <f t="shared" si="21"/>
        <v>420000</v>
      </c>
      <c r="AC248" s="2">
        <f t="shared" si="9"/>
        <v>35697339.14285709</v>
      </c>
      <c r="AD248" s="3">
        <f t="shared" si="10"/>
        <v>52800000</v>
      </c>
      <c r="AE248" s="2">
        <f>IF(AE246&gt;=52800000,52800000,IF(AB227=Graph!G$1*1000,AE247+Graph!G$1*1000,AC248))</f>
        <v>47037339.14285709</v>
      </c>
      <c r="AF248" s="3">
        <f t="shared" si="11"/>
        <v>47037339.14285709</v>
      </c>
      <c r="AG248" s="3">
        <f t="shared" si="26"/>
        <v>44827358.085714169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179</v>
      </c>
      <c r="C249" s="7"/>
      <c r="D249" s="2" t="e">
        <f t="shared" si="12"/>
        <v>#N/A</v>
      </c>
      <c r="E249" s="2" t="e">
        <f t="shared" si="22"/>
        <v>#N/A</v>
      </c>
      <c r="F249" s="2">
        <v>1265775.0687329471</v>
      </c>
      <c r="G249" s="2">
        <f t="shared" si="23"/>
        <v>409997.71428571426</v>
      </c>
      <c r="H249" s="2">
        <f t="shared" si="13"/>
        <v>90637032.857143089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2395294.1428571437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1284183.8715486228</v>
      </c>
      <c r="Q249" s="2">
        <f>IF(P249&gt;Graph!$G$1*1000,Graph!$G$1*1000,P249)</f>
        <v>420000</v>
      </c>
      <c r="R249" s="2">
        <f t="shared" si="16"/>
        <v>93032327</v>
      </c>
      <c r="S249" s="2">
        <f t="shared" si="17"/>
        <v>409997.71428571641</v>
      </c>
      <c r="T249" s="2">
        <f t="shared" si="18"/>
        <v>10002.285714285914</v>
      </c>
      <c r="U249" s="2">
        <f t="shared" si="19"/>
        <v>420000</v>
      </c>
      <c r="V249" s="2">
        <f t="shared" si="28"/>
        <v>56197224.85714291</v>
      </c>
      <c r="W249" s="2">
        <f t="shared" si="20"/>
        <v>409997.71428571641</v>
      </c>
      <c r="X249" s="2">
        <f t="shared" si="6"/>
        <v>10002.285714283586</v>
      </c>
      <c r="Y249" s="2">
        <f t="shared" si="7"/>
        <v>36835102.142856911</v>
      </c>
      <c r="Z249" s="2" t="str">
        <f t="shared" si="8"/>
        <v>MEEP</v>
      </c>
      <c r="AA249" s="2">
        <f>IF(Z249="HERE",Y249,AA248+Graph!$G$1*1000)</f>
        <v>56924990.142857015</v>
      </c>
      <c r="AB249" s="2">
        <f t="shared" si="21"/>
        <v>420000</v>
      </c>
      <c r="AC249" s="2">
        <f t="shared" si="9"/>
        <v>35697339.14285709</v>
      </c>
      <c r="AD249" s="3">
        <f t="shared" si="10"/>
        <v>52800000</v>
      </c>
      <c r="AE249" s="2">
        <f>IF(AE247&gt;=52800000,52800000,IF(AB228=Graph!G$1*1000,AE248+Graph!G$1*1000,AC249))</f>
        <v>47457339.14285709</v>
      </c>
      <c r="AF249" s="3">
        <f t="shared" si="11"/>
        <v>47457339.14285709</v>
      </c>
      <c r="AG249" s="3">
        <f t="shared" si="26"/>
        <v>45226358.085714169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180</v>
      </c>
      <c r="C250" s="7"/>
      <c r="D250" s="2" t="e">
        <f t="shared" si="12"/>
        <v>#N/A</v>
      </c>
      <c r="E250" s="2" t="e">
        <f t="shared" si="22"/>
        <v>#N/A</v>
      </c>
      <c r="F250" s="2">
        <v>1270282.2625122666</v>
      </c>
      <c r="G250" s="2">
        <f t="shared" si="23"/>
        <v>409997.71428571426</v>
      </c>
      <c r="H250" s="2">
        <f t="shared" si="13"/>
        <v>91047030.571428806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2405296.4285714296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1288765.4561824501</v>
      </c>
      <c r="Q250" s="2">
        <f>IF(P250&gt;Graph!$G$1*1000,Graph!$G$1*1000,P250)</f>
        <v>420000</v>
      </c>
      <c r="R250" s="2">
        <f t="shared" si="16"/>
        <v>93452327</v>
      </c>
      <c r="S250" s="2">
        <f t="shared" si="17"/>
        <v>409997.71428571641</v>
      </c>
      <c r="T250" s="2">
        <f t="shared" si="18"/>
        <v>10002.285714285914</v>
      </c>
      <c r="U250" s="2">
        <f t="shared" si="19"/>
        <v>420000</v>
      </c>
      <c r="V250" s="2">
        <f t="shared" si="28"/>
        <v>56607222.571428627</v>
      </c>
      <c r="W250" s="2">
        <f t="shared" si="20"/>
        <v>409997.71428571641</v>
      </c>
      <c r="X250" s="2">
        <f t="shared" si="6"/>
        <v>10002.285714283586</v>
      </c>
      <c r="Y250" s="2">
        <f t="shared" si="7"/>
        <v>36845104.428571194</v>
      </c>
      <c r="Z250" s="2" t="str">
        <f t="shared" si="8"/>
        <v>MEEP</v>
      </c>
      <c r="AA250" s="2">
        <f>IF(Z250="HERE",Y250,AA249+Graph!$G$1*1000)</f>
        <v>57344990.142857015</v>
      </c>
      <c r="AB250" s="2">
        <f t="shared" si="21"/>
        <v>420000</v>
      </c>
      <c r="AC250" s="2">
        <f t="shared" si="9"/>
        <v>35697339.14285709</v>
      </c>
      <c r="AD250" s="3">
        <f t="shared" si="10"/>
        <v>52800000</v>
      </c>
      <c r="AE250" s="2">
        <f>IF(AE248&gt;=52800000,52800000,IF(AB229=Graph!G$1*1000,AE249+Graph!G$1*1000,AC250))</f>
        <v>47877339.14285709</v>
      </c>
      <c r="AF250" s="3">
        <f t="shared" si="11"/>
        <v>47877339.14285709</v>
      </c>
      <c r="AG250" s="3">
        <f t="shared" si="26"/>
        <v>45625358.085714169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181</v>
      </c>
      <c r="C251" s="7"/>
      <c r="D251" s="2" t="e">
        <f t="shared" si="12"/>
        <v>#N/A</v>
      </c>
      <c r="E251" s="2" t="e">
        <f t="shared" si="22"/>
        <v>#N/A</v>
      </c>
      <c r="F251" s="2">
        <v>1274789.456291616</v>
      </c>
      <c r="G251" s="2">
        <f t="shared" si="23"/>
        <v>409997.71428571426</v>
      </c>
      <c r="H251" s="2">
        <f t="shared" si="13"/>
        <v>91457028.285714522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2415298.7142857155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1293347.0408163071</v>
      </c>
      <c r="Q251" s="2">
        <f>IF(P251&gt;Graph!$G$1*1000,Graph!$G$1*1000,P251)</f>
        <v>420000</v>
      </c>
      <c r="R251" s="2">
        <f t="shared" si="16"/>
        <v>93872327</v>
      </c>
      <c r="S251" s="2">
        <f t="shared" si="17"/>
        <v>409997.71428571641</v>
      </c>
      <c r="T251" s="2">
        <f t="shared" si="18"/>
        <v>10002.285714285914</v>
      </c>
      <c r="U251" s="2">
        <f t="shared" si="19"/>
        <v>420000</v>
      </c>
      <c r="V251" s="2">
        <f t="shared" si="28"/>
        <v>57017220.285714343</v>
      </c>
      <c r="W251" s="2">
        <f t="shared" si="20"/>
        <v>409997.71428571641</v>
      </c>
      <c r="X251" s="2">
        <f t="shared" si="6"/>
        <v>10002.285714283586</v>
      </c>
      <c r="Y251" s="2">
        <f t="shared" si="7"/>
        <v>36855106.714285478</v>
      </c>
      <c r="Z251" s="2" t="str">
        <f t="shared" si="8"/>
        <v>MEEP</v>
      </c>
      <c r="AA251" s="2">
        <f>IF(Z251="HERE",Y251,AA250+Graph!$G$1*1000)</f>
        <v>57764990.142857015</v>
      </c>
      <c r="AB251" s="2">
        <f t="shared" si="21"/>
        <v>420000</v>
      </c>
      <c r="AC251" s="2">
        <f t="shared" si="9"/>
        <v>35697339.14285709</v>
      </c>
      <c r="AD251" s="3">
        <f t="shared" si="10"/>
        <v>52800000</v>
      </c>
      <c r="AE251" s="2">
        <f>IF(AE249&gt;=52800000,52800000,IF(AB230=Graph!G$1*1000,AE250+Graph!G$1*1000,AC251))</f>
        <v>48297339.14285709</v>
      </c>
      <c r="AF251" s="3">
        <f t="shared" si="11"/>
        <v>48297339.14285709</v>
      </c>
      <c r="AG251" s="3">
        <f t="shared" si="26"/>
        <v>46024358.085714169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182</v>
      </c>
      <c r="C252" s="7"/>
      <c r="D252" s="2" t="e">
        <f t="shared" si="12"/>
        <v>#N/A</v>
      </c>
      <c r="E252" s="2" t="e">
        <f t="shared" si="22"/>
        <v>#N/A</v>
      </c>
      <c r="F252" s="2">
        <v>1279296.6500709355</v>
      </c>
      <c r="G252" s="2">
        <f t="shared" si="23"/>
        <v>409997.71428571426</v>
      </c>
      <c r="H252" s="2">
        <f t="shared" si="13"/>
        <v>91867026.000000238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2425301.0000000014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1297928.6254501641</v>
      </c>
      <c r="Q252" s="2">
        <f>IF(P252&gt;Graph!$G$1*1000,Graph!$G$1*1000,P252)</f>
        <v>420000</v>
      </c>
      <c r="R252" s="2">
        <f t="shared" si="16"/>
        <v>94292327</v>
      </c>
      <c r="S252" s="2">
        <f t="shared" si="17"/>
        <v>409997.71428571641</v>
      </c>
      <c r="T252" s="2">
        <f t="shared" si="18"/>
        <v>10002.285714285914</v>
      </c>
      <c r="U252" s="2">
        <f t="shared" si="19"/>
        <v>420000</v>
      </c>
      <c r="V252" s="2">
        <f t="shared" si="28"/>
        <v>57427218.00000006</v>
      </c>
      <c r="W252" s="2">
        <f t="shared" si="20"/>
        <v>409997.71428571641</v>
      </c>
      <c r="X252" s="2">
        <f t="shared" si="6"/>
        <v>10002.285714283586</v>
      </c>
      <c r="Y252" s="2">
        <f t="shared" si="7"/>
        <v>36865108.999999762</v>
      </c>
      <c r="Z252" s="2" t="str">
        <f t="shared" si="8"/>
        <v>MEEP</v>
      </c>
      <c r="AA252" s="2">
        <f>IF(Z252="HERE",Y252,AA251+Graph!$G$1*1000)</f>
        <v>58184990.142857015</v>
      </c>
      <c r="AB252" s="2">
        <f t="shared" si="21"/>
        <v>420000</v>
      </c>
      <c r="AC252" s="2">
        <f t="shared" si="9"/>
        <v>35697339.14285709</v>
      </c>
      <c r="AD252" s="3">
        <f t="shared" si="10"/>
        <v>52800000</v>
      </c>
      <c r="AE252" s="2">
        <f>IF(AE250&gt;=52800000,52800000,IF(AB231=Graph!G$1*1000,AE251+Graph!G$1*1000,AC252))</f>
        <v>48717339.14285709</v>
      </c>
      <c r="AF252" s="3">
        <f t="shared" si="11"/>
        <v>48717339.14285709</v>
      </c>
      <c r="AG252" s="3">
        <f t="shared" si="26"/>
        <v>46423358.085714169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183</v>
      </c>
      <c r="C253" s="7"/>
      <c r="D253" s="2" t="e">
        <f t="shared" si="12"/>
        <v>#N/A</v>
      </c>
      <c r="E253" s="2" t="e">
        <f t="shared" si="22"/>
        <v>#N/A</v>
      </c>
      <c r="F253" s="2">
        <v>1283803.843850255</v>
      </c>
      <c r="G253" s="2">
        <f t="shared" si="23"/>
        <v>409997.71428571426</v>
      </c>
      <c r="H253" s="2">
        <f t="shared" si="13"/>
        <v>92277023.714285955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2435303.2857142873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1302510.2100840211</v>
      </c>
      <c r="Q253" s="2">
        <f>IF(P253&gt;Graph!$G$1*1000,Graph!$G$1*1000,P253)</f>
        <v>420000</v>
      </c>
      <c r="R253" s="2">
        <f t="shared" si="16"/>
        <v>94712327</v>
      </c>
      <c r="S253" s="2">
        <f t="shared" si="17"/>
        <v>409997.71428571641</v>
      </c>
      <c r="T253" s="2">
        <f t="shared" si="18"/>
        <v>10002.285714285914</v>
      </c>
      <c r="U253" s="2">
        <f t="shared" si="19"/>
        <v>420000</v>
      </c>
      <c r="V253" s="2">
        <f t="shared" si="28"/>
        <v>57837215.714285776</v>
      </c>
      <c r="W253" s="2">
        <f t="shared" si="20"/>
        <v>409997.71428571641</v>
      </c>
      <c r="X253" s="2">
        <f t="shared" si="6"/>
        <v>10002.285714283586</v>
      </c>
      <c r="Y253" s="2">
        <f t="shared" si="7"/>
        <v>36875111.285714045</v>
      </c>
      <c r="Z253" s="2" t="str">
        <f t="shared" si="8"/>
        <v>MEEP</v>
      </c>
      <c r="AA253" s="2">
        <f>IF(Z253="HERE",Y253,AA252+Graph!$G$1*1000)</f>
        <v>58604990.142857015</v>
      </c>
      <c r="AB253" s="2">
        <f t="shared" si="21"/>
        <v>420000</v>
      </c>
      <c r="AC253" s="2">
        <f t="shared" si="9"/>
        <v>35697339.14285709</v>
      </c>
      <c r="AD253" s="3">
        <f t="shared" si="10"/>
        <v>52800000</v>
      </c>
      <c r="AE253" s="2">
        <f>IF(AE251&gt;=52800000,52800000,IF(AB232=Graph!G$1*1000,AE252+Graph!G$1*1000,AC253))</f>
        <v>49137339.14285709</v>
      </c>
      <c r="AF253" s="3">
        <f t="shared" si="11"/>
        <v>49137339.14285709</v>
      </c>
      <c r="AG253" s="3">
        <f t="shared" si="26"/>
        <v>46822358.085714169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184</v>
      </c>
      <c r="C254" s="7"/>
      <c r="D254" s="2" t="e">
        <f t="shared" si="12"/>
        <v>#N/A</v>
      </c>
      <c r="E254" s="2" t="e">
        <f t="shared" si="22"/>
        <v>#N/A</v>
      </c>
      <c r="F254" s="2">
        <v>1288311.0376296043</v>
      </c>
      <c r="G254" s="2">
        <f t="shared" si="23"/>
        <v>409997.71428571426</v>
      </c>
      <c r="H254" s="2">
        <f t="shared" si="13"/>
        <v>92687021.428571671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2445305.5714285732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1307091.7947178781</v>
      </c>
      <c r="Q254" s="2">
        <f>IF(P254&gt;Graph!$G$1*1000,Graph!$G$1*1000,P254)</f>
        <v>420000</v>
      </c>
      <c r="R254" s="2">
        <f t="shared" si="16"/>
        <v>95132327</v>
      </c>
      <c r="S254" s="2">
        <f t="shared" si="17"/>
        <v>409997.71428571641</v>
      </c>
      <c r="T254" s="2">
        <f t="shared" si="18"/>
        <v>10002.285714285914</v>
      </c>
      <c r="U254" s="2">
        <f t="shared" si="19"/>
        <v>420000</v>
      </c>
      <c r="V254" s="2">
        <f t="shared" si="28"/>
        <v>58247213.428571492</v>
      </c>
      <c r="W254" s="2">
        <f t="shared" si="20"/>
        <v>409997.71428571641</v>
      </c>
      <c r="X254" s="2">
        <f t="shared" si="6"/>
        <v>10002.285714283586</v>
      </c>
      <c r="Y254" s="2">
        <f t="shared" si="7"/>
        <v>36885113.571428329</v>
      </c>
      <c r="Z254" s="2" t="str">
        <f t="shared" si="8"/>
        <v>MEEP</v>
      </c>
      <c r="AA254" s="2">
        <f>IF(Z254="HERE",Y254,AA253+Graph!$G$1*1000)</f>
        <v>59024990.142857015</v>
      </c>
      <c r="AB254" s="2">
        <f t="shared" si="21"/>
        <v>420000</v>
      </c>
      <c r="AC254" s="2">
        <f t="shared" si="9"/>
        <v>35697339.14285709</v>
      </c>
      <c r="AD254" s="3">
        <f t="shared" si="10"/>
        <v>52800000</v>
      </c>
      <c r="AE254" s="2">
        <f>IF(AE252&gt;=52800000,52800000,IF(AB233=Graph!G$1*1000,AE253+Graph!G$1*1000,AC254))</f>
        <v>49557339.14285709</v>
      </c>
      <c r="AF254" s="3">
        <f t="shared" si="11"/>
        <v>49557339.14285709</v>
      </c>
      <c r="AG254" s="3">
        <f t="shared" si="26"/>
        <v>47221358.085714169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185</v>
      </c>
      <c r="C255" s="7"/>
      <c r="D255" s="2" t="e">
        <f t="shared" si="12"/>
        <v>#N/A</v>
      </c>
      <c r="E255" s="2" t="e">
        <f t="shared" si="22"/>
        <v>#N/A</v>
      </c>
      <c r="F255" s="2">
        <v>1292818.2314089239</v>
      </c>
      <c r="G255" s="2">
        <f t="shared" si="23"/>
        <v>409997.71428571426</v>
      </c>
      <c r="H255" s="2">
        <f t="shared" si="13"/>
        <v>93097019.142857388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2455307.8571428591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1311673.3793517351</v>
      </c>
      <c r="Q255" s="2">
        <f>IF(P255&gt;Graph!$G$1*1000,Graph!$G$1*1000,P255)</f>
        <v>420000</v>
      </c>
      <c r="R255" s="2">
        <f t="shared" si="16"/>
        <v>95552327</v>
      </c>
      <c r="S255" s="2">
        <f t="shared" si="17"/>
        <v>409997.71428571641</v>
      </c>
      <c r="T255" s="2">
        <f t="shared" si="18"/>
        <v>10002.285714285914</v>
      </c>
      <c r="U255" s="2">
        <f t="shared" si="19"/>
        <v>420000</v>
      </c>
      <c r="V255" s="2">
        <f t="shared" si="28"/>
        <v>58657211.142857209</v>
      </c>
      <c r="W255" s="2">
        <f t="shared" si="20"/>
        <v>409997.71428571641</v>
      </c>
      <c r="X255" s="2">
        <f t="shared" si="6"/>
        <v>10002.285714283586</v>
      </c>
      <c r="Y255" s="2">
        <f t="shared" si="7"/>
        <v>36895115.857142612</v>
      </c>
      <c r="Z255" s="2" t="str">
        <f t="shared" si="8"/>
        <v>MEEP</v>
      </c>
      <c r="AA255" s="2">
        <f>IF(Z255="HERE",Y255,AA254+Graph!$G$1*1000)</f>
        <v>59444990.142857015</v>
      </c>
      <c r="AB255" s="2">
        <f t="shared" si="21"/>
        <v>420000</v>
      </c>
      <c r="AC255" s="2">
        <f t="shared" si="9"/>
        <v>35697339.14285709</v>
      </c>
      <c r="AD255" s="3">
        <f t="shared" si="10"/>
        <v>52800000</v>
      </c>
      <c r="AE255" s="2">
        <f>IF(AE253&gt;=52800000,52800000,IF(AB234=Graph!G$1*1000,AE254+Graph!G$1*1000,AC255))</f>
        <v>49977339.14285709</v>
      </c>
      <c r="AF255" s="3">
        <f t="shared" si="11"/>
        <v>49977339.14285709</v>
      </c>
      <c r="AG255" s="3">
        <f t="shared" si="26"/>
        <v>47620358.085714169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186</v>
      </c>
      <c r="C256" s="7"/>
      <c r="D256" s="2" t="e">
        <f t="shared" si="12"/>
        <v>#N/A</v>
      </c>
      <c r="E256" s="2" t="e">
        <f t="shared" si="22"/>
        <v>#N/A</v>
      </c>
      <c r="F256" s="2">
        <v>1297325.4251882434</v>
      </c>
      <c r="G256" s="2">
        <f t="shared" si="23"/>
        <v>409997.71428571426</v>
      </c>
      <c r="H256" s="2">
        <f t="shared" si="13"/>
        <v>93507016.857143104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2465310.1428571451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1316254.9639855921</v>
      </c>
      <c r="Q256" s="2">
        <f>IF(P256&gt;Graph!$G$1*1000,Graph!$G$1*1000,P256)</f>
        <v>420000</v>
      </c>
      <c r="R256" s="2">
        <f t="shared" si="16"/>
        <v>95972327</v>
      </c>
      <c r="S256" s="2">
        <f t="shared" si="17"/>
        <v>409997.71428571641</v>
      </c>
      <c r="T256" s="2">
        <f t="shared" si="18"/>
        <v>10002.285714285914</v>
      </c>
      <c r="U256" s="2">
        <f t="shared" si="19"/>
        <v>420000</v>
      </c>
      <c r="V256" s="2">
        <f t="shared" si="28"/>
        <v>59067208.857142925</v>
      </c>
      <c r="W256" s="2">
        <f t="shared" si="20"/>
        <v>409997.71428571641</v>
      </c>
      <c r="X256" s="2">
        <f t="shared" si="6"/>
        <v>10002.285714283586</v>
      </c>
      <c r="Y256" s="2">
        <f t="shared" si="7"/>
        <v>36905118.142856896</v>
      </c>
      <c r="Z256" s="2" t="str">
        <f t="shared" si="8"/>
        <v>MEEP</v>
      </c>
      <c r="AA256" s="2">
        <f>IF(Z256="HERE",Y256,AA255+Graph!$G$1*1000)</f>
        <v>59864990.142857015</v>
      </c>
      <c r="AB256" s="2">
        <f t="shared" si="21"/>
        <v>420000</v>
      </c>
      <c r="AC256" s="2">
        <f t="shared" si="9"/>
        <v>35697339.14285709</v>
      </c>
      <c r="AD256" s="3">
        <f t="shared" si="10"/>
        <v>52800000</v>
      </c>
      <c r="AE256" s="2">
        <f>IF(AE254&gt;=52800000,52800000,IF(AB235=Graph!G$1*1000,AE255+Graph!G$1*1000,AC256))</f>
        <v>50397339.14285709</v>
      </c>
      <c r="AF256" s="3">
        <f t="shared" si="11"/>
        <v>50397339.14285709</v>
      </c>
      <c r="AG256" s="3">
        <f t="shared" si="26"/>
        <v>48019358.085714169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187</v>
      </c>
      <c r="C257" s="7"/>
      <c r="D257" s="2" t="e">
        <f t="shared" si="12"/>
        <v>#N/A</v>
      </c>
      <c r="E257" s="2" t="e">
        <f t="shared" si="22"/>
        <v>#N/A</v>
      </c>
      <c r="F257" s="2">
        <v>1301832.6189675927</v>
      </c>
      <c r="G257" s="2">
        <f t="shared" si="23"/>
        <v>409997.71428571426</v>
      </c>
      <c r="H257" s="2">
        <f t="shared" si="13"/>
        <v>93917014.57142882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2475312.428571431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1320836.5486194491</v>
      </c>
      <c r="Q257" s="2">
        <f>IF(P257&gt;Graph!$G$1*1000,Graph!$G$1*1000,P257)</f>
        <v>420000</v>
      </c>
      <c r="R257" s="2">
        <f t="shared" si="16"/>
        <v>96392327</v>
      </c>
      <c r="S257" s="2">
        <f t="shared" si="17"/>
        <v>409997.71428571641</v>
      </c>
      <c r="T257" s="2">
        <f t="shared" si="18"/>
        <v>10002.285714285914</v>
      </c>
      <c r="U257" s="2">
        <f t="shared" si="19"/>
        <v>420000</v>
      </c>
      <c r="V257" s="2">
        <f t="shared" si="28"/>
        <v>59477206.571428642</v>
      </c>
      <c r="W257" s="2">
        <f t="shared" si="20"/>
        <v>409997.71428571641</v>
      </c>
      <c r="X257" s="2">
        <f t="shared" si="6"/>
        <v>10002.285714283586</v>
      </c>
      <c r="Y257" s="2">
        <f t="shared" si="7"/>
        <v>36915120.42857118</v>
      </c>
      <c r="Z257" s="2" t="str">
        <f t="shared" si="8"/>
        <v>MEEP</v>
      </c>
      <c r="AA257" s="2">
        <f>IF(Z257="HERE",Y257,AA256+Graph!$G$1*1000)</f>
        <v>60284990.142857015</v>
      </c>
      <c r="AB257" s="2">
        <f t="shared" si="21"/>
        <v>420000</v>
      </c>
      <c r="AC257" s="2">
        <f t="shared" si="9"/>
        <v>35697339.14285709</v>
      </c>
      <c r="AD257" s="3">
        <f t="shared" si="10"/>
        <v>52800000</v>
      </c>
      <c r="AE257" s="2">
        <f>IF(AE255&gt;=52800000,52800000,IF(AB236=Graph!G$1*1000,AE256+Graph!G$1*1000,AC257))</f>
        <v>50817339.14285709</v>
      </c>
      <c r="AF257" s="3">
        <f t="shared" si="11"/>
        <v>50817339.14285709</v>
      </c>
      <c r="AG257" s="3">
        <f t="shared" si="26"/>
        <v>48418358.085714169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188</v>
      </c>
      <c r="C258" s="7"/>
      <c r="D258" s="2" t="e">
        <f t="shared" si="12"/>
        <v>#N/A</v>
      </c>
      <c r="E258" s="2" t="e">
        <f t="shared" si="22"/>
        <v>#N/A</v>
      </c>
      <c r="F258" s="2">
        <v>1306339.8127469122</v>
      </c>
      <c r="G258" s="2">
        <f t="shared" si="23"/>
        <v>409997.71428571426</v>
      </c>
      <c r="H258" s="2">
        <f t="shared" si="13"/>
        <v>94327012.285714537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2485314.7142857169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1325418.1332533062</v>
      </c>
      <c r="Q258" s="2">
        <f>IF(P258&gt;Graph!$G$1*1000,Graph!$G$1*1000,P258)</f>
        <v>420000</v>
      </c>
      <c r="R258" s="2">
        <f t="shared" si="16"/>
        <v>96812327</v>
      </c>
      <c r="S258" s="2">
        <f t="shared" si="17"/>
        <v>409997.71428571641</v>
      </c>
      <c r="T258" s="2">
        <f t="shared" si="18"/>
        <v>10002.285714285914</v>
      </c>
      <c r="U258" s="2">
        <f t="shared" si="19"/>
        <v>420000</v>
      </c>
      <c r="V258" s="2">
        <f t="shared" si="28"/>
        <v>59887204.285714358</v>
      </c>
      <c r="W258" s="2">
        <f t="shared" si="20"/>
        <v>409997.71428571641</v>
      </c>
      <c r="X258" s="2">
        <f t="shared" si="6"/>
        <v>10002.285714283586</v>
      </c>
      <c r="Y258" s="2">
        <f t="shared" si="7"/>
        <v>36925122.714285463</v>
      </c>
      <c r="Z258" s="2" t="str">
        <f t="shared" si="8"/>
        <v>MEEP</v>
      </c>
      <c r="AA258" s="2">
        <f>IF(Z258="HERE",Y258,AA257+Graph!$G$1*1000)</f>
        <v>60704990.142857015</v>
      </c>
      <c r="AB258" s="2">
        <f t="shared" si="21"/>
        <v>420000</v>
      </c>
      <c r="AC258" s="2">
        <f t="shared" si="9"/>
        <v>35697339.14285709</v>
      </c>
      <c r="AD258" s="3">
        <f t="shared" si="10"/>
        <v>52800000</v>
      </c>
      <c r="AE258" s="2">
        <f>IF(AE256&gt;=52800000,52800000,IF(AB237=Graph!G$1*1000,AE257+Graph!G$1*1000,AC258))</f>
        <v>51237339.14285709</v>
      </c>
      <c r="AF258" s="3">
        <f t="shared" si="11"/>
        <v>51237339.14285709</v>
      </c>
      <c r="AG258" s="3">
        <f t="shared" si="26"/>
        <v>48817358.085714169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189</v>
      </c>
      <c r="C259" s="7"/>
      <c r="D259" s="2" t="e">
        <f t="shared" si="12"/>
        <v>#N/A</v>
      </c>
      <c r="E259" s="2" t="e">
        <f t="shared" si="22"/>
        <v>#N/A</v>
      </c>
      <c r="F259" s="2">
        <v>1310847.0065262318</v>
      </c>
      <c r="G259" s="2">
        <f t="shared" si="23"/>
        <v>409997.71428571426</v>
      </c>
      <c r="H259" s="2">
        <f t="shared" si="13"/>
        <v>94737010.000000253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2495317.0000000028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1329999.7178871334</v>
      </c>
      <c r="Q259" s="2">
        <f>IF(P259&gt;Graph!$G$1*1000,Graph!$G$1*1000,P259)</f>
        <v>420000</v>
      </c>
      <c r="R259" s="2">
        <f t="shared" si="16"/>
        <v>97232327</v>
      </c>
      <c r="S259" s="2">
        <f t="shared" si="17"/>
        <v>409997.71428571641</v>
      </c>
      <c r="T259" s="2">
        <f t="shared" si="18"/>
        <v>10002.285714285914</v>
      </c>
      <c r="U259" s="2">
        <f t="shared" si="19"/>
        <v>420000</v>
      </c>
      <c r="V259" s="2">
        <f t="shared" si="28"/>
        <v>60297202.000000075</v>
      </c>
      <c r="W259" s="2">
        <f t="shared" si="20"/>
        <v>409997.71428571641</v>
      </c>
      <c r="X259" s="2">
        <f t="shared" si="6"/>
        <v>10002.285714283586</v>
      </c>
      <c r="Y259" s="2">
        <f t="shared" si="7"/>
        <v>36935124.999999747</v>
      </c>
      <c r="Z259" s="2" t="str">
        <f t="shared" si="8"/>
        <v>MEEP</v>
      </c>
      <c r="AA259" s="2">
        <f>IF(Z259="HERE",Y259,AA258+Graph!$G$1*1000)</f>
        <v>61124990.142857015</v>
      </c>
      <c r="AB259" s="2">
        <f t="shared" si="21"/>
        <v>420000</v>
      </c>
      <c r="AC259" s="2">
        <f t="shared" si="9"/>
        <v>35697339.14285709</v>
      </c>
      <c r="AD259" s="3">
        <f t="shared" si="10"/>
        <v>52800000</v>
      </c>
      <c r="AE259" s="2">
        <f>IF(AE257&gt;=52800000,52800000,IF(AB238=Graph!G$1*1000,AE258+Graph!G$1*1000,AC259))</f>
        <v>51657339.14285709</v>
      </c>
      <c r="AF259" s="3">
        <f t="shared" si="11"/>
        <v>51657339.14285709</v>
      </c>
      <c r="AG259" s="3">
        <f t="shared" si="26"/>
        <v>49216358.085714169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190</v>
      </c>
      <c r="C260" s="7"/>
      <c r="D260" s="2" t="e">
        <f t="shared" si="12"/>
        <v>#N/A</v>
      </c>
      <c r="E260" s="2" t="e">
        <f t="shared" si="22"/>
        <v>#N/A</v>
      </c>
      <c r="F260" s="2">
        <v>1315354.2003055811</v>
      </c>
      <c r="G260" s="2">
        <f t="shared" si="23"/>
        <v>409997.71428571426</v>
      </c>
      <c r="H260" s="2">
        <f t="shared" si="13"/>
        <v>95147007.71428597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2505319.2857142887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1334581.3025209904</v>
      </c>
      <c r="Q260" s="2">
        <f>IF(P260&gt;Graph!$G$1*1000,Graph!$G$1*1000,P260)</f>
        <v>420000</v>
      </c>
      <c r="R260" s="2">
        <f t="shared" si="16"/>
        <v>97652327</v>
      </c>
      <c r="S260" s="2">
        <f t="shared" si="17"/>
        <v>409997.71428571641</v>
      </c>
      <c r="T260" s="2">
        <f t="shared" si="18"/>
        <v>10002.285714285914</v>
      </c>
      <c r="U260" s="2">
        <f t="shared" si="19"/>
        <v>420000</v>
      </c>
      <c r="V260" s="2">
        <f t="shared" si="28"/>
        <v>60707199.714285791</v>
      </c>
      <c r="W260" s="2">
        <f t="shared" si="20"/>
        <v>409997.71428571641</v>
      </c>
      <c r="X260" s="2">
        <f t="shared" si="6"/>
        <v>10002.285714283586</v>
      </c>
      <c r="Y260" s="2">
        <f t="shared" si="7"/>
        <v>36945127.28571403</v>
      </c>
      <c r="Z260" s="2" t="str">
        <f t="shared" si="8"/>
        <v>MEEP</v>
      </c>
      <c r="AA260" s="2">
        <f>IF(Z260="HERE",Y260,AA259+Graph!$G$1*1000)</f>
        <v>61544990.142857015</v>
      </c>
      <c r="AB260" s="2">
        <f t="shared" si="21"/>
        <v>420000</v>
      </c>
      <c r="AC260" s="2">
        <f t="shared" si="9"/>
        <v>35697339.14285709</v>
      </c>
      <c r="AD260" s="3">
        <f t="shared" si="10"/>
        <v>52800000</v>
      </c>
      <c r="AE260" s="2">
        <f>IF(AE258&gt;=52800000,52800000,IF(AB239=Graph!G$1*1000,AE259+Graph!G$1*1000,AC260))</f>
        <v>52077339.14285709</v>
      </c>
      <c r="AF260" s="3">
        <f t="shared" si="11"/>
        <v>52077339.14285709</v>
      </c>
      <c r="AG260" s="3">
        <f t="shared" si="26"/>
        <v>49615358.085714169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191</v>
      </c>
      <c r="C261" s="7"/>
      <c r="D261" s="2" t="e">
        <f t="shared" si="12"/>
        <v>#N/A</v>
      </c>
      <c r="E261" s="2" t="e">
        <f t="shared" si="22"/>
        <v>#N/A</v>
      </c>
      <c r="F261" s="2">
        <v>1319861.3940849006</v>
      </c>
      <c r="G261" s="2">
        <f t="shared" si="23"/>
        <v>409997.71428571426</v>
      </c>
      <c r="H261" s="2">
        <f t="shared" si="13"/>
        <v>95557005.428571686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2515321.5714285746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1339162.8871548474</v>
      </c>
      <c r="Q261" s="2">
        <f>IF(P261&gt;Graph!$G$1*1000,Graph!$G$1*1000,P261)</f>
        <v>420000</v>
      </c>
      <c r="R261" s="2">
        <f t="shared" si="16"/>
        <v>98072327</v>
      </c>
      <c r="S261" s="2">
        <f t="shared" si="17"/>
        <v>409997.71428571641</v>
      </c>
      <c r="T261" s="2">
        <f t="shared" si="18"/>
        <v>10002.285714285914</v>
      </c>
      <c r="U261" s="2">
        <f t="shared" si="19"/>
        <v>420000</v>
      </c>
      <c r="V261" s="2">
        <f t="shared" si="28"/>
        <v>61117197.428571507</v>
      </c>
      <c r="W261" s="2">
        <f t="shared" si="20"/>
        <v>409997.71428571641</v>
      </c>
      <c r="X261" s="2">
        <f t="shared" si="6"/>
        <v>10002.285714283586</v>
      </c>
      <c r="Y261" s="2">
        <f t="shared" si="7"/>
        <v>36955129.571428314</v>
      </c>
      <c r="Z261" s="2" t="str">
        <f t="shared" si="8"/>
        <v>MEEP</v>
      </c>
      <c r="AA261" s="2">
        <f>IF(Z261="HERE",Y261,AA260+Graph!$G$1*1000)</f>
        <v>61964990.142857015</v>
      </c>
      <c r="AB261" s="2">
        <f t="shared" si="21"/>
        <v>420000</v>
      </c>
      <c r="AC261" s="2">
        <f t="shared" si="9"/>
        <v>35697339.14285709</v>
      </c>
      <c r="AD261" s="3">
        <f t="shared" si="10"/>
        <v>52800000</v>
      </c>
      <c r="AE261" s="2">
        <f>IF(AE259&gt;=52800000,52800000,IF(AB240=Graph!G$1*1000,AE260+Graph!G$1*1000,AC261))</f>
        <v>52497339.14285709</v>
      </c>
      <c r="AF261" s="3">
        <f t="shared" si="11"/>
        <v>52497339.14285709</v>
      </c>
      <c r="AG261" s="3">
        <f t="shared" si="26"/>
        <v>49703866.957142852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192</v>
      </c>
      <c r="C262" s="7"/>
      <c r="D262" s="2" t="e">
        <f t="shared" si="12"/>
        <v>#N/A</v>
      </c>
      <c r="E262" s="2" t="e">
        <f t="shared" si="22"/>
        <v>#N/A</v>
      </c>
      <c r="F262" s="2">
        <v>1324368.5878642499</v>
      </c>
      <c r="G262" s="2">
        <f t="shared" si="23"/>
        <v>409997.71428571426</v>
      </c>
      <c r="H262" s="2">
        <f t="shared" si="13"/>
        <v>95967003.142857403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2525323.8571428605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1343744.4717887044</v>
      </c>
      <c r="Q262" s="2">
        <f>IF(P262&gt;Graph!$G$1*1000,Graph!$G$1*1000,P262)</f>
        <v>420000</v>
      </c>
      <c r="R262" s="2">
        <f t="shared" si="16"/>
        <v>98492327</v>
      </c>
      <c r="S262" s="2">
        <f t="shared" si="17"/>
        <v>409997.71428571641</v>
      </c>
      <c r="T262" s="2">
        <f t="shared" si="18"/>
        <v>10002.285714285914</v>
      </c>
      <c r="U262" s="2">
        <f t="shared" si="19"/>
        <v>420000</v>
      </c>
      <c r="V262" s="2">
        <f t="shared" si="28"/>
        <v>61527195.142857224</v>
      </c>
      <c r="W262" s="2">
        <f t="shared" si="20"/>
        <v>409997.71428571641</v>
      </c>
      <c r="X262" s="2">
        <f t="shared" si="6"/>
        <v>10002.285714283586</v>
      </c>
      <c r="Y262" s="2">
        <f t="shared" si="7"/>
        <v>36965131.857142597</v>
      </c>
      <c r="Z262" s="2" t="str">
        <f t="shared" si="8"/>
        <v>MEEP</v>
      </c>
      <c r="AA262" s="2">
        <f>IF(Z262="HERE",Y262,AA261+Graph!$G$1*1000)</f>
        <v>62384990.142857015</v>
      </c>
      <c r="AB262" s="2">
        <f t="shared" si="21"/>
        <v>420000</v>
      </c>
      <c r="AC262" s="2">
        <f t="shared" si="9"/>
        <v>35697339.14285709</v>
      </c>
      <c r="AD262" s="3">
        <f t="shared" si="10"/>
        <v>52800000</v>
      </c>
      <c r="AE262" s="2">
        <f>IF(AE260&gt;=52800000,52800000,IF(AB241=Graph!G$1*1000,AE261+Graph!G$1*1000,AC262))</f>
        <v>52917339.14285709</v>
      </c>
      <c r="AF262" s="3">
        <f t="shared" si="11"/>
        <v>52800000</v>
      </c>
      <c r="AG262" s="3">
        <f t="shared" si="26"/>
        <v>49724866.957142852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193</v>
      </c>
      <c r="C263" s="7"/>
      <c r="D263" s="2" t="e">
        <f t="shared" si="12"/>
        <v>#N/A</v>
      </c>
      <c r="E263" s="2" t="e">
        <f t="shared" si="22"/>
        <v>#N/A</v>
      </c>
      <c r="F263" s="2">
        <v>1328875.7816435695</v>
      </c>
      <c r="G263" s="2">
        <f t="shared" si="23"/>
        <v>409997.71428571426</v>
      </c>
      <c r="H263" s="2">
        <f t="shared" si="13"/>
        <v>96377000.857143119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2535326.1428571464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1348326.0564225614</v>
      </c>
      <c r="Q263" s="2">
        <f>IF(P263&gt;Graph!$G$1*1000,Graph!$G$1*1000,P263)</f>
        <v>420000</v>
      </c>
      <c r="R263" s="2">
        <f t="shared" si="16"/>
        <v>98912327</v>
      </c>
      <c r="S263" s="2">
        <f t="shared" si="17"/>
        <v>409997.71428571641</v>
      </c>
      <c r="T263" s="2">
        <f t="shared" si="18"/>
        <v>10002.285714285914</v>
      </c>
      <c r="U263" s="2">
        <f t="shared" si="19"/>
        <v>420000</v>
      </c>
      <c r="V263" s="2">
        <f t="shared" si="28"/>
        <v>61937192.85714294</v>
      </c>
      <c r="W263" s="2">
        <f t="shared" si="20"/>
        <v>409997.71428571641</v>
      </c>
      <c r="X263" s="2">
        <f t="shared" si="6"/>
        <v>10002.285714283586</v>
      </c>
      <c r="Y263" s="2">
        <f t="shared" si="7"/>
        <v>36975134.142856881</v>
      </c>
      <c r="Z263" s="2" t="str">
        <f t="shared" si="8"/>
        <v>MEEP</v>
      </c>
      <c r="AA263" s="2">
        <f>IF(Z263="HERE",Y263,AA262+Graph!$G$1*1000)</f>
        <v>62804990.142857015</v>
      </c>
      <c r="AB263" s="2">
        <f t="shared" si="21"/>
        <v>420000</v>
      </c>
      <c r="AC263" s="2">
        <f t="shared" si="9"/>
        <v>35697339.14285709</v>
      </c>
      <c r="AD263" s="3">
        <f t="shared" si="10"/>
        <v>52800000</v>
      </c>
      <c r="AE263" s="2">
        <f>IF(AE261&gt;=52800000,52800000,IF(AB242=Graph!G$1*1000,AE262+Graph!G$1*1000,AC263))</f>
        <v>53337339.14285709</v>
      </c>
      <c r="AF263" s="3">
        <f t="shared" si="11"/>
        <v>52800000</v>
      </c>
      <c r="AG263" s="3">
        <f t="shared" si="26"/>
        <v>49745866.957142852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194</v>
      </c>
      <c r="C264" s="7"/>
      <c r="D264" s="2" t="e">
        <f t="shared" si="12"/>
        <v>#N/A</v>
      </c>
      <c r="E264" s="2" t="e">
        <f t="shared" si="22"/>
        <v>#N/A</v>
      </c>
      <c r="F264" s="2">
        <v>1333382.975422889</v>
      </c>
      <c r="G264" s="2">
        <f t="shared" si="23"/>
        <v>409997.71428571426</v>
      </c>
      <c r="H264" s="2">
        <f t="shared" si="13"/>
        <v>96786998.571428835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2545328.4285714324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1352907.6410564184</v>
      </c>
      <c r="Q264" s="2">
        <f>IF(P264&gt;Graph!$G$1*1000,Graph!$G$1*1000,P264)</f>
        <v>420000</v>
      </c>
      <c r="R264" s="2">
        <f t="shared" si="16"/>
        <v>99332327</v>
      </c>
      <c r="S264" s="2">
        <f t="shared" si="17"/>
        <v>409997.71428571641</v>
      </c>
      <c r="T264" s="2">
        <f t="shared" si="18"/>
        <v>10002.285714285914</v>
      </c>
      <c r="U264" s="2">
        <f t="shared" si="19"/>
        <v>420000</v>
      </c>
      <c r="V264" s="2">
        <f t="shared" si="28"/>
        <v>62347190.571428657</v>
      </c>
      <c r="W264" s="2">
        <f t="shared" si="20"/>
        <v>409997.71428571641</v>
      </c>
      <c r="X264" s="2">
        <f t="shared" si="6"/>
        <v>10002.285714283586</v>
      </c>
      <c r="Y264" s="2">
        <f t="shared" si="7"/>
        <v>36985136.428571165</v>
      </c>
      <c r="Z264" s="2" t="str">
        <f t="shared" si="8"/>
        <v>MEEP</v>
      </c>
      <c r="AA264" s="2">
        <f>IF(Z264="HERE",Y264,AA263+Graph!$G$1*1000)</f>
        <v>63224990.142857015</v>
      </c>
      <c r="AB264" s="2">
        <f t="shared" si="21"/>
        <v>420000</v>
      </c>
      <c r="AC264" s="2">
        <f t="shared" si="9"/>
        <v>35697339.14285709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6"/>
        <v>49766866.957142852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195</v>
      </c>
      <c r="C265" s="7"/>
      <c r="D265" s="2" t="e">
        <f t="shared" si="12"/>
        <v>#N/A</v>
      </c>
      <c r="E265" s="2" t="e">
        <f t="shared" si="22"/>
        <v>#N/A</v>
      </c>
      <c r="F265" s="2">
        <v>1337890.1692022383</v>
      </c>
      <c r="G265" s="2">
        <f t="shared" si="23"/>
        <v>409997.71428571426</v>
      </c>
      <c r="H265" s="2">
        <f t="shared" si="13"/>
        <v>97196996.285714552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2555330.7142857183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1357489.2256902754</v>
      </c>
      <c r="Q265" s="2">
        <f>IF(P265&gt;Graph!$G$1*1000,Graph!$G$1*1000,P265)</f>
        <v>420000</v>
      </c>
      <c r="R265" s="2">
        <f t="shared" si="16"/>
        <v>99752327</v>
      </c>
      <c r="S265" s="2">
        <f t="shared" si="17"/>
        <v>409997.71428571641</v>
      </c>
      <c r="T265" s="2">
        <f t="shared" si="18"/>
        <v>10002.285714285914</v>
      </c>
      <c r="U265" s="2">
        <f t="shared" si="19"/>
        <v>420000</v>
      </c>
      <c r="V265" s="2">
        <f t="shared" si="28"/>
        <v>62757188.285714373</v>
      </c>
      <c r="W265" s="2">
        <f t="shared" si="20"/>
        <v>409997.71428571641</v>
      </c>
      <c r="X265" s="2">
        <f t="shared" si="6"/>
        <v>10002.285714283586</v>
      </c>
      <c r="Y265" s="2">
        <f t="shared" si="7"/>
        <v>36995138.714285448</v>
      </c>
      <c r="Z265" s="2" t="str">
        <f t="shared" si="8"/>
        <v>MEEP</v>
      </c>
      <c r="AA265" s="2">
        <f>IF(Z265="HERE",Y265,AA264+Graph!$G$1*1000)</f>
        <v>63644990.142857015</v>
      </c>
      <c r="AB265" s="2">
        <f t="shared" si="21"/>
        <v>420000</v>
      </c>
      <c r="AC265" s="2">
        <f t="shared" si="9"/>
        <v>35697339.14285709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6"/>
        <v>49787866.957142852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196</v>
      </c>
      <c r="C266" s="7"/>
      <c r="D266" s="2" t="e">
        <f t="shared" si="12"/>
        <v>#N/A</v>
      </c>
      <c r="E266" s="2" t="e">
        <f t="shared" si="22"/>
        <v>#N/A</v>
      </c>
      <c r="F266" s="2">
        <v>1342397.3629815578</v>
      </c>
      <c r="G266" s="2">
        <f t="shared" si="23"/>
        <v>409997.71428571426</v>
      </c>
      <c r="H266" s="2">
        <f t="shared" si="13"/>
        <v>97606994.000000268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2565333.0000000042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1362070.8103241324</v>
      </c>
      <c r="Q266" s="2">
        <f>IF(P266&gt;Graph!$G$1*1000,Graph!$G$1*1000,P266)</f>
        <v>420000</v>
      </c>
      <c r="R266" s="2">
        <f t="shared" si="16"/>
        <v>100172327</v>
      </c>
      <c r="S266" s="2">
        <f t="shared" si="17"/>
        <v>409997.71428571641</v>
      </c>
      <c r="T266" s="2">
        <f t="shared" si="18"/>
        <v>10002.285714285914</v>
      </c>
      <c r="U266" s="2">
        <f t="shared" si="19"/>
        <v>420000</v>
      </c>
      <c r="V266" s="2">
        <f t="shared" si="28"/>
        <v>63167186.000000089</v>
      </c>
      <c r="W266" s="2">
        <f t="shared" si="20"/>
        <v>409997.71428571641</v>
      </c>
      <c r="X266" s="2">
        <f t="shared" si="6"/>
        <v>10002.285714283586</v>
      </c>
      <c r="Y266" s="2">
        <f t="shared" si="7"/>
        <v>37005140.999999732</v>
      </c>
      <c r="Z266" s="2" t="str">
        <f t="shared" si="8"/>
        <v>MEEP</v>
      </c>
      <c r="AA266" s="2">
        <f>IF(Z266="HERE",Y266,AA265+Graph!$G$1*1000)</f>
        <v>64064990.142857015</v>
      </c>
      <c r="AB266" s="2">
        <f t="shared" si="21"/>
        <v>420000</v>
      </c>
      <c r="AC266" s="2">
        <f t="shared" si="9"/>
        <v>35697339.14285709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6"/>
        <v>49808866.957142852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197</v>
      </c>
      <c r="C267" s="7"/>
      <c r="D267" s="2" t="e">
        <f t="shared" si="12"/>
        <v>#N/A</v>
      </c>
      <c r="E267" s="2" t="e">
        <f t="shared" si="22"/>
        <v>#N/A</v>
      </c>
      <c r="F267" s="2">
        <v>1346904.5567608774</v>
      </c>
      <c r="G267" s="2">
        <f t="shared" si="23"/>
        <v>409997.71428571426</v>
      </c>
      <c r="H267" s="2">
        <f t="shared" si="13"/>
        <v>98016991.714285985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2575335.2857142901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1366652.3949579597</v>
      </c>
      <c r="Q267" s="2">
        <f>IF(P267&gt;Graph!$G$1*1000,Graph!$G$1*1000,P267)</f>
        <v>420000</v>
      </c>
      <c r="R267" s="2">
        <f t="shared" si="16"/>
        <v>100592327</v>
      </c>
      <c r="S267" s="2">
        <f t="shared" si="17"/>
        <v>409997.71428571641</v>
      </c>
      <c r="T267" s="2">
        <f t="shared" si="18"/>
        <v>10002.285714285914</v>
      </c>
      <c r="U267" s="2">
        <f t="shared" si="19"/>
        <v>420000</v>
      </c>
      <c r="V267" s="2">
        <f t="shared" si="28"/>
        <v>63577183.714285806</v>
      </c>
      <c r="W267" s="2">
        <f t="shared" si="20"/>
        <v>409997.71428571641</v>
      </c>
      <c r="X267" s="2">
        <f t="shared" si="6"/>
        <v>10002.285714283586</v>
      </c>
      <c r="Y267" s="2">
        <f t="shared" si="7"/>
        <v>37015143.285714015</v>
      </c>
      <c r="Z267" s="2" t="str">
        <f t="shared" si="8"/>
        <v>MEEP</v>
      </c>
      <c r="AA267" s="2">
        <f>IF(Z267="HERE",Y267,AA266+Graph!$G$1*1000)</f>
        <v>64484990.142857015</v>
      </c>
      <c r="AB267" s="2">
        <f t="shared" si="21"/>
        <v>420000</v>
      </c>
      <c r="AC267" s="2">
        <f t="shared" si="9"/>
        <v>35697339.14285709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49829866.957142852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198</v>
      </c>
      <c r="C268" s="7"/>
      <c r="D268" s="2" t="e">
        <f t="shared" si="12"/>
        <v>#N/A</v>
      </c>
      <c r="E268" s="2" t="e">
        <f t="shared" si="22"/>
        <v>#N/A</v>
      </c>
      <c r="F268" s="2">
        <v>1351411.7505402267</v>
      </c>
      <c r="G268" s="2">
        <f t="shared" si="23"/>
        <v>409997.71428571426</v>
      </c>
      <c r="H268" s="2">
        <f t="shared" si="13"/>
        <v>98426989.428571701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2585337.571428576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1371233.9795918167</v>
      </c>
      <c r="Q268" s="2">
        <f>IF(P268&gt;Graph!$G$1*1000,Graph!$G$1*1000,P268)</f>
        <v>420000</v>
      </c>
      <c r="R268" s="2">
        <f t="shared" si="16"/>
        <v>101012327</v>
      </c>
      <c r="S268" s="2">
        <f t="shared" si="17"/>
        <v>409997.71428571641</v>
      </c>
      <c r="T268" s="2">
        <f t="shared" si="18"/>
        <v>10002.285714285914</v>
      </c>
      <c r="U268" s="2">
        <f t="shared" si="19"/>
        <v>420000</v>
      </c>
      <c r="V268" s="2">
        <f t="shared" si="28"/>
        <v>63987181.428571522</v>
      </c>
      <c r="W268" s="2">
        <f t="shared" si="20"/>
        <v>409997.71428571641</v>
      </c>
      <c r="X268" s="2">
        <f t="shared" si="6"/>
        <v>10002.285714283586</v>
      </c>
      <c r="Y268" s="2">
        <f t="shared" si="7"/>
        <v>37025145.571428299</v>
      </c>
      <c r="Z268" s="2" t="str">
        <f t="shared" si="8"/>
        <v>MEEP</v>
      </c>
      <c r="AA268" s="2">
        <f>IF(Z268="HERE",Y268,AA267+Graph!$G$1*1000)</f>
        <v>64904990.142857015</v>
      </c>
      <c r="AB268" s="2">
        <f t="shared" si="21"/>
        <v>420000</v>
      </c>
      <c r="AC268" s="2">
        <f t="shared" si="9"/>
        <v>35697339.14285709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49850866.957142852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199</v>
      </c>
      <c r="C269" s="7"/>
      <c r="D269" s="2" t="e">
        <f t="shared" si="12"/>
        <v>#N/A</v>
      </c>
      <c r="E269" s="2" t="e">
        <f t="shared" si="22"/>
        <v>#N/A</v>
      </c>
      <c r="F269" s="2">
        <v>1355918.9443195462</v>
      </c>
      <c r="G269" s="2">
        <f t="shared" si="23"/>
        <v>409997.71428571426</v>
      </c>
      <c r="H269" s="2">
        <f t="shared" si="13"/>
        <v>98836987.142857417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2595339.8571428619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1375815.5642256737</v>
      </c>
      <c r="Q269" s="2">
        <f>IF(P269&gt;Graph!$G$1*1000,Graph!$G$1*1000,P269)</f>
        <v>420000</v>
      </c>
      <c r="R269" s="2">
        <f t="shared" si="16"/>
        <v>101432327</v>
      </c>
      <c r="S269" s="2">
        <f t="shared" si="17"/>
        <v>409997.71428571641</v>
      </c>
      <c r="T269" s="2">
        <f t="shared" si="18"/>
        <v>10002.285714285914</v>
      </c>
      <c r="U269" s="2">
        <f t="shared" si="19"/>
        <v>420000</v>
      </c>
      <c r="V269" s="2">
        <f t="shared" si="28"/>
        <v>64397179.142857239</v>
      </c>
      <c r="W269" s="2">
        <f t="shared" si="20"/>
        <v>409997.71428571641</v>
      </c>
      <c r="X269" s="2">
        <f t="shared" si="6"/>
        <v>10002.285714283586</v>
      </c>
      <c r="Y269" s="2">
        <f t="shared" si="7"/>
        <v>37035147.857142583</v>
      </c>
      <c r="Z269" s="2" t="str">
        <f t="shared" si="8"/>
        <v>MEEP</v>
      </c>
      <c r="AA269" s="2">
        <f>IF(Z269="HERE",Y269,AA268+Graph!$G$1*1000)</f>
        <v>65324990.142857015</v>
      </c>
      <c r="AB269" s="2">
        <f t="shared" si="21"/>
        <v>420000</v>
      </c>
      <c r="AC269" s="2">
        <f t="shared" si="9"/>
        <v>35697339.14285709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49871866.957142852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200</v>
      </c>
      <c r="C270" s="7"/>
      <c r="D270" s="2" t="e">
        <f t="shared" si="12"/>
        <v>#N/A</v>
      </c>
      <c r="E270" s="2" t="e">
        <f t="shared" si="22"/>
        <v>#N/A</v>
      </c>
      <c r="F270" s="2">
        <v>1360426.1380988657</v>
      </c>
      <c r="G270" s="2">
        <f t="shared" si="23"/>
        <v>409997.71428571426</v>
      </c>
      <c r="H270" s="2">
        <f t="shared" si="13"/>
        <v>99246984.857143134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2605342.1428571478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1380397.1488595307</v>
      </c>
      <c r="Q270" s="2">
        <f>IF(P270&gt;Graph!$G$1*1000,Graph!$G$1*1000,P270)</f>
        <v>420000</v>
      </c>
      <c r="R270" s="2">
        <f t="shared" si="16"/>
        <v>101852327</v>
      </c>
      <c r="S270" s="2">
        <f t="shared" si="17"/>
        <v>409997.71428571641</v>
      </c>
      <c r="T270" s="2">
        <f t="shared" si="18"/>
        <v>10002.285714285914</v>
      </c>
      <c r="U270" s="2">
        <f t="shared" si="19"/>
        <v>420000</v>
      </c>
      <c r="V270" s="2">
        <f t="shared" si="28"/>
        <v>64807176.857142955</v>
      </c>
      <c r="W270" s="2">
        <f t="shared" si="20"/>
        <v>409997.71428571641</v>
      </c>
      <c r="X270" s="2">
        <f t="shared" si="6"/>
        <v>10002.285714283586</v>
      </c>
      <c r="Y270" s="2">
        <f t="shared" si="7"/>
        <v>37045150.142856866</v>
      </c>
      <c r="Z270" s="2" t="str">
        <f t="shared" si="8"/>
        <v>MEEP</v>
      </c>
      <c r="AA270" s="2">
        <f>IF(Z270="HERE",Y270,AA269+Graph!$G$1*1000)</f>
        <v>65744990.142857015</v>
      </c>
      <c r="AB270" s="2">
        <f t="shared" si="21"/>
        <v>420000</v>
      </c>
      <c r="AC270" s="2">
        <f t="shared" si="9"/>
        <v>35697339.14285709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49892866.957142852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201</v>
      </c>
      <c r="C271" s="7"/>
      <c r="D271" s="2" t="e">
        <f t="shared" si="12"/>
        <v>#N/A</v>
      </c>
      <c r="E271" s="2" t="e">
        <f t="shared" si="22"/>
        <v>#N/A</v>
      </c>
      <c r="F271" s="2">
        <v>1364933.3318782151</v>
      </c>
      <c r="G271" s="2">
        <f t="shared" si="23"/>
        <v>409997.71428571426</v>
      </c>
      <c r="H271" s="2">
        <f t="shared" si="13"/>
        <v>99656982.57142885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2615344.4285714338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1384978.7334933877</v>
      </c>
      <c r="Q271" s="2">
        <f>IF(P271&gt;Graph!$G$1*1000,Graph!$G$1*1000,P271)</f>
        <v>420000</v>
      </c>
      <c r="R271" s="2">
        <f t="shared" si="16"/>
        <v>102272327</v>
      </c>
      <c r="S271" s="2">
        <f t="shared" si="17"/>
        <v>409997.71428571641</v>
      </c>
      <c r="T271" s="2">
        <f t="shared" si="18"/>
        <v>10002.285714285914</v>
      </c>
      <c r="U271" s="2">
        <f t="shared" si="19"/>
        <v>420000</v>
      </c>
      <c r="V271" s="2">
        <f t="shared" si="28"/>
        <v>65217174.571428671</v>
      </c>
      <c r="W271" s="2">
        <f t="shared" si="20"/>
        <v>409997.71428571641</v>
      </c>
      <c r="X271" s="2">
        <f t="shared" si="6"/>
        <v>10002.285714283586</v>
      </c>
      <c r="Y271" s="2">
        <f t="shared" si="7"/>
        <v>37055152.42857115</v>
      </c>
      <c r="Z271" s="2" t="str">
        <f t="shared" si="8"/>
        <v>MEEP</v>
      </c>
      <c r="AA271" s="2">
        <f>IF(Z271="HERE",Y271,AA270+Graph!$G$1*1000)</f>
        <v>66164990.142857015</v>
      </c>
      <c r="AB271" s="2">
        <f t="shared" si="21"/>
        <v>420000</v>
      </c>
      <c r="AC271" s="2">
        <f t="shared" si="9"/>
        <v>35697339.14285709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49913866.957142852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202</v>
      </c>
      <c r="C272" s="7"/>
      <c r="D272" s="2" t="e">
        <f t="shared" si="12"/>
        <v>#N/A</v>
      </c>
      <c r="E272" s="2" t="e">
        <f t="shared" si="22"/>
        <v>#N/A</v>
      </c>
      <c r="F272" s="2">
        <v>1369440.5256575346</v>
      </c>
      <c r="G272" s="2">
        <f t="shared" si="23"/>
        <v>409997.71428571426</v>
      </c>
      <c r="H272" s="2">
        <f t="shared" si="13"/>
        <v>100066980.28571457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2625346.7142857197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1389560.3181272447</v>
      </c>
      <c r="Q272" s="2">
        <f>IF(P272&gt;Graph!$G$1*1000,Graph!$G$1*1000,P272)</f>
        <v>420000</v>
      </c>
      <c r="R272" s="2">
        <f t="shared" si="16"/>
        <v>102692327</v>
      </c>
      <c r="S272" s="2">
        <f t="shared" si="17"/>
        <v>409997.71428571641</v>
      </c>
      <c r="T272" s="2">
        <f t="shared" si="18"/>
        <v>10002.285714285914</v>
      </c>
      <c r="U272" s="2">
        <f t="shared" si="19"/>
        <v>420000</v>
      </c>
      <c r="V272" s="2">
        <f t="shared" si="28"/>
        <v>65627172.285714388</v>
      </c>
      <c r="W272" s="2">
        <f t="shared" si="20"/>
        <v>409997.71428571641</v>
      </c>
      <c r="X272" s="2">
        <f t="shared" si="6"/>
        <v>10002.285714283586</v>
      </c>
      <c r="Y272" s="2">
        <f t="shared" si="7"/>
        <v>37065154.714285433</v>
      </c>
      <c r="Z272" s="2" t="str">
        <f t="shared" si="8"/>
        <v>MEEP</v>
      </c>
      <c r="AA272" s="2">
        <f>IF(Z272="HERE",Y272,AA271+Graph!$G$1*1000)</f>
        <v>66584990.142857015</v>
      </c>
      <c r="AB272" s="2">
        <f t="shared" si="21"/>
        <v>420000</v>
      </c>
      <c r="AC272" s="2">
        <f t="shared" si="9"/>
        <v>35697339.14285709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49934866.957142852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203</v>
      </c>
      <c r="C273" s="7"/>
      <c r="D273" s="2" t="e">
        <f t="shared" si="12"/>
        <v>#N/A</v>
      </c>
      <c r="E273" s="2" t="e">
        <f t="shared" si="22"/>
        <v>#N/A</v>
      </c>
      <c r="F273" s="2">
        <v>1373947.7194368541</v>
      </c>
      <c r="G273" s="2">
        <f t="shared" si="23"/>
        <v>409997.71428571426</v>
      </c>
      <c r="H273" s="2">
        <f t="shared" si="13"/>
        <v>100476978.00000028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2635349.0000000056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1394141.9027611017</v>
      </c>
      <c r="Q273" s="2">
        <f>IF(P273&gt;Graph!$G$1*1000,Graph!$G$1*1000,P273)</f>
        <v>420000</v>
      </c>
      <c r="R273" s="2">
        <f t="shared" si="16"/>
        <v>103112327</v>
      </c>
      <c r="S273" s="2">
        <f t="shared" si="17"/>
        <v>409997.71428571641</v>
      </c>
      <c r="T273" s="2">
        <f t="shared" si="18"/>
        <v>10002.285714285914</v>
      </c>
      <c r="U273" s="2">
        <f t="shared" si="19"/>
        <v>420000</v>
      </c>
      <c r="V273" s="2">
        <f t="shared" si="28"/>
        <v>66037170.000000104</v>
      </c>
      <c r="W273" s="2">
        <f t="shared" si="20"/>
        <v>409997.71428571641</v>
      </c>
      <c r="X273" s="2">
        <f t="shared" si="6"/>
        <v>10002.285714283586</v>
      </c>
      <c r="Y273" s="2">
        <f t="shared" si="7"/>
        <v>37075156.999999717</v>
      </c>
      <c r="Z273" s="2" t="str">
        <f t="shared" si="8"/>
        <v>MEEP</v>
      </c>
      <c r="AA273" s="2">
        <f>IF(Z273="HERE",Y273,AA272+Graph!$G$1*1000)</f>
        <v>67004990.142857015</v>
      </c>
      <c r="AB273" s="2">
        <f t="shared" si="21"/>
        <v>420000</v>
      </c>
      <c r="AC273" s="2">
        <f t="shared" si="9"/>
        <v>35697339.14285709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49955866.957142852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204</v>
      </c>
      <c r="C274" s="7"/>
      <c r="D274" s="2" t="e">
        <f t="shared" si="12"/>
        <v>#N/A</v>
      </c>
      <c r="E274" s="2" t="e">
        <f t="shared" si="22"/>
        <v>#N/A</v>
      </c>
      <c r="F274" s="2">
        <v>1378454.9132162035</v>
      </c>
      <c r="G274" s="2">
        <f t="shared" si="23"/>
        <v>409997.71428571426</v>
      </c>
      <c r="H274" s="2">
        <f t="shared" si="13"/>
        <v>100886975.714286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2645351.2857142915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1398723.4873949587</v>
      </c>
      <c r="Q274" s="2">
        <f>IF(P274&gt;Graph!$G$1*1000,Graph!$G$1*1000,P274)</f>
        <v>420000</v>
      </c>
      <c r="R274" s="2">
        <f t="shared" si="16"/>
        <v>103532327</v>
      </c>
      <c r="S274" s="2">
        <f t="shared" si="17"/>
        <v>409997.71428571641</v>
      </c>
      <c r="T274" s="2">
        <f t="shared" si="18"/>
        <v>10002.285714285914</v>
      </c>
      <c r="U274" s="2">
        <f t="shared" si="19"/>
        <v>420000</v>
      </c>
      <c r="V274" s="2">
        <f t="shared" si="28"/>
        <v>66447167.714285821</v>
      </c>
      <c r="W274" s="2">
        <f t="shared" si="20"/>
        <v>409997.71428571641</v>
      </c>
      <c r="X274" s="2">
        <f t="shared" si="6"/>
        <v>10002.285714283586</v>
      </c>
      <c r="Y274" s="2">
        <f t="shared" si="7"/>
        <v>37085159.285714</v>
      </c>
      <c r="Z274" s="2" t="str">
        <f t="shared" si="8"/>
        <v>MEEP</v>
      </c>
      <c r="AA274" s="2">
        <f>IF(Z274="HERE",Y274,AA273+Graph!$G$1*1000)</f>
        <v>67424990.142857015</v>
      </c>
      <c r="AB274" s="2">
        <f t="shared" si="21"/>
        <v>420000</v>
      </c>
      <c r="AC274" s="2">
        <f t="shared" si="9"/>
        <v>35697339.14285709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49976866.957142852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205</v>
      </c>
      <c r="C275" s="7"/>
      <c r="D275" s="2" t="e">
        <f t="shared" si="12"/>
        <v>#N/A</v>
      </c>
      <c r="E275" s="2" t="e">
        <f t="shared" si="22"/>
        <v>#N/A</v>
      </c>
      <c r="F275" s="2">
        <v>1382962.106995523</v>
      </c>
      <c r="G275" s="2">
        <f t="shared" si="23"/>
        <v>409997.71428571426</v>
      </c>
      <c r="H275" s="2">
        <f t="shared" si="13"/>
        <v>101296973.42857172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2655353.5714285774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1403305.0720288157</v>
      </c>
      <c r="Q275" s="2">
        <f>IF(P275&gt;Graph!$G$1*1000,Graph!$G$1*1000,P275)</f>
        <v>420000</v>
      </c>
      <c r="R275" s="2">
        <f t="shared" si="16"/>
        <v>103952327</v>
      </c>
      <c r="S275" s="2">
        <f t="shared" si="17"/>
        <v>409997.71428571641</v>
      </c>
      <c r="T275" s="2">
        <f t="shared" si="18"/>
        <v>10002.285714285914</v>
      </c>
      <c r="U275" s="2">
        <f t="shared" si="19"/>
        <v>420000</v>
      </c>
      <c r="V275" s="2">
        <f t="shared" si="28"/>
        <v>66857165.428571537</v>
      </c>
      <c r="W275" s="2">
        <f t="shared" si="20"/>
        <v>409997.71428571641</v>
      </c>
      <c r="X275" s="2">
        <f t="shared" si="6"/>
        <v>10002.285714283586</v>
      </c>
      <c r="Y275" s="2">
        <f t="shared" si="7"/>
        <v>37095161.571428284</v>
      </c>
      <c r="Z275" s="2" t="str">
        <f t="shared" si="8"/>
        <v>MEEP</v>
      </c>
      <c r="AA275" s="2">
        <f>IF(Z275="HERE",Y275,AA274+Graph!$G$1*1000)</f>
        <v>67844990.142857015</v>
      </c>
      <c r="AB275" s="2">
        <f t="shared" si="21"/>
        <v>420000</v>
      </c>
      <c r="AC275" s="2">
        <f t="shared" si="9"/>
        <v>35697339.14285709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49997866.957142852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206</v>
      </c>
      <c r="C276" s="7"/>
      <c r="D276" s="2" t="e">
        <f t="shared" si="12"/>
        <v>#N/A</v>
      </c>
      <c r="E276" s="2" t="e">
        <f t="shared" si="22"/>
        <v>#N/A</v>
      </c>
      <c r="F276" s="2">
        <v>1387469.3007748425</v>
      </c>
      <c r="G276" s="2">
        <f t="shared" si="23"/>
        <v>409997.71428571426</v>
      </c>
      <c r="H276" s="2">
        <f t="shared" si="13"/>
        <v>101706971.14285743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2665355.8571428633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1407886.656662643</v>
      </c>
      <c r="Q276" s="2">
        <f>IF(P276&gt;Graph!$G$1*1000,Graph!$G$1*1000,P276)</f>
        <v>420000</v>
      </c>
      <c r="R276" s="2">
        <f t="shared" si="16"/>
        <v>104372327</v>
      </c>
      <c r="S276" s="2">
        <f t="shared" si="17"/>
        <v>409997.71428571641</v>
      </c>
      <c r="T276" s="2">
        <f t="shared" si="18"/>
        <v>10002.285714285914</v>
      </c>
      <c r="U276" s="2">
        <f t="shared" si="19"/>
        <v>420000</v>
      </c>
      <c r="V276" s="2">
        <f t="shared" si="28"/>
        <v>67267163.142857254</v>
      </c>
      <c r="W276" s="2">
        <f t="shared" si="20"/>
        <v>409997.71428571641</v>
      </c>
      <c r="X276" s="2">
        <f t="shared" si="6"/>
        <v>10002.285714283586</v>
      </c>
      <c r="Y276" s="2">
        <f t="shared" si="7"/>
        <v>37105163.857142568</v>
      </c>
      <c r="Z276" s="2" t="str">
        <f t="shared" si="8"/>
        <v>MEEP</v>
      </c>
      <c r="AA276" s="2">
        <f>IF(Z276="HERE",Y276,AA275+Graph!$G$1*1000)</f>
        <v>68264990.142857015</v>
      </c>
      <c r="AB276" s="2">
        <f t="shared" si="21"/>
        <v>420000</v>
      </c>
      <c r="AC276" s="2">
        <f t="shared" si="9"/>
        <v>35697339.14285709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50018866.957142852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207</v>
      </c>
      <c r="C277" s="7"/>
      <c r="D277" s="2" t="e">
        <f t="shared" si="12"/>
        <v>#N/A</v>
      </c>
      <c r="E277" s="2" t="e">
        <f t="shared" si="22"/>
        <v>#N/A</v>
      </c>
      <c r="F277" s="2">
        <v>1391976.4945541918</v>
      </c>
      <c r="G277" s="2">
        <f t="shared" si="23"/>
        <v>409997.71428571426</v>
      </c>
      <c r="H277" s="2">
        <f t="shared" si="13"/>
        <v>102116968.85714315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2675358.1428571492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1412468.2412965</v>
      </c>
      <c r="Q277" s="2">
        <f>IF(P277&gt;Graph!$G$1*1000,Graph!$G$1*1000,P277)</f>
        <v>420000</v>
      </c>
      <c r="R277" s="2">
        <f t="shared" si="16"/>
        <v>104792327</v>
      </c>
      <c r="S277" s="2">
        <f t="shared" si="17"/>
        <v>409997.71428571641</v>
      </c>
      <c r="T277" s="2">
        <f t="shared" si="18"/>
        <v>10002.285714285914</v>
      </c>
      <c r="U277" s="2">
        <f t="shared" si="19"/>
        <v>420000</v>
      </c>
      <c r="V277" s="2">
        <f t="shared" si="28"/>
        <v>67677160.85714297</v>
      </c>
      <c r="W277" s="2">
        <f t="shared" si="20"/>
        <v>409997.71428571641</v>
      </c>
      <c r="X277" s="2">
        <f t="shared" si="6"/>
        <v>10002.285714283586</v>
      </c>
      <c r="Y277" s="2">
        <f t="shared" si="7"/>
        <v>37115166.142856851</v>
      </c>
      <c r="Z277" s="2" t="str">
        <f t="shared" si="8"/>
        <v>MEEP</v>
      </c>
      <c r="AA277" s="2">
        <f>IF(Z277="HERE",Y277,AA276+Graph!$G$1*1000)</f>
        <v>68684990.142857015</v>
      </c>
      <c r="AB277" s="2">
        <f t="shared" si="21"/>
        <v>420000</v>
      </c>
      <c r="AC277" s="2">
        <f t="shared" si="9"/>
        <v>35697339.14285709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50039866.957142852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208</v>
      </c>
      <c r="C278" s="7"/>
      <c r="D278" s="2" t="e">
        <f t="shared" si="12"/>
        <v>#N/A</v>
      </c>
      <c r="E278" s="2" t="e">
        <f t="shared" si="22"/>
        <v>#N/A</v>
      </c>
      <c r="F278" s="2">
        <v>1396483.6883335114</v>
      </c>
      <c r="G278" s="2">
        <f t="shared" si="23"/>
        <v>409997.71428571426</v>
      </c>
      <c r="H278" s="2">
        <f t="shared" si="13"/>
        <v>102526966.57142887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2685360.4285714352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1417049.825930357</v>
      </c>
      <c r="Q278" s="2">
        <f>IF(P278&gt;Graph!$G$1*1000,Graph!$G$1*1000,P278)</f>
        <v>420000</v>
      </c>
      <c r="R278" s="2">
        <f t="shared" si="16"/>
        <v>105212327</v>
      </c>
      <c r="S278" s="2">
        <f t="shared" si="17"/>
        <v>409997.71428571641</v>
      </c>
      <c r="T278" s="2">
        <f t="shared" si="18"/>
        <v>10002.285714285914</v>
      </c>
      <c r="U278" s="2">
        <f t="shared" si="19"/>
        <v>420000</v>
      </c>
      <c r="V278" s="2">
        <f t="shared" si="28"/>
        <v>68087158.571428686</v>
      </c>
      <c r="W278" s="2">
        <f t="shared" si="20"/>
        <v>409997.71428571641</v>
      </c>
      <c r="X278" s="2">
        <f t="shared" si="6"/>
        <v>10002.285714283586</v>
      </c>
      <c r="Y278" s="2">
        <f t="shared" si="7"/>
        <v>37125168.428571135</v>
      </c>
      <c r="Z278" s="2" t="str">
        <f t="shared" si="8"/>
        <v>MEEP</v>
      </c>
      <c r="AA278" s="2">
        <f>IF(Z278="HERE",Y278,AA277+Graph!$G$1*1000)</f>
        <v>69104990.142857015</v>
      </c>
      <c r="AB278" s="2">
        <f t="shared" si="21"/>
        <v>420000</v>
      </c>
      <c r="AC278" s="2">
        <f t="shared" si="9"/>
        <v>35697339.14285709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50060866.957142852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209</v>
      </c>
      <c r="C279" s="7"/>
      <c r="D279" s="2" t="e">
        <f t="shared" si="12"/>
        <v>#N/A</v>
      </c>
      <c r="E279" s="2" t="e">
        <f t="shared" si="22"/>
        <v>#N/A</v>
      </c>
      <c r="F279" s="2">
        <v>1400990.8821128309</v>
      </c>
      <c r="G279" s="2">
        <f t="shared" si="23"/>
        <v>409997.71428571426</v>
      </c>
      <c r="H279" s="2">
        <f t="shared" si="13"/>
        <v>102936964.28571458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2695362.7142857211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1421631.410564214</v>
      </c>
      <c r="Q279" s="2">
        <f>IF(P279&gt;Graph!$G$1*1000,Graph!$G$1*1000,P279)</f>
        <v>420000</v>
      </c>
      <c r="R279" s="2">
        <f t="shared" si="16"/>
        <v>105632327</v>
      </c>
      <c r="S279" s="2">
        <f t="shared" si="17"/>
        <v>409997.71428571641</v>
      </c>
      <c r="T279" s="2">
        <f t="shared" si="18"/>
        <v>10002.285714285914</v>
      </c>
      <c r="U279" s="2">
        <f t="shared" si="19"/>
        <v>420000</v>
      </c>
      <c r="V279" s="2">
        <f t="shared" si="28"/>
        <v>68497156.285714403</v>
      </c>
      <c r="W279" s="2">
        <f t="shared" si="20"/>
        <v>409997.71428571641</v>
      </c>
      <c r="X279" s="2">
        <f t="shared" si="6"/>
        <v>10002.285714283586</v>
      </c>
      <c r="Y279" s="2">
        <f t="shared" si="7"/>
        <v>37135170.714285418</v>
      </c>
      <c r="Z279" s="2" t="str">
        <f t="shared" si="8"/>
        <v>MEEP</v>
      </c>
      <c r="AA279" s="2">
        <f>IF(Z279="HERE",Y279,AA278+Graph!$G$1*1000)</f>
        <v>69524990.142857015</v>
      </c>
      <c r="AB279" s="2">
        <f t="shared" si="21"/>
        <v>420000</v>
      </c>
      <c r="AC279" s="2">
        <f t="shared" si="9"/>
        <v>35697339.14285709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50081866.957142852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210</v>
      </c>
      <c r="C280" s="7"/>
      <c r="D280" s="2" t="e">
        <f t="shared" si="12"/>
        <v>#N/A</v>
      </c>
      <c r="E280" s="2" t="e">
        <f t="shared" si="22"/>
        <v>#N/A</v>
      </c>
      <c r="F280" s="2">
        <v>1405498.0758921802</v>
      </c>
      <c r="G280" s="2">
        <f t="shared" si="23"/>
        <v>409997.71428571426</v>
      </c>
      <c r="H280" s="2">
        <f t="shared" si="13"/>
        <v>103346962.0000003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2705365.000000007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1426212.995198071</v>
      </c>
      <c r="Q280" s="2">
        <f>IF(P280&gt;Graph!$G$1*1000,Graph!$G$1*1000,P280)</f>
        <v>420000</v>
      </c>
      <c r="R280" s="2">
        <f t="shared" si="16"/>
        <v>106052327</v>
      </c>
      <c r="S280" s="2">
        <f t="shared" si="17"/>
        <v>409997.71428571641</v>
      </c>
      <c r="T280" s="2">
        <f t="shared" si="18"/>
        <v>10002.285714285914</v>
      </c>
      <c r="U280" s="2">
        <f t="shared" si="19"/>
        <v>420000</v>
      </c>
      <c r="V280" s="2">
        <f t="shared" si="28"/>
        <v>68907154.000000119</v>
      </c>
      <c r="W280" s="2">
        <f t="shared" si="20"/>
        <v>409997.71428571641</v>
      </c>
      <c r="X280" s="2">
        <f t="shared" si="6"/>
        <v>10002.285714283586</v>
      </c>
      <c r="Y280" s="2">
        <f t="shared" si="7"/>
        <v>37145172.999999702</v>
      </c>
      <c r="Z280" s="2" t="str">
        <f t="shared" si="8"/>
        <v>MEEP</v>
      </c>
      <c r="AA280" s="2">
        <f>IF(Z280="HERE",Y280,AA279+Graph!$G$1*1000)</f>
        <v>69944990.142857015</v>
      </c>
      <c r="AB280" s="2">
        <f t="shared" si="21"/>
        <v>420000</v>
      </c>
      <c r="AC280" s="2">
        <f t="shared" si="9"/>
        <v>35697339.14285709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50102866.957142852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211</v>
      </c>
      <c r="C281" s="7"/>
      <c r="D281" s="2" t="e">
        <f t="shared" si="12"/>
        <v>#N/A</v>
      </c>
      <c r="E281" s="2" t="e">
        <f t="shared" si="22"/>
        <v>#N/A</v>
      </c>
      <c r="F281" s="2">
        <v>1410005.2696714997</v>
      </c>
      <c r="G281" s="2">
        <f t="shared" si="23"/>
        <v>409997.71428571426</v>
      </c>
      <c r="H281" s="2">
        <f t="shared" si="13"/>
        <v>103756959.71428601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2715367.2857142929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1430794.579831928</v>
      </c>
      <c r="Q281" s="2">
        <f>IF(P281&gt;Graph!$G$1*1000,Graph!$G$1*1000,P281)</f>
        <v>420000</v>
      </c>
      <c r="R281" s="2">
        <f t="shared" si="16"/>
        <v>106472327</v>
      </c>
      <c r="S281" s="2">
        <f t="shared" si="17"/>
        <v>409997.71428571641</v>
      </c>
      <c r="T281" s="2">
        <f t="shared" si="18"/>
        <v>10002.285714285914</v>
      </c>
      <c r="U281" s="2">
        <f t="shared" si="19"/>
        <v>420000</v>
      </c>
      <c r="V281" s="2">
        <f t="shared" si="28"/>
        <v>69317151.714285836</v>
      </c>
      <c r="W281" s="2">
        <f t="shared" si="20"/>
        <v>409997.71428571641</v>
      </c>
      <c r="X281" s="2">
        <f t="shared" si="6"/>
        <v>10002.285714283586</v>
      </c>
      <c r="Y281" s="2">
        <f t="shared" si="7"/>
        <v>37155175.285713986</v>
      </c>
      <c r="Z281" s="2" t="str">
        <f t="shared" si="8"/>
        <v>MEEP</v>
      </c>
      <c r="AA281" s="2">
        <f>IF(Z281="HERE",Y281,AA280+Graph!$G$1*1000)</f>
        <v>70364990.142857015</v>
      </c>
      <c r="AB281" s="2">
        <f t="shared" si="21"/>
        <v>420000</v>
      </c>
      <c r="AC281" s="2">
        <f t="shared" si="9"/>
        <v>35697339.14285709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50123866.957142852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212</v>
      </c>
      <c r="C282" s="7"/>
      <c r="D282" s="2" t="e">
        <f t="shared" si="12"/>
        <v>#N/A</v>
      </c>
      <c r="E282" s="2" t="e">
        <f t="shared" si="22"/>
        <v>#N/A</v>
      </c>
      <c r="F282" s="2">
        <v>1414512.4634508491</v>
      </c>
      <c r="G282" s="2">
        <f t="shared" si="23"/>
        <v>409997.71428571426</v>
      </c>
      <c r="H282" s="2">
        <f t="shared" si="13"/>
        <v>104166957.42857173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2725369.5714285788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1435376.164465785</v>
      </c>
      <c r="Q282" s="2">
        <f>IF(P282&gt;Graph!$G$1*1000,Graph!$G$1*1000,P282)</f>
        <v>420000</v>
      </c>
      <c r="R282" s="2">
        <f t="shared" si="16"/>
        <v>106892327</v>
      </c>
      <c r="S282" s="2">
        <f t="shared" si="17"/>
        <v>409997.71428571641</v>
      </c>
      <c r="T282" s="2">
        <f t="shared" si="18"/>
        <v>10002.285714285914</v>
      </c>
      <c r="U282" s="2">
        <f t="shared" si="19"/>
        <v>420000</v>
      </c>
      <c r="V282" s="2">
        <f t="shared" si="28"/>
        <v>69727149.428571552</v>
      </c>
      <c r="W282" s="2">
        <f t="shared" si="20"/>
        <v>409997.71428571641</v>
      </c>
      <c r="X282" s="2">
        <f t="shared" si="6"/>
        <v>10002.285714283586</v>
      </c>
      <c r="Y282" s="2">
        <f t="shared" si="7"/>
        <v>37165177.571428269</v>
      </c>
      <c r="Z282" s="2" t="str">
        <f t="shared" si="8"/>
        <v>MEEP</v>
      </c>
      <c r="AA282" s="2">
        <f>IF(Z282="HERE",Y282,AA281+Graph!$G$1*1000)</f>
        <v>70784990.142857015</v>
      </c>
      <c r="AB282" s="2">
        <f t="shared" si="21"/>
        <v>420000</v>
      </c>
      <c r="AC282" s="2">
        <f t="shared" si="9"/>
        <v>35697339.14285709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50144866.957142852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213</v>
      </c>
      <c r="C283" s="7"/>
      <c r="D283" s="2" t="e">
        <f t="shared" si="12"/>
        <v>#N/A</v>
      </c>
      <c r="E283" s="2" t="e">
        <f t="shared" si="22"/>
        <v>#N/A</v>
      </c>
      <c r="F283" s="2">
        <v>1419019.6572301686</v>
      </c>
      <c r="G283" s="2">
        <f t="shared" si="23"/>
        <v>409997.71428571426</v>
      </c>
      <c r="H283" s="2">
        <f t="shared" si="13"/>
        <v>104576955.14285745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2735371.8571428647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1439957.749099642</v>
      </c>
      <c r="Q283" s="2">
        <f>IF(P283&gt;Graph!$G$1*1000,Graph!$G$1*1000,P283)</f>
        <v>420000</v>
      </c>
      <c r="R283" s="2">
        <f t="shared" si="16"/>
        <v>107312327</v>
      </c>
      <c r="S283" s="2">
        <f t="shared" si="17"/>
        <v>409997.71428571641</v>
      </c>
      <c r="T283" s="2">
        <f t="shared" si="18"/>
        <v>10002.285714285914</v>
      </c>
      <c r="U283" s="2">
        <f t="shared" si="19"/>
        <v>420000</v>
      </c>
      <c r="V283" s="2">
        <f t="shared" si="28"/>
        <v>70137147.142857268</v>
      </c>
      <c r="W283" s="2">
        <f t="shared" si="20"/>
        <v>409997.71428571641</v>
      </c>
      <c r="X283" s="2">
        <f t="shared" si="6"/>
        <v>10002.285714283586</v>
      </c>
      <c r="Y283" s="2">
        <f t="shared" si="7"/>
        <v>37175179.857142553</v>
      </c>
      <c r="Z283" s="2" t="str">
        <f t="shared" si="8"/>
        <v>MEEP</v>
      </c>
      <c r="AA283" s="2">
        <f>IF(Z283="HERE",Y283,AA282+Graph!$G$1*1000)</f>
        <v>71204990.142857015</v>
      </c>
      <c r="AB283" s="2">
        <f t="shared" si="21"/>
        <v>420000</v>
      </c>
      <c r="AC283" s="2">
        <f t="shared" si="9"/>
        <v>35697339.14285709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50160000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214</v>
      </c>
      <c r="C284" s="7"/>
      <c r="D284" s="2" t="e">
        <f t="shared" si="12"/>
        <v>#N/A</v>
      </c>
      <c r="E284" s="2" t="e">
        <f t="shared" si="22"/>
        <v>#N/A</v>
      </c>
      <c r="F284" s="2">
        <v>1423526.8510094881</v>
      </c>
      <c r="G284" s="2">
        <f t="shared" si="23"/>
        <v>409997.71428571426</v>
      </c>
      <c r="H284" s="2">
        <f t="shared" si="13"/>
        <v>104986952.85714316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2745374.1428571506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1444539.3337334692</v>
      </c>
      <c r="Q284" s="2">
        <f>IF(P284&gt;Graph!$G$1*1000,Graph!$G$1*1000,P284)</f>
        <v>420000</v>
      </c>
      <c r="R284" s="2">
        <f t="shared" si="16"/>
        <v>107732327</v>
      </c>
      <c r="S284" s="2">
        <f t="shared" si="17"/>
        <v>409997.71428571641</v>
      </c>
      <c r="T284" s="2">
        <f t="shared" si="18"/>
        <v>10002.285714285914</v>
      </c>
      <c r="U284" s="2">
        <f t="shared" si="19"/>
        <v>420000</v>
      </c>
      <c r="V284" s="2">
        <f t="shared" si="28"/>
        <v>70547144.857142985</v>
      </c>
      <c r="W284" s="2">
        <f t="shared" si="20"/>
        <v>409997.71428571641</v>
      </c>
      <c r="X284" s="2">
        <f t="shared" si="6"/>
        <v>10002.285714283586</v>
      </c>
      <c r="Y284" s="2">
        <f t="shared" si="7"/>
        <v>37185182.142856836</v>
      </c>
      <c r="Z284" s="2" t="str">
        <f t="shared" si="8"/>
        <v>MEEP</v>
      </c>
      <c r="AA284" s="2">
        <f>IF(Z284="HERE",Y284,AA283+Graph!$G$1*1000)</f>
        <v>71624990.142857015</v>
      </c>
      <c r="AB284" s="2">
        <f t="shared" si="21"/>
        <v>420000</v>
      </c>
      <c r="AC284" s="2">
        <f t="shared" si="9"/>
        <v>35697339.14285709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50160000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215</v>
      </c>
      <c r="C285" s="7"/>
      <c r="D285" s="2" t="e">
        <f t="shared" si="12"/>
        <v>#N/A</v>
      </c>
      <c r="E285" s="2" t="e">
        <f t="shared" si="22"/>
        <v>#N/A</v>
      </c>
      <c r="F285" s="2">
        <v>1428034.0447888374</v>
      </c>
      <c r="G285" s="2">
        <f t="shared" si="23"/>
        <v>409997.71428571426</v>
      </c>
      <c r="H285" s="2">
        <f t="shared" si="13"/>
        <v>105396950.57142888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2755376.4285714366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1449120.9183673263</v>
      </c>
      <c r="Q285" s="2">
        <f>IF(P285&gt;Graph!$G$1*1000,Graph!$G$1*1000,P285)</f>
        <v>420000</v>
      </c>
      <c r="R285" s="2">
        <f t="shared" si="16"/>
        <v>108152327</v>
      </c>
      <c r="S285" s="2">
        <f t="shared" si="17"/>
        <v>409997.71428571641</v>
      </c>
      <c r="T285" s="2">
        <f t="shared" si="18"/>
        <v>10002.285714285914</v>
      </c>
      <c r="U285" s="2">
        <f t="shared" si="19"/>
        <v>420000</v>
      </c>
      <c r="V285" s="2">
        <f t="shared" si="28"/>
        <v>70957142.571428701</v>
      </c>
      <c r="W285" s="2">
        <f t="shared" si="20"/>
        <v>409997.71428571641</v>
      </c>
      <c r="X285" s="2">
        <f t="shared" si="6"/>
        <v>10002.285714283586</v>
      </c>
      <c r="Y285" s="2">
        <f t="shared" si="7"/>
        <v>37195184.42857112</v>
      </c>
      <c r="Z285" s="2" t="str">
        <f t="shared" si="8"/>
        <v>MEEP</v>
      </c>
      <c r="AA285" s="2">
        <f>IF(Z285="HERE",Y285,AA284+Graph!$G$1*1000)</f>
        <v>72044990.142857015</v>
      </c>
      <c r="AB285" s="2">
        <f t="shared" si="21"/>
        <v>420000</v>
      </c>
      <c r="AC285" s="2">
        <f t="shared" si="9"/>
        <v>35697339.14285709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50160000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216</v>
      </c>
      <c r="C286" s="7"/>
      <c r="D286" s="2" t="e">
        <f t="shared" si="12"/>
        <v>#N/A</v>
      </c>
      <c r="E286" s="2" t="e">
        <f t="shared" si="22"/>
        <v>#N/A</v>
      </c>
      <c r="F286" s="2">
        <v>1432541.238568157</v>
      </c>
      <c r="G286" s="2">
        <f t="shared" si="23"/>
        <v>409997.71428571426</v>
      </c>
      <c r="H286" s="2">
        <f t="shared" si="13"/>
        <v>105806948.2857146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2765378.7142857225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1453702.5030011833</v>
      </c>
      <c r="Q286" s="2">
        <f>IF(P286&gt;Graph!$G$1*1000,Graph!$G$1*1000,P286)</f>
        <v>420000</v>
      </c>
      <c r="R286" s="2">
        <f t="shared" si="16"/>
        <v>108572327</v>
      </c>
      <c r="S286" s="2">
        <f t="shared" si="17"/>
        <v>409997.71428571641</v>
      </c>
      <c r="T286" s="2">
        <f t="shared" si="18"/>
        <v>10002.285714285914</v>
      </c>
      <c r="U286" s="2">
        <f t="shared" si="19"/>
        <v>420000</v>
      </c>
      <c r="V286" s="2">
        <f t="shared" si="28"/>
        <v>71367140.285714418</v>
      </c>
      <c r="W286" s="2">
        <f t="shared" si="20"/>
        <v>409997.71428571641</v>
      </c>
      <c r="X286" s="2">
        <f t="shared" si="6"/>
        <v>10002.285714283586</v>
      </c>
      <c r="Y286" s="2">
        <f t="shared" si="7"/>
        <v>37205186.714285403</v>
      </c>
      <c r="Z286" s="2" t="str">
        <f t="shared" si="8"/>
        <v>MEEP</v>
      </c>
      <c r="AA286" s="2">
        <f>IF(Z286="HERE",Y286,AA285+Graph!$G$1*1000)</f>
        <v>72464990.142857015</v>
      </c>
      <c r="AB286" s="2">
        <f t="shared" si="21"/>
        <v>420000</v>
      </c>
      <c r="AC286" s="2">
        <f t="shared" si="9"/>
        <v>35697339.14285709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217</v>
      </c>
      <c r="C287" s="7"/>
      <c r="D287" s="2" t="e">
        <f t="shared" si="12"/>
        <v>#N/A</v>
      </c>
      <c r="E287" s="2" t="e">
        <f t="shared" si="22"/>
        <v>#N/A</v>
      </c>
      <c r="F287" s="2">
        <v>1437048.4323474765</v>
      </c>
      <c r="G287" s="2">
        <f t="shared" si="23"/>
        <v>409997.71428571426</v>
      </c>
      <c r="H287" s="2">
        <f t="shared" si="13"/>
        <v>106216946.00000031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2775381.0000000084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1458284.0876350403</v>
      </c>
      <c r="Q287" s="2">
        <f>IF(P287&gt;Graph!$G$1*1000,Graph!$G$1*1000,P287)</f>
        <v>420000</v>
      </c>
      <c r="R287" s="2">
        <f t="shared" si="16"/>
        <v>108992327</v>
      </c>
      <c r="S287" s="2">
        <f t="shared" si="17"/>
        <v>409997.71428571641</v>
      </c>
      <c r="T287" s="2">
        <f t="shared" si="18"/>
        <v>10002.285714285914</v>
      </c>
      <c r="U287" s="2">
        <f t="shared" si="19"/>
        <v>420000</v>
      </c>
      <c r="V287" s="2">
        <f t="shared" si="28"/>
        <v>71777138.000000134</v>
      </c>
      <c r="W287" s="2">
        <f t="shared" si="20"/>
        <v>409997.71428571641</v>
      </c>
      <c r="X287" s="2">
        <f t="shared" si="6"/>
        <v>10002.285714283586</v>
      </c>
      <c r="Y287" s="2">
        <f t="shared" si="7"/>
        <v>37215188.999999687</v>
      </c>
      <c r="Z287" s="2" t="str">
        <f t="shared" si="8"/>
        <v>MEEP</v>
      </c>
      <c r="AA287" s="2">
        <f>IF(Z287="HERE",Y287,AA286+Graph!$G$1*1000)</f>
        <v>72884990.142857015</v>
      </c>
      <c r="AB287" s="2">
        <f t="shared" si="21"/>
        <v>420000</v>
      </c>
      <c r="AC287" s="2">
        <f t="shared" si="9"/>
        <v>35697339.14285709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218</v>
      </c>
      <c r="C288" s="7"/>
      <c r="D288" s="2" t="e">
        <f t="shared" si="12"/>
        <v>#N/A</v>
      </c>
      <c r="E288" s="2" t="e">
        <f t="shared" si="22"/>
        <v>#N/A</v>
      </c>
      <c r="F288" s="2">
        <v>1441555.6261268258</v>
      </c>
      <c r="G288" s="2">
        <f t="shared" si="23"/>
        <v>409997.71428571426</v>
      </c>
      <c r="H288" s="2">
        <f t="shared" si="13"/>
        <v>106626943.71428603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2785383.2857142943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1462865.6722688973</v>
      </c>
      <c r="Q288" s="2">
        <f>IF(P288&gt;Graph!$G$1*1000,Graph!$G$1*1000,P288)</f>
        <v>420000</v>
      </c>
      <c r="R288" s="2">
        <f t="shared" si="16"/>
        <v>109412327</v>
      </c>
      <c r="S288" s="2">
        <f t="shared" si="17"/>
        <v>409997.71428571641</v>
      </c>
      <c r="T288" s="2">
        <f t="shared" si="18"/>
        <v>10002.285714285914</v>
      </c>
      <c r="U288" s="2">
        <f t="shared" si="19"/>
        <v>420000</v>
      </c>
      <c r="V288" s="2">
        <f t="shared" si="28"/>
        <v>72187135.714285851</v>
      </c>
      <c r="W288" s="2">
        <f t="shared" si="20"/>
        <v>409997.71428571641</v>
      </c>
      <c r="X288" s="2">
        <f t="shared" si="6"/>
        <v>10002.285714283586</v>
      </c>
      <c r="Y288" s="2">
        <f t="shared" si="7"/>
        <v>37225191.285713971</v>
      </c>
      <c r="Z288" s="2" t="str">
        <f t="shared" si="8"/>
        <v>MEEP</v>
      </c>
      <c r="AA288" s="2">
        <f>IF(Z288="HERE",Y288,AA287+Graph!$G$1*1000)</f>
        <v>73304990.142857015</v>
      </c>
      <c r="AB288" s="2">
        <f t="shared" si="21"/>
        <v>420000</v>
      </c>
      <c r="AC288" s="2">
        <f t="shared" si="9"/>
        <v>35697339.14285709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219</v>
      </c>
      <c r="C289" s="7"/>
      <c r="D289" s="2" t="e">
        <f t="shared" si="12"/>
        <v>#N/A</v>
      </c>
      <c r="E289" s="2" t="e">
        <f t="shared" si="22"/>
        <v>#N/A</v>
      </c>
      <c r="F289" s="2">
        <v>1446062.8199061453</v>
      </c>
      <c r="G289" s="2">
        <f t="shared" si="23"/>
        <v>409997.71428571426</v>
      </c>
      <c r="H289" s="2">
        <f t="shared" si="13"/>
        <v>107036941.42857175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2795385.5714285802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1467447.2569027543</v>
      </c>
      <c r="Q289" s="2">
        <f>IF(P289&gt;Graph!$G$1*1000,Graph!$G$1*1000,P289)</f>
        <v>420000</v>
      </c>
      <c r="R289" s="2">
        <f t="shared" si="16"/>
        <v>109832327</v>
      </c>
      <c r="S289" s="2">
        <f t="shared" si="17"/>
        <v>409997.71428571641</v>
      </c>
      <c r="T289" s="2">
        <f t="shared" si="18"/>
        <v>10002.285714285914</v>
      </c>
      <c r="U289" s="2">
        <f t="shared" si="19"/>
        <v>420000</v>
      </c>
      <c r="V289" s="2">
        <f t="shared" si="28"/>
        <v>72597133.428571567</v>
      </c>
      <c r="W289" s="2">
        <f t="shared" si="20"/>
        <v>409997.71428571641</v>
      </c>
      <c r="X289" s="2">
        <f t="shared" si="6"/>
        <v>10002.285714283586</v>
      </c>
      <c r="Y289" s="2">
        <f t="shared" si="7"/>
        <v>37235193.571428254</v>
      </c>
      <c r="Z289" s="2" t="str">
        <f t="shared" si="8"/>
        <v>MEEP</v>
      </c>
      <c r="AA289" s="2">
        <f>IF(Z289="HERE",Y289,AA288+Graph!$G$1*1000)</f>
        <v>73724990.142857015</v>
      </c>
      <c r="AB289" s="2">
        <f t="shared" si="21"/>
        <v>420000</v>
      </c>
      <c r="AC289" s="2">
        <f t="shared" si="9"/>
        <v>35697339.14285709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220</v>
      </c>
      <c r="C290" s="7"/>
      <c r="D290" s="2" t="e">
        <f t="shared" si="12"/>
        <v>#N/A</v>
      </c>
      <c r="E290" s="2" t="e">
        <f t="shared" si="22"/>
        <v>#N/A</v>
      </c>
      <c r="F290" s="2">
        <v>1450570.0136854649</v>
      </c>
      <c r="G290" s="2">
        <f t="shared" si="23"/>
        <v>409997.71428571426</v>
      </c>
      <c r="H290" s="2">
        <f t="shared" si="13"/>
        <v>107446939.14285746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2805387.8571428661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1472028.8415366113</v>
      </c>
      <c r="Q290" s="2">
        <f>IF(P290&gt;Graph!$G$1*1000,Graph!$G$1*1000,P290)</f>
        <v>420000</v>
      </c>
      <c r="R290" s="2">
        <f t="shared" si="16"/>
        <v>110252327</v>
      </c>
      <c r="S290" s="2">
        <f t="shared" si="17"/>
        <v>409997.71428571641</v>
      </c>
      <c r="T290" s="2">
        <f t="shared" si="18"/>
        <v>10002.285714285914</v>
      </c>
      <c r="U290" s="2">
        <f t="shared" si="19"/>
        <v>420000</v>
      </c>
      <c r="V290" s="2">
        <f t="shared" si="28"/>
        <v>73007131.142857283</v>
      </c>
      <c r="W290" s="2">
        <f t="shared" si="20"/>
        <v>409997.71428571641</v>
      </c>
      <c r="X290" s="2">
        <f t="shared" si="6"/>
        <v>10002.285714283586</v>
      </c>
      <c r="Y290" s="2">
        <f t="shared" si="7"/>
        <v>37245195.857142538</v>
      </c>
      <c r="Z290" s="2" t="str">
        <f t="shared" si="8"/>
        <v>MEEP</v>
      </c>
      <c r="AA290" s="2">
        <f>IF(Z290="HERE",Y290,AA289+Graph!$G$1*1000)</f>
        <v>74144990.142857015</v>
      </c>
      <c r="AB290" s="2">
        <f t="shared" si="21"/>
        <v>420000</v>
      </c>
      <c r="AC290" s="2">
        <f t="shared" si="9"/>
        <v>35697339.14285709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221</v>
      </c>
      <c r="C291" s="7"/>
      <c r="D291" s="2" t="e">
        <f t="shared" si="12"/>
        <v>#N/A</v>
      </c>
      <c r="E291" s="2" t="e">
        <f t="shared" si="22"/>
        <v>#N/A</v>
      </c>
      <c r="F291" s="2">
        <v>1455077.2074648142</v>
      </c>
      <c r="G291" s="2">
        <f t="shared" si="23"/>
        <v>409997.71428571426</v>
      </c>
      <c r="H291" s="2">
        <f t="shared" si="13"/>
        <v>107856936.85714318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2815390.142857152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1476610.4261704683</v>
      </c>
      <c r="Q291" s="2">
        <f>IF(P291&gt;Graph!$G$1*1000,Graph!$G$1*1000,P291)</f>
        <v>420000</v>
      </c>
      <c r="R291" s="2">
        <f t="shared" si="16"/>
        <v>110672327</v>
      </c>
      <c r="S291" s="2">
        <f t="shared" si="17"/>
        <v>409997.71428571641</v>
      </c>
      <c r="T291" s="2">
        <f t="shared" si="18"/>
        <v>10002.285714285914</v>
      </c>
      <c r="U291" s="2">
        <f t="shared" si="19"/>
        <v>420000</v>
      </c>
      <c r="V291" s="2">
        <f t="shared" si="28"/>
        <v>73417128.857143</v>
      </c>
      <c r="W291" s="2">
        <f t="shared" si="20"/>
        <v>409997.71428571641</v>
      </c>
      <c r="X291" s="2">
        <f t="shared" si="6"/>
        <v>10002.285714283586</v>
      </c>
      <c r="Y291" s="2">
        <f t="shared" si="7"/>
        <v>37255198.142856821</v>
      </c>
      <c r="Z291" s="2" t="str">
        <f t="shared" si="8"/>
        <v>MEEP</v>
      </c>
      <c r="AA291" s="2">
        <f>IF(Z291="HERE",Y291,AA290+Graph!$G$1*1000)</f>
        <v>74564990.142857015</v>
      </c>
      <c r="AB291" s="2">
        <f t="shared" si="21"/>
        <v>420000</v>
      </c>
      <c r="AC291" s="2">
        <f t="shared" si="9"/>
        <v>35697339.14285709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222</v>
      </c>
      <c r="C292" s="7"/>
      <c r="D292" s="2" t="e">
        <f t="shared" si="12"/>
        <v>#N/A</v>
      </c>
      <c r="E292" s="2" t="e">
        <f t="shared" si="22"/>
        <v>#N/A</v>
      </c>
      <c r="F292" s="2">
        <v>1459584.4012441337</v>
      </c>
      <c r="G292" s="2">
        <f t="shared" si="23"/>
        <v>409997.71428571426</v>
      </c>
      <c r="H292" s="2">
        <f t="shared" si="13"/>
        <v>108266934.57142889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2825392.428571438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1481192.0108043253</v>
      </c>
      <c r="Q292" s="2">
        <f>IF(P292&gt;Graph!$G$1*1000,Graph!$G$1*1000,P292)</f>
        <v>420000</v>
      </c>
      <c r="R292" s="2">
        <f t="shared" si="16"/>
        <v>111092327</v>
      </c>
      <c r="S292" s="2">
        <f t="shared" si="17"/>
        <v>409997.71428571641</v>
      </c>
      <c r="T292" s="2">
        <f t="shared" si="18"/>
        <v>10002.285714285914</v>
      </c>
      <c r="U292" s="2">
        <f t="shared" si="19"/>
        <v>420000</v>
      </c>
      <c r="V292" s="2">
        <f t="shared" si="28"/>
        <v>73827126.571428716</v>
      </c>
      <c r="W292" s="2">
        <f t="shared" si="20"/>
        <v>409997.71428571641</v>
      </c>
      <c r="X292" s="2">
        <f t="shared" si="6"/>
        <v>10002.285714283586</v>
      </c>
      <c r="Y292" s="2">
        <f t="shared" si="7"/>
        <v>37265200.428571105</v>
      </c>
      <c r="Z292" s="2" t="str">
        <f t="shared" si="8"/>
        <v>MEEP</v>
      </c>
      <c r="AA292" s="2">
        <f>IF(Z292="HERE",Y292,AA291+Graph!$G$1*1000)</f>
        <v>74984990.142857015</v>
      </c>
      <c r="AB292" s="2">
        <f t="shared" si="21"/>
        <v>420000</v>
      </c>
      <c r="AC292" s="2">
        <f t="shared" si="9"/>
        <v>35697339.14285709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223</v>
      </c>
      <c r="C293" s="7"/>
      <c r="D293" s="2" t="e">
        <f t="shared" si="12"/>
        <v>#N/A</v>
      </c>
      <c r="E293" s="2" t="e">
        <f t="shared" si="22"/>
        <v>#N/A</v>
      </c>
      <c r="F293" s="2">
        <v>1464091.5950234532</v>
      </c>
      <c r="G293" s="2">
        <f t="shared" si="23"/>
        <v>409997.71428571426</v>
      </c>
      <c r="H293" s="2">
        <f t="shared" si="13"/>
        <v>108676932.28571461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2835394.7142857239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1485773.5954381526</v>
      </c>
      <c r="Q293" s="2">
        <f>IF(P293&gt;Graph!$G$1*1000,Graph!$G$1*1000,P293)</f>
        <v>420000</v>
      </c>
      <c r="R293" s="2">
        <f t="shared" si="16"/>
        <v>111512327</v>
      </c>
      <c r="S293" s="2">
        <f t="shared" si="17"/>
        <v>409997.71428571641</v>
      </c>
      <c r="T293" s="2">
        <f t="shared" si="18"/>
        <v>10002.285714285914</v>
      </c>
      <c r="U293" s="2">
        <f t="shared" si="19"/>
        <v>420000</v>
      </c>
      <c r="V293" s="2">
        <f t="shared" si="28"/>
        <v>74237124.285714433</v>
      </c>
      <c r="W293" s="2">
        <f t="shared" si="20"/>
        <v>409997.71428571641</v>
      </c>
      <c r="X293" s="2">
        <f t="shared" si="6"/>
        <v>10002.285714283586</v>
      </c>
      <c r="Y293" s="2">
        <f t="shared" si="7"/>
        <v>37275202.714285389</v>
      </c>
      <c r="Z293" s="2" t="str">
        <f t="shared" si="8"/>
        <v>MEEP</v>
      </c>
      <c r="AA293" s="2">
        <f>IF(Z293="HERE",Y293,AA292+Graph!$G$1*1000)</f>
        <v>75404990.142857015</v>
      </c>
      <c r="AB293" s="2">
        <f t="shared" si="21"/>
        <v>420000</v>
      </c>
      <c r="AC293" s="2">
        <f t="shared" si="9"/>
        <v>35697339.14285709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224</v>
      </c>
      <c r="C294" s="7"/>
      <c r="D294" s="2" t="e">
        <f t="shared" si="12"/>
        <v>#N/A</v>
      </c>
      <c r="E294" s="2" t="e">
        <f t="shared" si="22"/>
        <v>#N/A</v>
      </c>
      <c r="F294" s="2">
        <v>1468598.7888028026</v>
      </c>
      <c r="G294" s="2">
        <f t="shared" si="23"/>
        <v>409997.71428571426</v>
      </c>
      <c r="H294" s="2">
        <f t="shared" si="13"/>
        <v>109086930.00000033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2845397.0000000098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1490355.1800720096</v>
      </c>
      <c r="Q294" s="2">
        <f>IF(P294&gt;Graph!$G$1*1000,Graph!$G$1*1000,P294)</f>
        <v>420000</v>
      </c>
      <c r="R294" s="2">
        <f t="shared" si="16"/>
        <v>111932327</v>
      </c>
      <c r="S294" s="2">
        <f t="shared" si="17"/>
        <v>409997.71428571641</v>
      </c>
      <c r="T294" s="2">
        <f t="shared" si="18"/>
        <v>10002.285714285914</v>
      </c>
      <c r="U294" s="2">
        <f t="shared" si="19"/>
        <v>420000</v>
      </c>
      <c r="V294" s="2">
        <f t="shared" si="28"/>
        <v>74647122.000000149</v>
      </c>
      <c r="W294" s="2">
        <f t="shared" si="20"/>
        <v>409997.71428571641</v>
      </c>
      <c r="X294" s="2">
        <f t="shared" si="6"/>
        <v>10002.285714283586</v>
      </c>
      <c r="Y294" s="2">
        <f t="shared" si="7"/>
        <v>37285204.999999672</v>
      </c>
      <c r="Z294" s="2" t="str">
        <f t="shared" si="8"/>
        <v>MEEP</v>
      </c>
      <c r="AA294" s="2">
        <f>IF(Z294="HERE",Y294,AA293+Graph!$G$1*1000)</f>
        <v>75824990.142857015</v>
      </c>
      <c r="AB294" s="2">
        <f t="shared" si="21"/>
        <v>420000</v>
      </c>
      <c r="AC294" s="2">
        <f t="shared" si="9"/>
        <v>35697339.14285709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225</v>
      </c>
      <c r="C295" s="7"/>
      <c r="D295" s="2" t="e">
        <f t="shared" si="12"/>
        <v>#N/A</v>
      </c>
      <c r="E295" s="2" t="e">
        <f t="shared" si="22"/>
        <v>#N/A</v>
      </c>
      <c r="F295" s="2">
        <v>1473105.9825821221</v>
      </c>
      <c r="G295" s="2">
        <f t="shared" si="23"/>
        <v>409997.71428571426</v>
      </c>
      <c r="H295" s="2">
        <f t="shared" si="13"/>
        <v>109496927.71428604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2855399.2857142957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1494936.7647058666</v>
      </c>
      <c r="Q295" s="2">
        <f>IF(P295&gt;Graph!$G$1*1000,Graph!$G$1*1000,P295)</f>
        <v>420000</v>
      </c>
      <c r="R295" s="2">
        <f t="shared" si="16"/>
        <v>112352327</v>
      </c>
      <c r="S295" s="2">
        <f t="shared" si="17"/>
        <v>409997.71428571641</v>
      </c>
      <c r="T295" s="2">
        <f t="shared" si="18"/>
        <v>10002.285714285914</v>
      </c>
      <c r="U295" s="2">
        <f t="shared" si="19"/>
        <v>420000</v>
      </c>
      <c r="V295" s="2">
        <f t="shared" si="28"/>
        <v>75057119.714285865</v>
      </c>
      <c r="W295" s="2">
        <f t="shared" si="20"/>
        <v>409997.71428571641</v>
      </c>
      <c r="X295" s="2">
        <f t="shared" si="6"/>
        <v>10002.285714283586</v>
      </c>
      <c r="Y295" s="2">
        <f t="shared" si="7"/>
        <v>37295207.285713956</v>
      </c>
      <c r="Z295" s="2" t="str">
        <f t="shared" si="8"/>
        <v>MEEP</v>
      </c>
      <c r="AA295" s="2">
        <f>IF(Z295="HERE",Y295,AA294+Graph!$G$1*1000)</f>
        <v>76244990.142857015</v>
      </c>
      <c r="AB295" s="2">
        <f t="shared" si="21"/>
        <v>420000</v>
      </c>
      <c r="AC295" s="2">
        <f t="shared" si="9"/>
        <v>35697339.14285709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226</v>
      </c>
      <c r="C296" s="7"/>
      <c r="D296" s="2" t="e">
        <f t="shared" si="12"/>
        <v>#N/A</v>
      </c>
      <c r="E296" s="2" t="e">
        <f t="shared" si="22"/>
        <v>#N/A</v>
      </c>
      <c r="F296" s="2">
        <v>1477613.1763614416</v>
      </c>
      <c r="G296" s="2">
        <f t="shared" si="23"/>
        <v>409997.71428571426</v>
      </c>
      <c r="H296" s="2">
        <f t="shared" si="13"/>
        <v>109906925.42857176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2865401.5714285816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1499518.3493397236</v>
      </c>
      <c r="Q296" s="2">
        <f>IF(P296&gt;Graph!$G$1*1000,Graph!$G$1*1000,P296)</f>
        <v>420000</v>
      </c>
      <c r="R296" s="2">
        <f t="shared" si="16"/>
        <v>112772327</v>
      </c>
      <c r="S296" s="2">
        <f t="shared" si="17"/>
        <v>409997.71428571641</v>
      </c>
      <c r="T296" s="2">
        <f t="shared" si="18"/>
        <v>10002.285714285914</v>
      </c>
      <c r="U296" s="2">
        <f t="shared" si="19"/>
        <v>420000</v>
      </c>
      <c r="V296" s="2">
        <f t="shared" si="28"/>
        <v>75467117.428571582</v>
      </c>
      <c r="W296" s="2">
        <f t="shared" si="20"/>
        <v>409997.71428571641</v>
      </c>
      <c r="X296" s="2">
        <f t="shared" si="6"/>
        <v>10002.285714283586</v>
      </c>
      <c r="Y296" s="2">
        <f t="shared" si="7"/>
        <v>37305209.571428239</v>
      </c>
      <c r="Z296" s="2" t="str">
        <f t="shared" si="8"/>
        <v>MEEP</v>
      </c>
      <c r="AA296" s="2">
        <f>IF(Z296="HERE",Y296,AA295+Graph!$G$1*1000)</f>
        <v>76664990.142857015</v>
      </c>
      <c r="AB296" s="2">
        <f t="shared" si="21"/>
        <v>420000</v>
      </c>
      <c r="AC296" s="2">
        <f t="shared" si="9"/>
        <v>35697339.14285709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227</v>
      </c>
      <c r="C297" s="7"/>
      <c r="D297" s="2" t="e">
        <f t="shared" si="12"/>
        <v>#N/A</v>
      </c>
      <c r="E297" s="2" t="e">
        <f t="shared" si="22"/>
        <v>#N/A</v>
      </c>
      <c r="F297" s="2">
        <v>1482120.3701407909</v>
      </c>
      <c r="G297" s="2">
        <f t="shared" si="23"/>
        <v>409997.71428571426</v>
      </c>
      <c r="H297" s="2">
        <f t="shared" si="13"/>
        <v>110316923.14285748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2875403.8571428675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1504099.9339735806</v>
      </c>
      <c r="Q297" s="2">
        <f>IF(P297&gt;Graph!$G$1*1000,Graph!$G$1*1000,P297)</f>
        <v>420000</v>
      </c>
      <c r="R297" s="2">
        <f t="shared" si="16"/>
        <v>113192327</v>
      </c>
      <c r="S297" s="2">
        <f t="shared" si="17"/>
        <v>409997.71428571641</v>
      </c>
      <c r="T297" s="2">
        <f t="shared" si="18"/>
        <v>10002.285714285914</v>
      </c>
      <c r="U297" s="2">
        <f t="shared" si="19"/>
        <v>420000</v>
      </c>
      <c r="V297" s="2">
        <f t="shared" si="28"/>
        <v>75877115.142857298</v>
      </c>
      <c r="W297" s="2">
        <f t="shared" si="20"/>
        <v>409997.71428571641</v>
      </c>
      <c r="X297" s="2">
        <f t="shared" si="6"/>
        <v>10002.285714283586</v>
      </c>
      <c r="Y297" s="2">
        <f t="shared" si="7"/>
        <v>37315211.857142523</v>
      </c>
      <c r="Z297" s="2" t="str">
        <f t="shared" si="8"/>
        <v>MEEP</v>
      </c>
      <c r="AA297" s="2">
        <f>IF(Z297="HERE",Y297,AA296+Graph!$G$1*1000)</f>
        <v>77084990.142857015</v>
      </c>
      <c r="AB297" s="2">
        <f t="shared" si="21"/>
        <v>420000</v>
      </c>
      <c r="AC297" s="2">
        <f t="shared" si="9"/>
        <v>35697339.14285709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228</v>
      </c>
      <c r="C298" s="7"/>
      <c r="D298" s="2" t="e">
        <f t="shared" si="12"/>
        <v>#N/A</v>
      </c>
      <c r="E298" s="2" t="e">
        <f t="shared" si="22"/>
        <v>#N/A</v>
      </c>
      <c r="F298" s="2">
        <v>1486627.5639201105</v>
      </c>
      <c r="G298" s="2">
        <f t="shared" si="23"/>
        <v>409997.71428571426</v>
      </c>
      <c r="H298" s="2">
        <f t="shared" si="13"/>
        <v>110726920.85714319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2885406.1428571534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1508681.5186074376</v>
      </c>
      <c r="Q298" s="2">
        <f>IF(P298&gt;Graph!$G$1*1000,Graph!$G$1*1000,P298)</f>
        <v>420000</v>
      </c>
      <c r="R298" s="2">
        <f t="shared" si="16"/>
        <v>113612327</v>
      </c>
      <c r="S298" s="2">
        <f t="shared" si="17"/>
        <v>409997.71428571641</v>
      </c>
      <c r="T298" s="2">
        <f t="shared" si="18"/>
        <v>10002.285714285914</v>
      </c>
      <c r="U298" s="2">
        <f t="shared" si="19"/>
        <v>420000</v>
      </c>
      <c r="V298" s="2">
        <f t="shared" si="28"/>
        <v>76287112.857143015</v>
      </c>
      <c r="W298" s="2">
        <f t="shared" si="20"/>
        <v>409997.71428571641</v>
      </c>
      <c r="X298" s="2">
        <f t="shared" si="6"/>
        <v>10002.285714283586</v>
      </c>
      <c r="Y298" s="2">
        <f t="shared" si="7"/>
        <v>37325214.142856807</v>
      </c>
      <c r="Z298" s="2" t="str">
        <f t="shared" si="8"/>
        <v>MEEP</v>
      </c>
      <c r="AA298" s="2">
        <f>IF(Z298="HERE",Y298,AA297+Graph!$G$1*1000)</f>
        <v>77504990.142857015</v>
      </c>
      <c r="AB298" s="2">
        <f t="shared" si="21"/>
        <v>420000</v>
      </c>
      <c r="AC298" s="2">
        <f t="shared" si="9"/>
        <v>35697339.14285709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229</v>
      </c>
      <c r="C299" s="7"/>
      <c r="D299" s="2" t="e">
        <f t="shared" si="12"/>
        <v>#N/A</v>
      </c>
      <c r="E299" s="2" t="e">
        <f t="shared" si="22"/>
        <v>#N/A</v>
      </c>
      <c r="F299" s="2">
        <v>1491134.75769943</v>
      </c>
      <c r="G299" s="2">
        <f t="shared" si="23"/>
        <v>409997.71428571426</v>
      </c>
      <c r="H299" s="2">
        <f t="shared" si="13"/>
        <v>111136918.57142891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2895408.4285714393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1513263.1032412946</v>
      </c>
      <c r="Q299" s="2">
        <f>IF(P299&gt;Graph!$G$1*1000,Graph!$G$1*1000,P299)</f>
        <v>420000</v>
      </c>
      <c r="R299" s="2">
        <f t="shared" si="16"/>
        <v>114032327</v>
      </c>
      <c r="S299" s="2">
        <f t="shared" si="17"/>
        <v>409997.71428571641</v>
      </c>
      <c r="T299" s="2">
        <f t="shared" si="18"/>
        <v>10002.285714285914</v>
      </c>
      <c r="U299" s="2">
        <f t="shared" si="19"/>
        <v>420000</v>
      </c>
      <c r="V299" s="2">
        <f t="shared" si="28"/>
        <v>76697110.571428731</v>
      </c>
      <c r="W299" s="2">
        <f t="shared" si="20"/>
        <v>409997.71428571641</v>
      </c>
      <c r="X299" s="2">
        <f t="shared" si="6"/>
        <v>10002.285714283586</v>
      </c>
      <c r="Y299" s="2">
        <f t="shared" si="7"/>
        <v>37335216.42857109</v>
      </c>
      <c r="Z299" s="2" t="str">
        <f t="shared" si="8"/>
        <v>MEEP</v>
      </c>
      <c r="AA299" s="2">
        <f>IF(Z299="HERE",Y299,AA298+Graph!$G$1*1000)</f>
        <v>77924990.142857015</v>
      </c>
      <c r="AB299" s="2">
        <f t="shared" si="21"/>
        <v>420000</v>
      </c>
      <c r="AC299" s="2">
        <f t="shared" si="9"/>
        <v>35697339.14285709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230</v>
      </c>
      <c r="C300" s="7"/>
      <c r="D300" s="2" t="e">
        <f t="shared" si="12"/>
        <v>#N/A</v>
      </c>
      <c r="E300" s="2" t="e">
        <f t="shared" si="22"/>
        <v>#N/A</v>
      </c>
      <c r="F300" s="2">
        <v>1495641.9514787793</v>
      </c>
      <c r="G300" s="2">
        <f t="shared" si="23"/>
        <v>409997.71428571426</v>
      </c>
      <c r="H300" s="2">
        <f t="shared" si="13"/>
        <v>111546916.28571463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2905410.7142857253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1517844.6878751516</v>
      </c>
      <c r="Q300" s="2">
        <f>IF(P300&gt;Graph!$G$1*1000,Graph!$G$1*1000,P300)</f>
        <v>420000</v>
      </c>
      <c r="R300" s="2">
        <f t="shared" si="16"/>
        <v>114452327</v>
      </c>
      <c r="S300" s="2">
        <f t="shared" si="17"/>
        <v>409997.71428571641</v>
      </c>
      <c r="T300" s="2">
        <f t="shared" si="18"/>
        <v>10002.285714285914</v>
      </c>
      <c r="U300" s="2">
        <f t="shared" si="19"/>
        <v>420000</v>
      </c>
      <c r="V300" s="2">
        <f t="shared" si="28"/>
        <v>77107108.285714447</v>
      </c>
      <c r="W300" s="2">
        <f t="shared" si="20"/>
        <v>409997.71428571641</v>
      </c>
      <c r="X300" s="2">
        <f t="shared" si="6"/>
        <v>10002.285714283586</v>
      </c>
      <c r="Y300" s="2">
        <f t="shared" si="7"/>
        <v>37345218.714285374</v>
      </c>
      <c r="Z300" s="2" t="str">
        <f t="shared" si="8"/>
        <v>MEEP</v>
      </c>
      <c r="AA300" s="2">
        <f>IF(Z300="HERE",Y300,AA299+Graph!$G$1*1000)</f>
        <v>78344990.142857015</v>
      </c>
      <c r="AB300" s="2">
        <f t="shared" si="21"/>
        <v>420000</v>
      </c>
      <c r="AC300" s="2">
        <f t="shared" si="9"/>
        <v>35697339.14285709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231</v>
      </c>
      <c r="C301" s="7"/>
      <c r="D301" s="2" t="e">
        <f t="shared" si="12"/>
        <v>#N/A</v>
      </c>
      <c r="E301" s="2" t="e">
        <f t="shared" si="22"/>
        <v>#N/A</v>
      </c>
      <c r="F301" s="2">
        <v>1500149.1452580988</v>
      </c>
      <c r="G301" s="2">
        <f t="shared" si="23"/>
        <v>409997.71428571426</v>
      </c>
      <c r="H301" s="2">
        <f t="shared" si="13"/>
        <v>111956914.00000034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2915413.0000000112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1522426.2725089788</v>
      </c>
      <c r="Q301" s="2">
        <f>IF(P301&gt;Graph!$G$1*1000,Graph!$G$1*1000,P301)</f>
        <v>420000</v>
      </c>
      <c r="R301" s="2">
        <f t="shared" si="16"/>
        <v>114872327</v>
      </c>
      <c r="S301" s="2">
        <f t="shared" si="17"/>
        <v>409997.71428571641</v>
      </c>
      <c r="T301" s="2">
        <f t="shared" si="18"/>
        <v>10002.285714285914</v>
      </c>
      <c r="U301" s="2">
        <f t="shared" si="19"/>
        <v>420000</v>
      </c>
      <c r="V301" s="2">
        <f t="shared" si="28"/>
        <v>77517106.000000164</v>
      </c>
      <c r="W301" s="2">
        <f t="shared" si="20"/>
        <v>409997.71428571641</v>
      </c>
      <c r="X301" s="2">
        <f t="shared" si="6"/>
        <v>10002.285714283586</v>
      </c>
      <c r="Y301" s="2">
        <f t="shared" si="7"/>
        <v>37355220.999999657</v>
      </c>
      <c r="Z301" s="2" t="str">
        <f t="shared" si="8"/>
        <v>MEEP</v>
      </c>
      <c r="AA301" s="2">
        <f>IF(Z301="HERE",Y301,AA300+Graph!$G$1*1000)</f>
        <v>78764990.142857015</v>
      </c>
      <c r="AB301" s="2">
        <f t="shared" si="21"/>
        <v>420000</v>
      </c>
      <c r="AC301" s="2">
        <f t="shared" si="9"/>
        <v>35697339.14285709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232</v>
      </c>
      <c r="C302" s="7"/>
      <c r="D302" s="2" t="e">
        <f t="shared" si="12"/>
        <v>#N/A</v>
      </c>
      <c r="E302" s="2" t="e">
        <f t="shared" si="22"/>
        <v>#N/A</v>
      </c>
      <c r="F302" s="2">
        <v>1504656.3390374184</v>
      </c>
      <c r="G302" s="2">
        <f t="shared" si="23"/>
        <v>409997.71428571426</v>
      </c>
      <c r="H302" s="2">
        <f t="shared" si="13"/>
        <v>112366911.71428606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2925415.2857142971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1527007.8571428359</v>
      </c>
      <c r="Q302" s="2">
        <f>IF(P302&gt;Graph!$G$1*1000,Graph!$G$1*1000,P302)</f>
        <v>420000</v>
      </c>
      <c r="R302" s="2">
        <f t="shared" si="16"/>
        <v>115292327</v>
      </c>
      <c r="S302" s="2">
        <f t="shared" si="17"/>
        <v>409997.71428571641</v>
      </c>
      <c r="T302" s="2">
        <f t="shared" si="18"/>
        <v>10002.285714285914</v>
      </c>
      <c r="U302" s="2">
        <f t="shared" si="19"/>
        <v>420000</v>
      </c>
      <c r="V302" s="2">
        <f t="shared" si="28"/>
        <v>77927103.71428588</v>
      </c>
      <c r="W302" s="2">
        <f t="shared" si="20"/>
        <v>409997.71428571641</v>
      </c>
      <c r="X302" s="2">
        <f t="shared" si="6"/>
        <v>10002.285714283586</v>
      </c>
      <c r="Y302" s="2">
        <f t="shared" si="7"/>
        <v>37365223.285713941</v>
      </c>
      <c r="Z302" s="2" t="str">
        <f t="shared" si="8"/>
        <v>MEEP</v>
      </c>
      <c r="AA302" s="2">
        <f>IF(Z302="HERE",Y302,AA301+Graph!$G$1*1000)</f>
        <v>79184990.142857015</v>
      </c>
      <c r="AB302" s="2">
        <f t="shared" si="21"/>
        <v>420000</v>
      </c>
      <c r="AC302" s="2">
        <f t="shared" si="9"/>
        <v>35697339.14285709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233</v>
      </c>
      <c r="C303" s="7"/>
      <c r="D303" s="2" t="e">
        <f t="shared" si="12"/>
        <v>#N/A</v>
      </c>
      <c r="E303" s="2" t="e">
        <f t="shared" si="22"/>
        <v>#N/A</v>
      </c>
      <c r="F303" s="2">
        <v>1509163.5328167677</v>
      </c>
      <c r="G303" s="2">
        <f t="shared" si="23"/>
        <v>409997.71428571426</v>
      </c>
      <c r="H303" s="2">
        <f t="shared" si="13"/>
        <v>112776909.42857178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2935417.571428583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1531589.4417766929</v>
      </c>
      <c r="Q303" s="2">
        <f>IF(P303&gt;Graph!$G$1*1000,Graph!$G$1*1000,P303)</f>
        <v>420000</v>
      </c>
      <c r="R303" s="2">
        <f t="shared" si="16"/>
        <v>115712327</v>
      </c>
      <c r="S303" s="2">
        <f t="shared" si="17"/>
        <v>409997.71428571641</v>
      </c>
      <c r="T303" s="2">
        <f t="shared" si="18"/>
        <v>10002.285714285914</v>
      </c>
      <c r="U303" s="2">
        <f t="shared" si="19"/>
        <v>420000</v>
      </c>
      <c r="V303" s="2">
        <f t="shared" si="28"/>
        <v>78337101.428571597</v>
      </c>
      <c r="W303" s="2">
        <f t="shared" si="20"/>
        <v>409997.71428571641</v>
      </c>
      <c r="X303" s="2">
        <f t="shared" si="6"/>
        <v>10002.285714283586</v>
      </c>
      <c r="Y303" s="2">
        <f t="shared" si="7"/>
        <v>37375225.571428224</v>
      </c>
      <c r="Z303" s="2" t="str">
        <f t="shared" si="8"/>
        <v>MEEP</v>
      </c>
      <c r="AA303" s="2">
        <f>IF(Z303="HERE",Y303,AA302+Graph!$G$1*1000)</f>
        <v>79604990.142857015</v>
      </c>
      <c r="AB303" s="2">
        <f t="shared" si="21"/>
        <v>420000</v>
      </c>
      <c r="AC303" s="2">
        <f t="shared" si="9"/>
        <v>35697339.14285709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234</v>
      </c>
      <c r="C304" s="7"/>
      <c r="D304" s="2" t="e">
        <f t="shared" si="12"/>
        <v>#N/A</v>
      </c>
      <c r="E304" s="2" t="e">
        <f t="shared" si="22"/>
        <v>#N/A</v>
      </c>
      <c r="F304" s="2">
        <v>1513670.7265960872</v>
      </c>
      <c r="G304" s="2">
        <f t="shared" si="23"/>
        <v>409997.71428571426</v>
      </c>
      <c r="H304" s="2">
        <f t="shared" si="13"/>
        <v>113186907.14285749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2945419.8571428689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1536171.0264105499</v>
      </c>
      <c r="Q304" s="2">
        <f>IF(P304&gt;Graph!$G$1*1000,Graph!$G$1*1000,P304)</f>
        <v>420000</v>
      </c>
      <c r="R304" s="2">
        <f t="shared" si="16"/>
        <v>116132327</v>
      </c>
      <c r="S304" s="2">
        <f t="shared" si="17"/>
        <v>409997.71428571641</v>
      </c>
      <c r="T304" s="2">
        <f t="shared" si="18"/>
        <v>10002.285714285914</v>
      </c>
      <c r="U304" s="2">
        <f t="shared" si="19"/>
        <v>420000</v>
      </c>
      <c r="V304" s="2">
        <f t="shared" si="28"/>
        <v>78747099.142857313</v>
      </c>
      <c r="W304" s="2">
        <f t="shared" si="20"/>
        <v>409997.71428571641</v>
      </c>
      <c r="X304" s="2">
        <f t="shared" si="6"/>
        <v>10002.285714283586</v>
      </c>
      <c r="Y304" s="2">
        <f t="shared" si="7"/>
        <v>37385227.857142508</v>
      </c>
      <c r="Z304" s="2" t="str">
        <f t="shared" si="8"/>
        <v>MEEP</v>
      </c>
      <c r="AA304" s="2">
        <f>IF(Z304="HERE",Y304,AA303+Graph!$G$1*1000)</f>
        <v>80024990.142857015</v>
      </c>
      <c r="AB304" s="2">
        <f t="shared" si="21"/>
        <v>420000</v>
      </c>
      <c r="AC304" s="2">
        <f t="shared" si="9"/>
        <v>35697339.14285709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235</v>
      </c>
      <c r="C305" s="7"/>
      <c r="D305" s="2" t="e">
        <f t="shared" si="12"/>
        <v>#N/A</v>
      </c>
      <c r="E305" s="2" t="e">
        <f t="shared" si="22"/>
        <v>#N/A</v>
      </c>
      <c r="F305" s="2">
        <v>1518177.9203754365</v>
      </c>
      <c r="G305" s="2">
        <f t="shared" si="23"/>
        <v>409997.71428571426</v>
      </c>
      <c r="H305" s="2">
        <f t="shared" si="13"/>
        <v>113596904.85714321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2955422.1428571548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1540752.6110444069</v>
      </c>
      <c r="Q305" s="2">
        <f>IF(P305&gt;Graph!$G$1*1000,Graph!$G$1*1000,P305)</f>
        <v>420000</v>
      </c>
      <c r="R305" s="2">
        <f t="shared" si="16"/>
        <v>116552327</v>
      </c>
      <c r="S305" s="2">
        <f t="shared" si="17"/>
        <v>409997.71428571641</v>
      </c>
      <c r="T305" s="2">
        <f t="shared" si="18"/>
        <v>10002.285714285914</v>
      </c>
      <c r="U305" s="2">
        <f t="shared" si="19"/>
        <v>420000</v>
      </c>
      <c r="V305" s="2">
        <f t="shared" si="28"/>
        <v>79157096.85714303</v>
      </c>
      <c r="W305" s="2">
        <f t="shared" si="20"/>
        <v>409997.71428571641</v>
      </c>
      <c r="X305" s="2">
        <f t="shared" si="6"/>
        <v>10002.285714283586</v>
      </c>
      <c r="Y305" s="2">
        <f t="shared" si="7"/>
        <v>37395230.142856792</v>
      </c>
      <c r="Z305" s="2" t="str">
        <f t="shared" si="8"/>
        <v>MEEP</v>
      </c>
      <c r="AA305" s="2">
        <f>IF(Z305="HERE",Y305,AA304+Graph!$G$1*1000)</f>
        <v>80444990.142857015</v>
      </c>
      <c r="AB305" s="2">
        <f t="shared" si="21"/>
        <v>420000</v>
      </c>
      <c r="AC305" s="2">
        <f t="shared" si="9"/>
        <v>35697339.14285709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236</v>
      </c>
      <c r="C306" s="7"/>
      <c r="D306" s="2" t="e">
        <f t="shared" si="12"/>
        <v>#N/A</v>
      </c>
      <c r="E306" s="2" t="e">
        <f t="shared" si="22"/>
        <v>#N/A</v>
      </c>
      <c r="F306" s="2">
        <v>1522685.1141547561</v>
      </c>
      <c r="G306" s="2">
        <f t="shared" si="23"/>
        <v>409997.71428571426</v>
      </c>
      <c r="H306" s="2">
        <f t="shared" si="13"/>
        <v>114006902.57142892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2965424.4285714407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1545334.1956782639</v>
      </c>
      <c r="Q306" s="2">
        <f>IF(P306&gt;Graph!$G$1*1000,Graph!$G$1*1000,P306)</f>
        <v>420000</v>
      </c>
      <c r="R306" s="2">
        <f t="shared" si="16"/>
        <v>116972327</v>
      </c>
      <c r="S306" s="2">
        <f t="shared" si="17"/>
        <v>409997.71428571641</v>
      </c>
      <c r="T306" s="2">
        <f t="shared" si="18"/>
        <v>10002.285714285914</v>
      </c>
      <c r="U306" s="2">
        <f t="shared" si="19"/>
        <v>420000</v>
      </c>
      <c r="V306" s="2">
        <f t="shared" si="28"/>
        <v>79567094.571428746</v>
      </c>
      <c r="W306" s="2">
        <f t="shared" si="20"/>
        <v>409997.71428571641</v>
      </c>
      <c r="X306" s="2">
        <f t="shared" si="6"/>
        <v>10002.285714283586</v>
      </c>
      <c r="Y306" s="2">
        <f t="shared" si="7"/>
        <v>37405232.428571075</v>
      </c>
      <c r="Z306" s="2" t="str">
        <f t="shared" si="8"/>
        <v>MEEP</v>
      </c>
      <c r="AA306" s="2">
        <f>IF(Z306="HERE",Y306,AA305+Graph!$G$1*1000)</f>
        <v>80864990.142857015</v>
      </c>
      <c r="AB306" s="2">
        <f t="shared" si="21"/>
        <v>420000</v>
      </c>
      <c r="AC306" s="2">
        <f t="shared" si="9"/>
        <v>35697339.14285709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237</v>
      </c>
      <c r="C307" s="7"/>
      <c r="D307" s="2" t="e">
        <f t="shared" si="12"/>
        <v>#N/A</v>
      </c>
      <c r="E307" s="2" t="e">
        <f t="shared" si="22"/>
        <v>#N/A</v>
      </c>
      <c r="F307" s="2">
        <v>1527192.3079340756</v>
      </c>
      <c r="G307" s="2">
        <f t="shared" si="23"/>
        <v>409997.71428571426</v>
      </c>
      <c r="H307" s="2">
        <f t="shared" si="13"/>
        <v>114416900.28571464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2975426.7142857267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1549915.7803121209</v>
      </c>
      <c r="Q307" s="2">
        <f>IF(P307&gt;Graph!$G$1*1000,Graph!$G$1*1000,P307)</f>
        <v>420000</v>
      </c>
      <c r="R307" s="2">
        <f t="shared" si="16"/>
        <v>117392327</v>
      </c>
      <c r="S307" s="2">
        <f t="shared" si="17"/>
        <v>409997.71428571641</v>
      </c>
      <c r="T307" s="2">
        <f t="shared" si="18"/>
        <v>10002.285714285914</v>
      </c>
      <c r="U307" s="2">
        <f t="shared" si="19"/>
        <v>420000</v>
      </c>
      <c r="V307" s="2">
        <f t="shared" si="28"/>
        <v>79977092.285714462</v>
      </c>
      <c r="W307" s="2">
        <f t="shared" si="20"/>
        <v>409997.71428571641</v>
      </c>
      <c r="X307" s="2">
        <f t="shared" si="6"/>
        <v>10002.285714283586</v>
      </c>
      <c r="Y307" s="2">
        <f t="shared" si="7"/>
        <v>37415234.714285359</v>
      </c>
      <c r="Z307" s="2" t="str">
        <f t="shared" si="8"/>
        <v>MEEP</v>
      </c>
      <c r="AA307" s="2">
        <f>IF(Z307="HERE",Y307,AA306+Graph!$G$1*1000)</f>
        <v>81284990.142857015</v>
      </c>
      <c r="AB307" s="2">
        <f t="shared" si="21"/>
        <v>420000</v>
      </c>
      <c r="AC307" s="2">
        <f t="shared" si="9"/>
        <v>35697339.14285709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238</v>
      </c>
      <c r="C308" s="7"/>
      <c r="D308" s="2" t="e">
        <f t="shared" si="12"/>
        <v>#N/A</v>
      </c>
      <c r="E308" s="2" t="e">
        <f t="shared" si="22"/>
        <v>#N/A</v>
      </c>
      <c r="F308" s="2">
        <v>1531699.5017134249</v>
      </c>
      <c r="G308" s="2">
        <f t="shared" si="23"/>
        <v>409997.71428571426</v>
      </c>
      <c r="H308" s="2">
        <f t="shared" si="13"/>
        <v>114826898.00000036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2985429.0000000126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1554497.3649459779</v>
      </c>
      <c r="Q308" s="2">
        <f>IF(P308&gt;Graph!$G$1*1000,Graph!$G$1*1000,P308)</f>
        <v>420000</v>
      </c>
      <c r="R308" s="2">
        <f t="shared" si="16"/>
        <v>117812327</v>
      </c>
      <c r="S308" s="2">
        <f t="shared" si="17"/>
        <v>409997.71428571641</v>
      </c>
      <c r="T308" s="2">
        <f t="shared" si="18"/>
        <v>10002.285714285914</v>
      </c>
      <c r="U308" s="2">
        <f t="shared" si="19"/>
        <v>420000</v>
      </c>
      <c r="V308" s="2">
        <f t="shared" si="28"/>
        <v>80387090.000000179</v>
      </c>
      <c r="W308" s="2">
        <f t="shared" si="20"/>
        <v>409997.71428571641</v>
      </c>
      <c r="X308" s="2">
        <f t="shared" si="6"/>
        <v>10002.285714283586</v>
      </c>
      <c r="Y308" s="2">
        <f t="shared" si="7"/>
        <v>37425236.999999642</v>
      </c>
      <c r="Z308" s="2" t="str">
        <f t="shared" si="8"/>
        <v>MEEP</v>
      </c>
      <c r="AA308" s="2">
        <f>IF(Z308="HERE",Y308,AA307+Graph!$G$1*1000)</f>
        <v>81704990.142857015</v>
      </c>
      <c r="AB308" s="2">
        <f t="shared" si="21"/>
        <v>420000</v>
      </c>
      <c r="AC308" s="2">
        <f t="shared" si="9"/>
        <v>35697339.14285709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239</v>
      </c>
      <c r="C309" s="7"/>
      <c r="D309" s="2" t="e">
        <f t="shared" si="12"/>
        <v>#N/A</v>
      </c>
      <c r="E309" s="2" t="e">
        <f t="shared" si="22"/>
        <v>#N/A</v>
      </c>
      <c r="F309" s="2">
        <v>1536206.6954927444</v>
      </c>
      <c r="G309" s="2">
        <f t="shared" si="23"/>
        <v>409997.71428571426</v>
      </c>
      <c r="H309" s="2">
        <f t="shared" si="13"/>
        <v>115236895.71428607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2995431.2857142985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1559078.9495798349</v>
      </c>
      <c r="Q309" s="2">
        <f>IF(P309&gt;Graph!$G$1*1000,Graph!$G$1*1000,P309)</f>
        <v>420000</v>
      </c>
      <c r="R309" s="2">
        <f t="shared" si="16"/>
        <v>118232327</v>
      </c>
      <c r="S309" s="2">
        <f t="shared" si="17"/>
        <v>409997.71428571641</v>
      </c>
      <c r="T309" s="2">
        <f t="shared" si="18"/>
        <v>10002.285714285914</v>
      </c>
      <c r="U309" s="2">
        <f t="shared" si="19"/>
        <v>420000</v>
      </c>
      <c r="V309" s="2">
        <f t="shared" si="28"/>
        <v>80797087.714285895</v>
      </c>
      <c r="W309" s="2">
        <f t="shared" si="20"/>
        <v>409997.71428571641</v>
      </c>
      <c r="X309" s="2">
        <f t="shared" si="6"/>
        <v>10002.285714283586</v>
      </c>
      <c r="Y309" s="2">
        <f t="shared" si="7"/>
        <v>37435239.285713926</v>
      </c>
      <c r="Z309" s="2" t="str">
        <f t="shared" si="8"/>
        <v>MEEP</v>
      </c>
      <c r="AA309" s="2">
        <f>IF(Z309="HERE",Y309,AA308+Graph!$G$1*1000)</f>
        <v>82124990.142857015</v>
      </c>
      <c r="AB309" s="2">
        <f t="shared" si="21"/>
        <v>420000</v>
      </c>
      <c r="AC309" s="2">
        <f t="shared" si="9"/>
        <v>35697339.14285709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240</v>
      </c>
      <c r="C310" s="7"/>
      <c r="D310" s="2" t="e">
        <f t="shared" si="12"/>
        <v>#N/A</v>
      </c>
      <c r="E310" s="2" t="e">
        <f t="shared" si="22"/>
        <v>#N/A</v>
      </c>
      <c r="F310" s="2">
        <v>1540713.889272064</v>
      </c>
      <c r="G310" s="2">
        <f t="shared" si="23"/>
        <v>409997.71428571426</v>
      </c>
      <c r="H310" s="2">
        <f t="shared" si="13"/>
        <v>115646893.42857179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3005433.5714285844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1563660.5342136621</v>
      </c>
      <c r="Q310" s="2">
        <f>IF(P310&gt;Graph!$G$1*1000,Graph!$G$1*1000,P310)</f>
        <v>420000</v>
      </c>
      <c r="R310" s="2">
        <f t="shared" si="16"/>
        <v>118652327</v>
      </c>
      <c r="S310" s="2">
        <f t="shared" si="17"/>
        <v>409997.71428571641</v>
      </c>
      <c r="T310" s="2">
        <f t="shared" si="18"/>
        <v>10002.285714285914</v>
      </c>
      <c r="U310" s="2">
        <f t="shared" si="19"/>
        <v>420000</v>
      </c>
      <c r="V310" s="2">
        <f t="shared" si="28"/>
        <v>81207085.428571612</v>
      </c>
      <c r="W310" s="2">
        <f t="shared" si="20"/>
        <v>409997.71428571641</v>
      </c>
      <c r="X310" s="2">
        <f t="shared" si="6"/>
        <v>10002.285714283586</v>
      </c>
      <c r="Y310" s="2">
        <f t="shared" si="7"/>
        <v>37445241.57142821</v>
      </c>
      <c r="Z310" s="2" t="str">
        <f t="shared" si="8"/>
        <v>MEEP</v>
      </c>
      <c r="AA310" s="2">
        <f>IF(Z310="HERE",Y310,AA309+Graph!$G$1*1000)</f>
        <v>82544990.142857015</v>
      </c>
      <c r="AB310" s="2">
        <f t="shared" si="21"/>
        <v>420000</v>
      </c>
      <c r="AC310" s="2">
        <f t="shared" si="9"/>
        <v>35697339.14285709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241</v>
      </c>
      <c r="C311" s="7"/>
      <c r="D311" s="2" t="e">
        <f t="shared" si="12"/>
        <v>#N/A</v>
      </c>
      <c r="E311" s="2" t="e">
        <f t="shared" si="22"/>
        <v>#N/A</v>
      </c>
      <c r="F311" s="2">
        <v>1545221.0830514133</v>
      </c>
      <c r="G311" s="2">
        <f t="shared" si="23"/>
        <v>409997.71428571426</v>
      </c>
      <c r="H311" s="2">
        <f t="shared" si="13"/>
        <v>116056891.14285751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3015435.8571428703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1568242.1188475192</v>
      </c>
      <c r="Q311" s="2">
        <f>IF(P311&gt;Graph!$G$1*1000,Graph!$G$1*1000,P311)</f>
        <v>420000</v>
      </c>
      <c r="R311" s="2">
        <f t="shared" si="16"/>
        <v>119072327</v>
      </c>
      <c r="S311" s="2">
        <f t="shared" si="17"/>
        <v>409997.71428571641</v>
      </c>
      <c r="T311" s="2">
        <f t="shared" si="18"/>
        <v>10002.285714285914</v>
      </c>
      <c r="U311" s="2">
        <f t="shared" si="19"/>
        <v>420000</v>
      </c>
      <c r="V311" s="2">
        <f t="shared" si="28"/>
        <v>81617083.142857328</v>
      </c>
      <c r="W311" s="2">
        <f t="shared" si="20"/>
        <v>409997.71428571641</v>
      </c>
      <c r="X311" s="2">
        <f t="shared" si="6"/>
        <v>10002.285714283586</v>
      </c>
      <c r="Y311" s="2">
        <f t="shared" si="7"/>
        <v>37455243.857142493</v>
      </c>
      <c r="Z311" s="2" t="str">
        <f t="shared" si="8"/>
        <v>MEEP</v>
      </c>
      <c r="AA311" s="2">
        <f>IF(Z311="HERE",Y311,AA310+Graph!$G$1*1000)</f>
        <v>82964990.142857015</v>
      </c>
      <c r="AB311" s="2">
        <f t="shared" si="21"/>
        <v>420000</v>
      </c>
      <c r="AC311" s="2">
        <f t="shared" si="9"/>
        <v>35697339.14285709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242</v>
      </c>
      <c r="C312" s="7"/>
      <c r="D312" s="2" t="e">
        <f t="shared" si="12"/>
        <v>#N/A</v>
      </c>
      <c r="E312" s="2" t="e">
        <f t="shared" si="22"/>
        <v>#N/A</v>
      </c>
      <c r="F312" s="2">
        <v>1549728.2768307328</v>
      </c>
      <c r="G312" s="2">
        <f t="shared" si="23"/>
        <v>409997.71428571426</v>
      </c>
      <c r="H312" s="2">
        <f t="shared" si="13"/>
        <v>116466888.85714322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3025438.1428571562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1572823.7034813762</v>
      </c>
      <c r="Q312" s="2">
        <f>IF(P312&gt;Graph!$G$1*1000,Graph!$G$1*1000,P312)</f>
        <v>420000</v>
      </c>
      <c r="R312" s="2">
        <f t="shared" si="16"/>
        <v>119492327</v>
      </c>
      <c r="S312" s="2">
        <f t="shared" si="17"/>
        <v>409997.71428571641</v>
      </c>
      <c r="T312" s="2">
        <f t="shared" si="18"/>
        <v>10002.285714285914</v>
      </c>
      <c r="U312" s="2">
        <f t="shared" si="19"/>
        <v>420000</v>
      </c>
      <c r="V312" s="2">
        <f t="shared" si="28"/>
        <v>82027080.857143044</v>
      </c>
      <c r="W312" s="2">
        <f t="shared" si="20"/>
        <v>409997.71428571641</v>
      </c>
      <c r="X312" s="2">
        <f t="shared" si="6"/>
        <v>10002.285714283586</v>
      </c>
      <c r="Y312" s="2">
        <f t="shared" si="7"/>
        <v>37465246.142856777</v>
      </c>
      <c r="Z312" s="2" t="str">
        <f t="shared" si="8"/>
        <v>MEEP</v>
      </c>
      <c r="AA312" s="2">
        <f>IF(Z312="HERE",Y312,AA311+Graph!$G$1*1000)</f>
        <v>83384990.142857015</v>
      </c>
      <c r="AB312" s="2">
        <f t="shared" si="21"/>
        <v>420000</v>
      </c>
      <c r="AC312" s="2">
        <f t="shared" si="9"/>
        <v>35697339.14285709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243</v>
      </c>
      <c r="C313" s="7"/>
      <c r="D313" s="2" t="e">
        <f t="shared" si="12"/>
        <v>#N/A</v>
      </c>
      <c r="E313" s="2" t="e">
        <f t="shared" si="22"/>
        <v>#N/A</v>
      </c>
      <c r="F313" s="2">
        <v>1554235.4706100523</v>
      </c>
      <c r="G313" s="2">
        <f t="shared" si="23"/>
        <v>409997.71428571426</v>
      </c>
      <c r="H313" s="2">
        <f t="shared" si="13"/>
        <v>116876886.57142894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3035440.4285714421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1577405.2881152332</v>
      </c>
      <c r="Q313" s="2">
        <f>IF(P313&gt;Graph!$G$1*1000,Graph!$G$1*1000,P313)</f>
        <v>420000</v>
      </c>
      <c r="R313" s="2">
        <f t="shared" si="16"/>
        <v>119912327</v>
      </c>
      <c r="S313" s="2">
        <f t="shared" si="17"/>
        <v>409997.71428571641</v>
      </c>
      <c r="T313" s="2">
        <f t="shared" si="18"/>
        <v>10002.285714285914</v>
      </c>
      <c r="U313" s="2">
        <f t="shared" si="19"/>
        <v>420000</v>
      </c>
      <c r="V313" s="2">
        <f t="shared" si="28"/>
        <v>82437078.571428761</v>
      </c>
      <c r="W313" s="2">
        <f t="shared" si="20"/>
        <v>409997.71428571641</v>
      </c>
      <c r="X313" s="2">
        <f t="shared" si="6"/>
        <v>10002.285714283586</v>
      </c>
      <c r="Y313" s="2">
        <f t="shared" si="7"/>
        <v>37475248.42857106</v>
      </c>
      <c r="Z313" s="2" t="str">
        <f t="shared" si="8"/>
        <v>MEEP</v>
      </c>
      <c r="AA313" s="2">
        <f>IF(Z313="HERE",Y313,AA312+Graph!$G$1*1000)</f>
        <v>83804990.142857015</v>
      </c>
      <c r="AB313" s="2">
        <f t="shared" si="21"/>
        <v>420000</v>
      </c>
      <c r="AC313" s="2">
        <f t="shared" si="9"/>
        <v>35697339.14285709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244</v>
      </c>
      <c r="C314" s="7"/>
      <c r="D314" s="2" t="e">
        <f t="shared" si="12"/>
        <v>#N/A</v>
      </c>
      <c r="E314" s="2" t="e">
        <f t="shared" si="22"/>
        <v>#N/A</v>
      </c>
      <c r="F314" s="2">
        <v>1558742.6643894017</v>
      </c>
      <c r="G314" s="2">
        <f t="shared" si="23"/>
        <v>409997.71428571426</v>
      </c>
      <c r="H314" s="2">
        <f t="shared" si="13"/>
        <v>117286884.28571466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3045442.7142857281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1581986.8727490902</v>
      </c>
      <c r="Q314" s="2">
        <f>IF(P314&gt;Graph!$G$1*1000,Graph!$G$1*1000,P314)</f>
        <v>420000</v>
      </c>
      <c r="R314" s="2">
        <f t="shared" si="16"/>
        <v>120332327</v>
      </c>
      <c r="S314" s="2">
        <f t="shared" si="17"/>
        <v>409997.71428571641</v>
      </c>
      <c r="T314" s="2">
        <f t="shared" si="18"/>
        <v>10002.285714285914</v>
      </c>
      <c r="U314" s="2">
        <f t="shared" si="19"/>
        <v>420000</v>
      </c>
      <c r="V314" s="2">
        <f t="shared" si="28"/>
        <v>82847076.285714477</v>
      </c>
      <c r="W314" s="2">
        <f t="shared" si="20"/>
        <v>409997.71428571641</v>
      </c>
      <c r="X314" s="2">
        <f t="shared" si="6"/>
        <v>10002.285714283586</v>
      </c>
      <c r="Y314" s="2">
        <f t="shared" si="7"/>
        <v>37485250.714285344</v>
      </c>
      <c r="Z314" s="2" t="str">
        <f t="shared" si="8"/>
        <v>MEEP</v>
      </c>
      <c r="AA314" s="2">
        <f>IF(Z314="HERE",Y314,AA313+Graph!$G$1*1000)</f>
        <v>84224990.142857015</v>
      </c>
      <c r="AB314" s="2">
        <f t="shared" si="21"/>
        <v>420000</v>
      </c>
      <c r="AC314" s="2">
        <f t="shared" si="9"/>
        <v>35697339.14285709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245</v>
      </c>
      <c r="C315" s="7"/>
      <c r="D315" s="2" t="e">
        <f t="shared" si="12"/>
        <v>#N/A</v>
      </c>
      <c r="E315" s="2" t="e">
        <f t="shared" si="22"/>
        <v>#N/A</v>
      </c>
      <c r="F315" s="2">
        <v>1563249.8581687212</v>
      </c>
      <c r="G315" s="2">
        <f t="shared" si="23"/>
        <v>409997.71428571426</v>
      </c>
      <c r="H315" s="2">
        <f t="shared" si="13"/>
        <v>117696882.00000037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3055445.000000014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1586568.4573829472</v>
      </c>
      <c r="Q315" s="2">
        <f>IF(P315&gt;Graph!$G$1*1000,Graph!$G$1*1000,P315)</f>
        <v>420000</v>
      </c>
      <c r="R315" s="2">
        <f t="shared" si="16"/>
        <v>120752327</v>
      </c>
      <c r="S315" s="2">
        <f t="shared" si="17"/>
        <v>409997.71428571641</v>
      </c>
      <c r="T315" s="2">
        <f t="shared" si="18"/>
        <v>10002.285714285914</v>
      </c>
      <c r="U315" s="2">
        <f t="shared" si="19"/>
        <v>420000</v>
      </c>
      <c r="V315" s="2">
        <f t="shared" si="28"/>
        <v>83257074.000000194</v>
      </c>
      <c r="W315" s="2">
        <f t="shared" si="20"/>
        <v>409997.71428571641</v>
      </c>
      <c r="X315" s="2">
        <f t="shared" si="6"/>
        <v>10002.285714283586</v>
      </c>
      <c r="Y315" s="2">
        <f t="shared" si="7"/>
        <v>37495252.999999627</v>
      </c>
      <c r="Z315" s="2" t="str">
        <f t="shared" si="8"/>
        <v>MEEP</v>
      </c>
      <c r="AA315" s="2">
        <f>IF(Z315="HERE",Y315,AA314+Graph!$G$1*1000)</f>
        <v>84644990.142857015</v>
      </c>
      <c r="AB315" s="2">
        <f t="shared" si="21"/>
        <v>420000</v>
      </c>
      <c r="AC315" s="2">
        <f t="shared" si="9"/>
        <v>35697339.14285709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246</v>
      </c>
      <c r="C316" s="7"/>
      <c r="D316" s="2" t="e">
        <f t="shared" si="12"/>
        <v>#N/A</v>
      </c>
      <c r="E316" s="2" t="e">
        <f t="shared" si="22"/>
        <v>#N/A</v>
      </c>
      <c r="F316" s="2">
        <v>1567757.0519480407</v>
      </c>
      <c r="G316" s="2">
        <f t="shared" si="23"/>
        <v>409997.71428571426</v>
      </c>
      <c r="H316" s="2">
        <f t="shared" si="13"/>
        <v>118106879.71428609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3065447.2857142999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1591150.0420168042</v>
      </c>
      <c r="Q316" s="2">
        <f>IF(P316&gt;Graph!$G$1*1000,Graph!$G$1*1000,P316)</f>
        <v>420000</v>
      </c>
      <c r="R316" s="2">
        <f t="shared" si="16"/>
        <v>121172327</v>
      </c>
      <c r="S316" s="2">
        <f t="shared" si="17"/>
        <v>409997.71428571641</v>
      </c>
      <c r="T316" s="2">
        <f t="shared" si="18"/>
        <v>10002.285714285914</v>
      </c>
      <c r="U316" s="2">
        <f t="shared" si="19"/>
        <v>420000</v>
      </c>
      <c r="V316" s="2">
        <f t="shared" si="28"/>
        <v>83667071.71428591</v>
      </c>
      <c r="W316" s="2">
        <f t="shared" si="20"/>
        <v>409997.71428571641</v>
      </c>
      <c r="X316" s="2">
        <f t="shared" si="6"/>
        <v>10002.285714283586</v>
      </c>
      <c r="Y316" s="2">
        <f t="shared" si="7"/>
        <v>37505255.285713911</v>
      </c>
      <c r="Z316" s="2" t="str">
        <f t="shared" si="8"/>
        <v>MEEP</v>
      </c>
      <c r="AA316" s="2">
        <f>IF(Z316="HERE",Y316,AA315+Graph!$G$1*1000)</f>
        <v>85064990.142857015</v>
      </c>
      <c r="AB316" s="2">
        <f t="shared" si="21"/>
        <v>420000</v>
      </c>
      <c r="AC316" s="2">
        <f t="shared" si="9"/>
        <v>35697339.14285709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247</v>
      </c>
      <c r="C317" s="7"/>
      <c r="D317" s="2" t="e">
        <f t="shared" si="12"/>
        <v>#N/A</v>
      </c>
      <c r="E317" s="2" t="e">
        <f t="shared" si="22"/>
        <v>#N/A</v>
      </c>
      <c r="F317" s="2">
        <v>1572264.2457273901</v>
      </c>
      <c r="G317" s="2">
        <f t="shared" si="23"/>
        <v>409997.71428571426</v>
      </c>
      <c r="H317" s="2">
        <f t="shared" si="13"/>
        <v>118516877.42857181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3075449.5714285858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1595731.6266506612</v>
      </c>
      <c r="Q317" s="2">
        <f>IF(P317&gt;Graph!$G$1*1000,Graph!$G$1*1000,P317)</f>
        <v>420000</v>
      </c>
      <c r="R317" s="2">
        <f t="shared" si="16"/>
        <v>121592327</v>
      </c>
      <c r="S317" s="2">
        <f t="shared" si="17"/>
        <v>409997.71428571641</v>
      </c>
      <c r="T317" s="2">
        <f t="shared" si="18"/>
        <v>10002.285714285914</v>
      </c>
      <c r="U317" s="2">
        <f t="shared" si="19"/>
        <v>420000</v>
      </c>
      <c r="V317" s="2">
        <f t="shared" si="28"/>
        <v>84077069.428571627</v>
      </c>
      <c r="W317" s="2">
        <f t="shared" si="20"/>
        <v>409997.71428571641</v>
      </c>
      <c r="X317" s="2">
        <f t="shared" si="6"/>
        <v>10002.285714283586</v>
      </c>
      <c r="Y317" s="2">
        <f t="shared" si="7"/>
        <v>37515257.571428195</v>
      </c>
      <c r="Z317" s="2" t="str">
        <f t="shared" si="8"/>
        <v>MEEP</v>
      </c>
      <c r="AA317" s="2">
        <f>IF(Z317="HERE",Y317,AA316+Graph!$G$1*1000)</f>
        <v>85484990.142857015</v>
      </c>
      <c r="AB317" s="2">
        <f t="shared" si="21"/>
        <v>420000</v>
      </c>
      <c r="AC317" s="2">
        <f t="shared" si="9"/>
        <v>35697339.14285709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248</v>
      </c>
      <c r="C318" s="7"/>
      <c r="D318" s="2" t="e">
        <f t="shared" si="12"/>
        <v>#N/A</v>
      </c>
      <c r="E318" s="2" t="e">
        <f t="shared" si="22"/>
        <v>#N/A</v>
      </c>
      <c r="F318" s="2">
        <v>1576771.4395067096</v>
      </c>
      <c r="G318" s="2">
        <f t="shared" si="23"/>
        <v>409997.71428571426</v>
      </c>
      <c r="H318" s="2">
        <f t="shared" si="13"/>
        <v>118926875.14285752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3085451.8571428717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1600313.2112845182</v>
      </c>
      <c r="Q318" s="2">
        <f>IF(P318&gt;Graph!$G$1*1000,Graph!$G$1*1000,P318)</f>
        <v>420000</v>
      </c>
      <c r="R318" s="2">
        <f t="shared" si="16"/>
        <v>122012327</v>
      </c>
      <c r="S318" s="2">
        <f t="shared" si="17"/>
        <v>409997.71428571641</v>
      </c>
      <c r="T318" s="2">
        <f t="shared" si="18"/>
        <v>10002.285714285914</v>
      </c>
      <c r="U318" s="2">
        <f t="shared" si="19"/>
        <v>420000</v>
      </c>
      <c r="V318" s="2">
        <f t="shared" si="28"/>
        <v>84487067.142857343</v>
      </c>
      <c r="W318" s="2">
        <f t="shared" si="20"/>
        <v>409997.71428571641</v>
      </c>
      <c r="X318" s="2">
        <f t="shared" si="6"/>
        <v>10002.285714283586</v>
      </c>
      <c r="Y318" s="2">
        <f t="shared" si="7"/>
        <v>37525259.857142478</v>
      </c>
      <c r="Z318" s="2" t="str">
        <f t="shared" si="8"/>
        <v>MEEP</v>
      </c>
      <c r="AA318" s="2">
        <f>IF(Z318="HERE",Y318,AA317+Graph!$G$1*1000)</f>
        <v>85904990.142857015</v>
      </c>
      <c r="AB318" s="2">
        <f t="shared" si="21"/>
        <v>420000</v>
      </c>
      <c r="AC318" s="2">
        <f t="shared" si="9"/>
        <v>35697339.14285709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249</v>
      </c>
      <c r="C319" s="7"/>
      <c r="D319" s="2" t="e">
        <f t="shared" si="12"/>
        <v>#N/A</v>
      </c>
      <c r="E319" s="2" t="e">
        <f t="shared" si="22"/>
        <v>#N/A</v>
      </c>
      <c r="F319" s="2">
        <v>1581278.6332860291</v>
      </c>
      <c r="G319" s="2">
        <f t="shared" si="23"/>
        <v>409997.71428571426</v>
      </c>
      <c r="H319" s="2">
        <f t="shared" si="13"/>
        <v>119336872.85714324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3095454.1428571576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1604894.7959183455</v>
      </c>
      <c r="Q319" s="2">
        <f>IF(P319&gt;Graph!$G$1*1000,Graph!$G$1*1000,P319)</f>
        <v>420000</v>
      </c>
      <c r="R319" s="2">
        <f t="shared" si="16"/>
        <v>122432327</v>
      </c>
      <c r="S319" s="2">
        <f t="shared" si="17"/>
        <v>409997.71428571641</v>
      </c>
      <c r="T319" s="2">
        <f t="shared" si="18"/>
        <v>10002.285714285914</v>
      </c>
      <c r="U319" s="2">
        <f t="shared" si="19"/>
        <v>420000</v>
      </c>
      <c r="V319" s="2">
        <f t="shared" si="28"/>
        <v>84897064.857143059</v>
      </c>
      <c r="W319" s="2">
        <f t="shared" si="20"/>
        <v>409997.71428571641</v>
      </c>
      <c r="X319" s="2">
        <f t="shared" si="6"/>
        <v>10002.285714283586</v>
      </c>
      <c r="Y319" s="2">
        <f t="shared" si="7"/>
        <v>37535262.142856762</v>
      </c>
      <c r="Z319" s="2" t="str">
        <f t="shared" si="8"/>
        <v>MEEP</v>
      </c>
      <c r="AA319" s="2">
        <f>IF(Z319="HERE",Y319,AA318+Graph!$G$1*1000)</f>
        <v>86324990.142857015</v>
      </c>
      <c r="AB319" s="2">
        <f t="shared" si="21"/>
        <v>420000</v>
      </c>
      <c r="AC319" s="2">
        <f t="shared" si="9"/>
        <v>35697339.14285709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250</v>
      </c>
      <c r="C320" s="7"/>
      <c r="D320" s="2" t="e">
        <f t="shared" si="12"/>
        <v>#N/A</v>
      </c>
      <c r="E320" s="2" t="e">
        <f t="shared" si="22"/>
        <v>#N/A</v>
      </c>
      <c r="F320" s="2">
        <v>1585785.8270653784</v>
      </c>
      <c r="G320" s="2">
        <f t="shared" si="23"/>
        <v>409997.71428571426</v>
      </c>
      <c r="H320" s="2">
        <f t="shared" si="13"/>
        <v>119746870.57142895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3105456.4285714435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1609476.3805522025</v>
      </c>
      <c r="Q320" s="2">
        <f>IF(P320&gt;Graph!$G$1*1000,Graph!$G$1*1000,P320)</f>
        <v>420000</v>
      </c>
      <c r="R320" s="2">
        <f t="shared" si="16"/>
        <v>122852327</v>
      </c>
      <c r="S320" s="2">
        <f t="shared" si="17"/>
        <v>409997.71428571641</v>
      </c>
      <c r="T320" s="2">
        <f t="shared" si="18"/>
        <v>10002.285714285914</v>
      </c>
      <c r="U320" s="2">
        <f t="shared" si="19"/>
        <v>420000</v>
      </c>
      <c r="V320" s="2">
        <f t="shared" si="28"/>
        <v>85307062.571428776</v>
      </c>
      <c r="W320" s="2">
        <f t="shared" si="20"/>
        <v>409997.71428571641</v>
      </c>
      <c r="X320" s="2">
        <f t="shared" si="6"/>
        <v>10002.285714283586</v>
      </c>
      <c r="Y320" s="2">
        <f t="shared" si="7"/>
        <v>37545264.428571045</v>
      </c>
      <c r="Z320" s="2" t="str">
        <f t="shared" si="8"/>
        <v>MEEP</v>
      </c>
      <c r="AA320" s="2">
        <f>IF(Z320="HERE",Y320,AA319+Graph!$G$1*1000)</f>
        <v>86744990.142857015</v>
      </c>
      <c r="AB320" s="2">
        <f t="shared" si="21"/>
        <v>420000</v>
      </c>
      <c r="AC320" s="2">
        <f t="shared" si="9"/>
        <v>35697339.14285709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251</v>
      </c>
      <c r="C321" s="7"/>
      <c r="D321" s="2" t="e">
        <f t="shared" si="12"/>
        <v>#N/A</v>
      </c>
      <c r="E321" s="2" t="e">
        <f t="shared" si="22"/>
        <v>#N/A</v>
      </c>
      <c r="F321" s="2">
        <v>1590293.020844698</v>
      </c>
      <c r="G321" s="2">
        <f t="shared" si="23"/>
        <v>409997.71428571426</v>
      </c>
      <c r="H321" s="2">
        <f t="shared" si="13"/>
        <v>120156868.28571467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3115458.7142857295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1614057.9651860595</v>
      </c>
      <c r="Q321" s="2">
        <f>IF(P321&gt;Graph!$G$1*1000,Graph!$G$1*1000,P321)</f>
        <v>420000</v>
      </c>
      <c r="R321" s="2">
        <f t="shared" si="16"/>
        <v>123272327</v>
      </c>
      <c r="S321" s="2">
        <f t="shared" si="17"/>
        <v>409997.71428571641</v>
      </c>
      <c r="T321" s="2">
        <f t="shared" si="18"/>
        <v>10002.285714285914</v>
      </c>
      <c r="U321" s="2">
        <f t="shared" si="19"/>
        <v>420000</v>
      </c>
      <c r="V321" s="2">
        <f t="shared" si="28"/>
        <v>85717060.285714492</v>
      </c>
      <c r="W321" s="2">
        <f t="shared" si="20"/>
        <v>409997.71428571641</v>
      </c>
      <c r="X321" s="2">
        <f t="shared" si="6"/>
        <v>10002.285714283586</v>
      </c>
      <c r="Y321" s="2">
        <f t="shared" si="7"/>
        <v>37555266.714285329</v>
      </c>
      <c r="Z321" s="2" t="str">
        <f t="shared" si="8"/>
        <v>MEEP</v>
      </c>
      <c r="AA321" s="2">
        <f>IF(Z321="HERE",Y321,AA320+Graph!$G$1*1000)</f>
        <v>87164990.142857015</v>
      </c>
      <c r="AB321" s="2">
        <f t="shared" si="21"/>
        <v>420000</v>
      </c>
      <c r="AC321" s="2">
        <f t="shared" si="9"/>
        <v>35697339.14285709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252</v>
      </c>
      <c r="C322" s="7"/>
      <c r="D322" s="2" t="e">
        <f t="shared" si="12"/>
        <v>#N/A</v>
      </c>
      <c r="E322" s="2" t="e">
        <f t="shared" si="22"/>
        <v>#N/A</v>
      </c>
      <c r="F322" s="2">
        <v>1594800.2146240175</v>
      </c>
      <c r="G322" s="2">
        <f t="shared" si="23"/>
        <v>409997.71428571426</v>
      </c>
      <c r="H322" s="2">
        <f t="shared" si="13"/>
        <v>120566866.00000039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3125461.0000000154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1618639.5498199165</v>
      </c>
      <c r="Q322" s="2">
        <f>IF(P322&gt;Graph!$G$1*1000,Graph!$G$1*1000,P322)</f>
        <v>420000</v>
      </c>
      <c r="R322" s="2">
        <f t="shared" si="16"/>
        <v>123692327</v>
      </c>
      <c r="S322" s="2">
        <f t="shared" si="17"/>
        <v>409997.71428571641</v>
      </c>
      <c r="T322" s="2">
        <f t="shared" si="18"/>
        <v>10002.285714285914</v>
      </c>
      <c r="U322" s="2">
        <f t="shared" si="19"/>
        <v>420000</v>
      </c>
      <c r="V322" s="2">
        <f t="shared" si="28"/>
        <v>86127058.000000209</v>
      </c>
      <c r="W322" s="2">
        <f t="shared" si="20"/>
        <v>409997.71428571641</v>
      </c>
      <c r="X322" s="2">
        <f t="shared" si="6"/>
        <v>10002.285714283586</v>
      </c>
      <c r="Y322" s="2">
        <f t="shared" si="7"/>
        <v>37565268.999999613</v>
      </c>
      <c r="Z322" s="2" t="str">
        <f t="shared" si="8"/>
        <v>MEEP</v>
      </c>
      <c r="AA322" s="2">
        <f>IF(Z322="HERE",Y322,AA321+Graph!$G$1*1000)</f>
        <v>87584990.142857015</v>
      </c>
      <c r="AB322" s="2">
        <f t="shared" si="21"/>
        <v>420000</v>
      </c>
      <c r="AC322" s="2">
        <f t="shared" si="9"/>
        <v>35697339.14285709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253</v>
      </c>
      <c r="C323" s="7"/>
      <c r="D323" s="2" t="e">
        <f t="shared" si="12"/>
        <v>#N/A</v>
      </c>
      <c r="E323" s="2" t="e">
        <f t="shared" si="22"/>
        <v>#N/A</v>
      </c>
      <c r="F323" s="2">
        <v>1599307.4084033668</v>
      </c>
      <c r="G323" s="2">
        <f t="shared" si="23"/>
        <v>409997.71428571426</v>
      </c>
      <c r="H323" s="2">
        <f t="shared" si="13"/>
        <v>120976863.7142861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3135463.2857143013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1623221.1344537735</v>
      </c>
      <c r="Q323" s="2">
        <f>IF(P323&gt;Graph!$G$1*1000,Graph!$G$1*1000,P323)</f>
        <v>420000</v>
      </c>
      <c r="R323" s="2">
        <f t="shared" si="16"/>
        <v>124112327</v>
      </c>
      <c r="S323" s="2">
        <f t="shared" si="17"/>
        <v>409997.71428571641</v>
      </c>
      <c r="T323" s="2">
        <f t="shared" si="18"/>
        <v>10002.285714285914</v>
      </c>
      <c r="U323" s="2">
        <f t="shared" si="19"/>
        <v>420000</v>
      </c>
      <c r="V323" s="2">
        <f t="shared" si="28"/>
        <v>86537055.714285925</v>
      </c>
      <c r="W323" s="2">
        <f t="shared" si="20"/>
        <v>409997.71428571641</v>
      </c>
      <c r="X323" s="2">
        <f t="shared" si="6"/>
        <v>10002.285714283586</v>
      </c>
      <c r="Y323" s="2">
        <f t="shared" si="7"/>
        <v>37575271.285713896</v>
      </c>
      <c r="Z323" s="2" t="str">
        <f t="shared" si="8"/>
        <v>MEEP</v>
      </c>
      <c r="AA323" s="2">
        <f>IF(Z323="HERE",Y323,AA322+Graph!$G$1*1000)</f>
        <v>88004990.142857015</v>
      </c>
      <c r="AB323" s="2">
        <f t="shared" si="21"/>
        <v>420000</v>
      </c>
      <c r="AC323" s="2">
        <f t="shared" si="9"/>
        <v>35697339.14285709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254</v>
      </c>
      <c r="C324" s="7"/>
      <c r="D324" s="2" t="e">
        <f t="shared" si="12"/>
        <v>#N/A</v>
      </c>
      <c r="E324" s="2" t="e">
        <f t="shared" si="22"/>
        <v>#N/A</v>
      </c>
      <c r="F324" s="2">
        <v>1603814.6021826863</v>
      </c>
      <c r="G324" s="2">
        <f t="shared" si="23"/>
        <v>409997.71428571426</v>
      </c>
      <c r="H324" s="2">
        <f t="shared" si="13"/>
        <v>121386861.42857182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3145465.5714285872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1627802.7190876305</v>
      </c>
      <c r="Q324" s="2">
        <f>IF(P324&gt;Graph!$G$1*1000,Graph!$G$1*1000,P324)</f>
        <v>420000</v>
      </c>
      <c r="R324" s="2">
        <f t="shared" si="16"/>
        <v>124532327</v>
      </c>
      <c r="S324" s="2">
        <f t="shared" si="17"/>
        <v>409997.71428571641</v>
      </c>
      <c r="T324" s="2">
        <f t="shared" si="18"/>
        <v>10002.285714285914</v>
      </c>
      <c r="U324" s="2">
        <f t="shared" si="19"/>
        <v>420000</v>
      </c>
      <c r="V324" s="2">
        <f t="shared" si="28"/>
        <v>86947053.428571641</v>
      </c>
      <c r="W324" s="2">
        <f t="shared" si="20"/>
        <v>409997.71428571641</v>
      </c>
      <c r="X324" s="2">
        <f t="shared" si="6"/>
        <v>10002.285714283586</v>
      </c>
      <c r="Y324" s="2">
        <f t="shared" si="7"/>
        <v>37585273.57142818</v>
      </c>
      <c r="Z324" s="2" t="str">
        <f t="shared" si="8"/>
        <v>MEEP</v>
      </c>
      <c r="AA324" s="2">
        <f>IF(Z324="HERE",Y324,AA323+Graph!$G$1*1000)</f>
        <v>88424990.142857015</v>
      </c>
      <c r="AB324" s="2">
        <f t="shared" si="21"/>
        <v>420000</v>
      </c>
      <c r="AC324" s="2">
        <f t="shared" si="9"/>
        <v>35697339.14285709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255</v>
      </c>
      <c r="C325" s="7"/>
      <c r="D325" s="2" t="e">
        <f t="shared" si="12"/>
        <v>#N/A</v>
      </c>
      <c r="E325" s="2" t="e">
        <f t="shared" si="22"/>
        <v>#N/A</v>
      </c>
      <c r="F325" s="2">
        <v>1608321.7959620357</v>
      </c>
      <c r="G325" s="2">
        <f t="shared" si="23"/>
        <v>409997.71428571426</v>
      </c>
      <c r="H325" s="2">
        <f t="shared" si="13"/>
        <v>121796859.14285754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3155467.8571428731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1632384.3037214875</v>
      </c>
      <c r="Q325" s="2">
        <f>IF(P325&gt;Graph!$G$1*1000,Graph!$G$1*1000,P325)</f>
        <v>420000</v>
      </c>
      <c r="R325" s="2">
        <f t="shared" si="16"/>
        <v>124952327</v>
      </c>
      <c r="S325" s="2">
        <f t="shared" si="17"/>
        <v>409997.71428571641</v>
      </c>
      <c r="T325" s="2">
        <f t="shared" si="18"/>
        <v>10002.285714285914</v>
      </c>
      <c r="U325" s="2">
        <f t="shared" si="19"/>
        <v>420000</v>
      </c>
      <c r="V325" s="2">
        <f t="shared" si="28"/>
        <v>87357051.142857358</v>
      </c>
      <c r="W325" s="2">
        <f t="shared" si="20"/>
        <v>409997.71428571641</v>
      </c>
      <c r="X325" s="2">
        <f t="shared" si="6"/>
        <v>10002.285714283586</v>
      </c>
      <c r="Y325" s="2">
        <f t="shared" si="7"/>
        <v>37595275.857142463</v>
      </c>
      <c r="Z325" s="2" t="str">
        <f t="shared" si="8"/>
        <v>MEEP</v>
      </c>
      <c r="AA325" s="2">
        <f>IF(Z325="HERE",Y325,AA324+Graph!$G$1*1000)</f>
        <v>88844990.142857015</v>
      </c>
      <c r="AB325" s="2">
        <f t="shared" si="21"/>
        <v>420000</v>
      </c>
      <c r="AC325" s="2">
        <f t="shared" si="9"/>
        <v>35697339.14285709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256</v>
      </c>
      <c r="C326" s="7"/>
      <c r="D326" s="2" t="e">
        <f t="shared" si="12"/>
        <v>#N/A</v>
      </c>
      <c r="E326" s="2" t="e">
        <f t="shared" si="22"/>
        <v>#N/A</v>
      </c>
      <c r="F326" s="2">
        <v>1612828.9897413552</v>
      </c>
      <c r="G326" s="2">
        <f t="shared" si="23"/>
        <v>409997.71428571426</v>
      </c>
      <c r="H326" s="2">
        <f t="shared" si="13"/>
        <v>122206856.85714325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3165470.142857159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1636965.8883553445</v>
      </c>
      <c r="Q326" s="2">
        <f>IF(P326&gt;Graph!$G$1*1000,Graph!$G$1*1000,P326)</f>
        <v>420000</v>
      </c>
      <c r="R326" s="2">
        <f t="shared" si="16"/>
        <v>125372327</v>
      </c>
      <c r="S326" s="2">
        <f t="shared" si="17"/>
        <v>409997.71428571641</v>
      </c>
      <c r="T326" s="2">
        <f t="shared" si="18"/>
        <v>10002.285714285914</v>
      </c>
      <c r="U326" s="2">
        <f t="shared" si="19"/>
        <v>420000</v>
      </c>
      <c r="V326" s="2">
        <f t="shared" si="28"/>
        <v>87767048.857143074</v>
      </c>
      <c r="W326" s="2">
        <f t="shared" si="20"/>
        <v>409997.71428571641</v>
      </c>
      <c r="X326" s="2">
        <f t="shared" si="6"/>
        <v>10002.285714283586</v>
      </c>
      <c r="Y326" s="2">
        <f t="shared" si="7"/>
        <v>37605278.142856747</v>
      </c>
      <c r="Z326" s="2" t="str">
        <f t="shared" si="8"/>
        <v>MEEP</v>
      </c>
      <c r="AA326" s="2">
        <f>IF(Z326="HERE",Y326,AA325+Graph!$G$1*1000)</f>
        <v>89264990.142857015</v>
      </c>
      <c r="AB326" s="2">
        <f t="shared" si="21"/>
        <v>420000</v>
      </c>
      <c r="AC326" s="2">
        <f t="shared" si="9"/>
        <v>35697339.14285709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257</v>
      </c>
      <c r="C327" s="7"/>
      <c r="D327" s="2" t="e">
        <f t="shared" si="12"/>
        <v>#N/A</v>
      </c>
      <c r="E327" s="2" t="e">
        <f t="shared" si="22"/>
        <v>#N/A</v>
      </c>
      <c r="F327" s="2">
        <v>1617336.1835206747</v>
      </c>
      <c r="G327" s="2">
        <f t="shared" si="23"/>
        <v>409997.71428571426</v>
      </c>
      <c r="H327" s="2">
        <f t="shared" si="13"/>
        <v>122616854.57142897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3175472.4285714449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1641547.4729891717</v>
      </c>
      <c r="Q327" s="2">
        <f>IF(P327&gt;Graph!$G$1*1000,Graph!$G$1*1000,P327)</f>
        <v>420000</v>
      </c>
      <c r="R327" s="2">
        <f t="shared" si="16"/>
        <v>125792327</v>
      </c>
      <c r="S327" s="2">
        <f t="shared" si="17"/>
        <v>409997.71428571641</v>
      </c>
      <c r="T327" s="2">
        <f t="shared" si="18"/>
        <v>10002.285714285914</v>
      </c>
      <c r="U327" s="2">
        <f t="shared" si="19"/>
        <v>420000</v>
      </c>
      <c r="V327" s="2">
        <f t="shared" si="28"/>
        <v>88177046.571428791</v>
      </c>
      <c r="W327" s="2">
        <f t="shared" si="20"/>
        <v>409997.71428571641</v>
      </c>
      <c r="X327" s="2">
        <f t="shared" si="6"/>
        <v>10002.285714283586</v>
      </c>
      <c r="Y327" s="2">
        <f t="shared" si="7"/>
        <v>37615280.42857103</v>
      </c>
      <c r="Z327" s="2" t="str">
        <f t="shared" si="8"/>
        <v>MEEP</v>
      </c>
      <c r="AA327" s="2">
        <f>IF(Z327="HERE",Y327,AA326+Graph!$G$1*1000)</f>
        <v>89684990.142857015</v>
      </c>
      <c r="AB327" s="2">
        <f t="shared" si="21"/>
        <v>420000</v>
      </c>
      <c r="AC327" s="2">
        <f t="shared" si="9"/>
        <v>35697339.14285709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258</v>
      </c>
      <c r="C328" s="7"/>
      <c r="D328" s="2" t="e">
        <f t="shared" si="12"/>
        <v>#N/A</v>
      </c>
      <c r="E328" s="2" t="e">
        <f t="shared" si="22"/>
        <v>#N/A</v>
      </c>
      <c r="F328" s="2">
        <v>1621843.377300024</v>
      </c>
      <c r="G328" s="2">
        <f t="shared" si="23"/>
        <v>409997.71428571426</v>
      </c>
      <c r="H328" s="2">
        <f t="shared" si="13"/>
        <v>123026852.28571469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3185474.7142857308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1646129.0576230288</v>
      </c>
      <c r="Q328" s="2">
        <f>IF(P328&gt;Graph!$G$1*1000,Graph!$G$1*1000,P328)</f>
        <v>420000</v>
      </c>
      <c r="R328" s="2">
        <f t="shared" si="16"/>
        <v>126212327</v>
      </c>
      <c r="S328" s="2">
        <f t="shared" si="17"/>
        <v>409997.71428571641</v>
      </c>
      <c r="T328" s="2">
        <f t="shared" si="18"/>
        <v>10002.285714285914</v>
      </c>
      <c r="U328" s="2">
        <f t="shared" si="19"/>
        <v>420000</v>
      </c>
      <c r="V328" s="2">
        <f t="shared" si="28"/>
        <v>88587044.285714507</v>
      </c>
      <c r="W328" s="2">
        <f t="shared" si="20"/>
        <v>409997.71428571641</v>
      </c>
      <c r="X328" s="2">
        <f t="shared" si="6"/>
        <v>10002.285714283586</v>
      </c>
      <c r="Y328" s="2">
        <f t="shared" si="7"/>
        <v>37625282.714285314</v>
      </c>
      <c r="Z328" s="2" t="str">
        <f t="shared" si="8"/>
        <v>MEEP</v>
      </c>
      <c r="AA328" s="2">
        <f>IF(Z328="HERE",Y328,AA327+Graph!$G$1*1000)</f>
        <v>90104990.142857015</v>
      </c>
      <c r="AB328" s="2">
        <f t="shared" si="21"/>
        <v>420000</v>
      </c>
      <c r="AC328" s="2">
        <f t="shared" si="9"/>
        <v>35697339.14285709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259</v>
      </c>
      <c r="C329" s="7"/>
      <c r="D329" s="2" t="e">
        <f t="shared" si="12"/>
        <v>#N/A</v>
      </c>
      <c r="E329" s="2" t="e">
        <f t="shared" si="22"/>
        <v>#N/A</v>
      </c>
      <c r="F329" s="2">
        <v>1626350.5710793436</v>
      </c>
      <c r="G329" s="2">
        <f t="shared" si="23"/>
        <v>409997.71428571426</v>
      </c>
      <c r="H329" s="2">
        <f t="shared" si="13"/>
        <v>123436850.0000004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3195477.0000000168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1650710.6422568858</v>
      </c>
      <c r="Q329" s="2">
        <f>IF(P329&gt;Graph!$G$1*1000,Graph!$G$1*1000,P329)</f>
        <v>420000</v>
      </c>
      <c r="R329" s="2">
        <f t="shared" si="16"/>
        <v>126632327</v>
      </c>
      <c r="S329" s="2">
        <f t="shared" si="17"/>
        <v>409997.71428571641</v>
      </c>
      <c r="T329" s="2">
        <f t="shared" si="18"/>
        <v>10002.285714285914</v>
      </c>
      <c r="U329" s="2">
        <f t="shared" si="19"/>
        <v>420000</v>
      </c>
      <c r="V329" s="2">
        <f t="shared" si="28"/>
        <v>88997042.000000224</v>
      </c>
      <c r="W329" s="2">
        <f t="shared" si="20"/>
        <v>409997.71428571641</v>
      </c>
      <c r="X329" s="2">
        <f t="shared" si="6"/>
        <v>10002.285714283586</v>
      </c>
      <c r="Y329" s="2">
        <f t="shared" si="7"/>
        <v>37635284.999999598</v>
      </c>
      <c r="Z329" s="2" t="str">
        <f t="shared" si="8"/>
        <v>MEEP</v>
      </c>
      <c r="AA329" s="2">
        <f>IF(Z329="HERE",Y329,AA328+Graph!$G$1*1000)</f>
        <v>90524990.142857015</v>
      </c>
      <c r="AB329" s="2">
        <f t="shared" si="21"/>
        <v>420000</v>
      </c>
      <c r="AC329" s="2">
        <f t="shared" si="9"/>
        <v>35697339.14285709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260</v>
      </c>
      <c r="C330" s="7"/>
      <c r="D330" s="2" t="e">
        <f t="shared" si="12"/>
        <v>#N/A</v>
      </c>
      <c r="E330" s="2" t="e">
        <f t="shared" si="22"/>
        <v>#N/A</v>
      </c>
      <c r="F330" s="2">
        <v>1630857.7648586631</v>
      </c>
      <c r="G330" s="2">
        <f t="shared" si="23"/>
        <v>409997.71428571426</v>
      </c>
      <c r="H330" s="2">
        <f t="shared" si="13"/>
        <v>123846847.71428612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3205479.2857143027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1655292.2268907428</v>
      </c>
      <c r="Q330" s="2">
        <f>IF(P330&gt;Graph!$G$1*1000,Graph!$G$1*1000,P330)</f>
        <v>420000</v>
      </c>
      <c r="R330" s="2">
        <f t="shared" si="16"/>
        <v>127052327</v>
      </c>
      <c r="S330" s="2">
        <f t="shared" si="17"/>
        <v>409997.71428571641</v>
      </c>
      <c r="T330" s="2">
        <f t="shared" si="18"/>
        <v>10002.285714285914</v>
      </c>
      <c r="U330" s="2">
        <f t="shared" si="19"/>
        <v>420000</v>
      </c>
      <c r="V330" s="2">
        <f t="shared" si="28"/>
        <v>89407039.71428594</v>
      </c>
      <c r="W330" s="2">
        <f t="shared" si="20"/>
        <v>409997.71428571641</v>
      </c>
      <c r="X330" s="2">
        <f t="shared" si="6"/>
        <v>10002.285714283586</v>
      </c>
      <c r="Y330" s="2">
        <f t="shared" si="7"/>
        <v>37645287.285713881</v>
      </c>
      <c r="Z330" s="2" t="str">
        <f t="shared" si="8"/>
        <v>MEEP</v>
      </c>
      <c r="AA330" s="2">
        <f>IF(Z330="HERE",Y330,AA329+Graph!$G$1*1000)</f>
        <v>90944990.142857015</v>
      </c>
      <c r="AB330" s="2">
        <f t="shared" si="21"/>
        <v>420000</v>
      </c>
      <c r="AC330" s="2">
        <f t="shared" si="9"/>
        <v>35697339.14285709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261</v>
      </c>
      <c r="C331" s="7"/>
      <c r="D331" s="2" t="e">
        <f t="shared" si="12"/>
        <v>#N/A</v>
      </c>
      <c r="E331" s="2" t="e">
        <f t="shared" si="22"/>
        <v>#N/A</v>
      </c>
      <c r="F331" s="2">
        <v>1635364.9586380124</v>
      </c>
      <c r="G331" s="2">
        <f t="shared" si="23"/>
        <v>409997.71428571426</v>
      </c>
      <c r="H331" s="2">
        <f t="shared" si="13"/>
        <v>124256845.42857184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3215481.5714285886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1659873.8115245998</v>
      </c>
      <c r="Q331" s="2">
        <f>IF(P331&gt;Graph!$G$1*1000,Graph!$G$1*1000,P331)</f>
        <v>420000</v>
      </c>
      <c r="R331" s="2">
        <f t="shared" si="16"/>
        <v>127472327</v>
      </c>
      <c r="S331" s="2">
        <f t="shared" si="17"/>
        <v>409997.71428571641</v>
      </c>
      <c r="T331" s="2">
        <f t="shared" si="18"/>
        <v>10002.285714285914</v>
      </c>
      <c r="U331" s="2">
        <f t="shared" si="19"/>
        <v>420000</v>
      </c>
      <c r="V331" s="2">
        <f t="shared" si="28"/>
        <v>89817037.428571656</v>
      </c>
      <c r="W331" s="2">
        <f t="shared" si="20"/>
        <v>409997.71428571641</v>
      </c>
      <c r="X331" s="2">
        <f t="shared" si="6"/>
        <v>10002.285714283586</v>
      </c>
      <c r="Y331" s="2">
        <f t="shared" si="7"/>
        <v>37655289.571428165</v>
      </c>
      <c r="Z331" s="2" t="str">
        <f t="shared" si="8"/>
        <v>MEEP</v>
      </c>
      <c r="AA331" s="2">
        <f>IF(Z331="HERE",Y331,AA330+Graph!$G$1*1000)</f>
        <v>91364990.142857015</v>
      </c>
      <c r="AB331" s="2">
        <f t="shared" si="21"/>
        <v>420000</v>
      </c>
      <c r="AC331" s="2">
        <f t="shared" si="9"/>
        <v>35697339.14285709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262</v>
      </c>
      <c r="C332" s="7"/>
      <c r="D332" s="2" t="e">
        <f t="shared" si="12"/>
        <v>#N/A</v>
      </c>
      <c r="E332" s="2" t="e">
        <f t="shared" si="22"/>
        <v>#N/A</v>
      </c>
      <c r="F332" s="2">
        <v>1639872.1524173319</v>
      </c>
      <c r="G332" s="2">
        <f t="shared" si="23"/>
        <v>409997.71428571426</v>
      </c>
      <c r="H332" s="2">
        <f t="shared" si="13"/>
        <v>124666843.14285755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3225483.8571428745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1664455.3961584568</v>
      </c>
      <c r="Q332" s="2">
        <f>IF(P332&gt;Graph!$G$1*1000,Graph!$G$1*1000,P332)</f>
        <v>420000</v>
      </c>
      <c r="R332" s="2">
        <f t="shared" si="16"/>
        <v>127892327</v>
      </c>
      <c r="S332" s="2">
        <f t="shared" si="17"/>
        <v>409997.71428571641</v>
      </c>
      <c r="T332" s="2">
        <f t="shared" si="18"/>
        <v>10002.285714285914</v>
      </c>
      <c r="U332" s="2">
        <f t="shared" si="19"/>
        <v>420000</v>
      </c>
      <c r="V332" s="2">
        <f t="shared" si="28"/>
        <v>90227035.142857373</v>
      </c>
      <c r="W332" s="2">
        <f t="shared" si="20"/>
        <v>409997.71428571641</v>
      </c>
      <c r="X332" s="2">
        <f t="shared" si="6"/>
        <v>10002.285714283586</v>
      </c>
      <c r="Y332" s="2">
        <f t="shared" si="7"/>
        <v>37665291.857142448</v>
      </c>
      <c r="Z332" s="2" t="str">
        <f t="shared" si="8"/>
        <v>MEEP</v>
      </c>
      <c r="AA332" s="2">
        <f>IF(Z332="HERE",Y332,AA331+Graph!$G$1*1000)</f>
        <v>91784990.142857015</v>
      </c>
      <c r="AB332" s="2">
        <f t="shared" si="21"/>
        <v>420000</v>
      </c>
      <c r="AC332" s="2">
        <f t="shared" si="9"/>
        <v>35697339.14285709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263</v>
      </c>
      <c r="C333" s="7"/>
      <c r="D333" s="2" t="e">
        <f t="shared" si="12"/>
        <v>#N/A</v>
      </c>
      <c r="E333" s="2" t="e">
        <f t="shared" si="22"/>
        <v>#N/A</v>
      </c>
      <c r="F333" s="2">
        <v>1644379.3461966515</v>
      </c>
      <c r="G333" s="2">
        <f t="shared" si="23"/>
        <v>409997.71428571426</v>
      </c>
      <c r="H333" s="2">
        <f t="shared" si="13"/>
        <v>125076840.85714327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3235486.1428571604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1669036.9807923138</v>
      </c>
      <c r="Q333" s="2">
        <f>IF(P333&gt;Graph!$G$1*1000,Graph!$G$1*1000,P333)</f>
        <v>420000</v>
      </c>
      <c r="R333" s="2">
        <f t="shared" si="16"/>
        <v>128312327</v>
      </c>
      <c r="S333" s="2">
        <f t="shared" si="17"/>
        <v>409997.71428571641</v>
      </c>
      <c r="T333" s="2">
        <f t="shared" si="18"/>
        <v>10002.285714285914</v>
      </c>
      <c r="U333" s="2">
        <f t="shared" si="19"/>
        <v>420000</v>
      </c>
      <c r="V333" s="2">
        <f t="shared" si="28"/>
        <v>90637032.857143089</v>
      </c>
      <c r="W333" s="2">
        <f t="shared" si="20"/>
        <v>409997.71428571641</v>
      </c>
      <c r="X333" s="2">
        <f t="shared" si="6"/>
        <v>10002.285714283586</v>
      </c>
      <c r="Y333" s="2">
        <f t="shared" si="7"/>
        <v>37675294.142856732</v>
      </c>
      <c r="Z333" s="2" t="str">
        <f t="shared" si="8"/>
        <v>MEEP</v>
      </c>
      <c r="AA333" s="2">
        <f>IF(Z333="HERE",Y333,AA332+Graph!$G$1*1000)</f>
        <v>92204990.142857015</v>
      </c>
      <c r="AB333" s="2">
        <f t="shared" si="21"/>
        <v>420000</v>
      </c>
      <c r="AC333" s="2">
        <f t="shared" si="9"/>
        <v>35697339.14285709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264</v>
      </c>
      <c r="C334" s="7"/>
      <c r="D334" s="2" t="e">
        <f t="shared" si="12"/>
        <v>#N/A</v>
      </c>
      <c r="E334" s="2" t="e">
        <f t="shared" si="22"/>
        <v>#N/A</v>
      </c>
      <c r="F334" s="2">
        <v>1648886.5399760008</v>
      </c>
      <c r="G334" s="2">
        <f t="shared" si="23"/>
        <v>409997.71428571426</v>
      </c>
      <c r="H334" s="2">
        <f t="shared" si="13"/>
        <v>125486838.57142898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3245488.4285714463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1673618.5654261708</v>
      </c>
      <c r="Q334" s="2">
        <f>IF(P334&gt;Graph!$G$1*1000,Graph!$G$1*1000,P334)</f>
        <v>420000</v>
      </c>
      <c r="R334" s="2">
        <f t="shared" si="16"/>
        <v>128732327</v>
      </c>
      <c r="S334" s="2">
        <f t="shared" si="17"/>
        <v>409997.71428571641</v>
      </c>
      <c r="T334" s="2">
        <f t="shared" si="18"/>
        <v>10002.285714285914</v>
      </c>
      <c r="U334" s="2">
        <f t="shared" si="19"/>
        <v>420000</v>
      </c>
      <c r="V334" s="2">
        <f t="shared" si="28"/>
        <v>91047030.571428806</v>
      </c>
      <c r="W334" s="2">
        <f t="shared" si="20"/>
        <v>409997.71428571641</v>
      </c>
      <c r="X334" s="2">
        <f t="shared" si="6"/>
        <v>10002.285714283586</v>
      </c>
      <c r="Y334" s="2">
        <f t="shared" si="7"/>
        <v>37685296.428571016</v>
      </c>
      <c r="Z334" s="2" t="str">
        <f t="shared" si="8"/>
        <v>MEEP</v>
      </c>
      <c r="AA334" s="2">
        <f>IF(Z334="HERE",Y334,AA333+Graph!$G$1*1000)</f>
        <v>92624990.142857015</v>
      </c>
      <c r="AB334" s="2">
        <f t="shared" si="21"/>
        <v>420000</v>
      </c>
      <c r="AC334" s="2">
        <f t="shared" si="9"/>
        <v>35697339.14285709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265</v>
      </c>
      <c r="C335" s="7"/>
      <c r="D335" s="2" t="e">
        <f t="shared" si="12"/>
        <v>#N/A</v>
      </c>
      <c r="E335" s="2" t="e">
        <f t="shared" si="22"/>
        <v>#N/A</v>
      </c>
      <c r="F335" s="2">
        <v>1653393.7337553203</v>
      </c>
      <c r="G335" s="2">
        <f t="shared" si="23"/>
        <v>409997.71428571426</v>
      </c>
      <c r="H335" s="2">
        <f t="shared" si="13"/>
        <v>125896836.2857147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3255490.7142857322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1678200.1500600278</v>
      </c>
      <c r="Q335" s="2">
        <f>IF(P335&gt;Graph!$G$1*1000,Graph!$G$1*1000,P335)</f>
        <v>420000</v>
      </c>
      <c r="R335" s="2">
        <f t="shared" si="16"/>
        <v>129152327</v>
      </c>
      <c r="S335" s="2">
        <f t="shared" si="17"/>
        <v>409997.71428571641</v>
      </c>
      <c r="T335" s="2">
        <f t="shared" si="18"/>
        <v>10002.285714285914</v>
      </c>
      <c r="U335" s="2">
        <f t="shared" si="19"/>
        <v>420000</v>
      </c>
      <c r="V335" s="2">
        <f t="shared" si="28"/>
        <v>91457028.285714522</v>
      </c>
      <c r="W335" s="2">
        <f t="shared" si="20"/>
        <v>409997.71428571641</v>
      </c>
      <c r="X335" s="2">
        <f t="shared" si="6"/>
        <v>10002.285714283586</v>
      </c>
      <c r="Y335" s="2">
        <f t="shared" si="7"/>
        <v>37695298.714285299</v>
      </c>
      <c r="Z335" s="2" t="str">
        <f t="shared" si="8"/>
        <v>MEEP</v>
      </c>
      <c r="AA335" s="2">
        <f>IF(Z335="HERE",Y335,AA334+Graph!$G$1*1000)</f>
        <v>93044990.142857015</v>
      </c>
      <c r="AB335" s="2">
        <f t="shared" si="21"/>
        <v>420000</v>
      </c>
      <c r="AC335" s="2">
        <f t="shared" si="9"/>
        <v>35697339.14285709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266</v>
      </c>
      <c r="C336" s="7"/>
      <c r="D336" s="2" t="e">
        <f t="shared" si="12"/>
        <v>#N/A</v>
      </c>
      <c r="E336" s="2" t="e">
        <f t="shared" si="22"/>
        <v>#N/A</v>
      </c>
      <c r="F336" s="2">
        <v>1657900.9275346398</v>
      </c>
      <c r="G336" s="2">
        <f t="shared" si="23"/>
        <v>409997.71428571426</v>
      </c>
      <c r="H336" s="2">
        <f t="shared" si="13"/>
        <v>126306834.00000042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3265493.0000000182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1682781.734693855</v>
      </c>
      <c r="Q336" s="2">
        <f>IF(P336&gt;Graph!$G$1*1000,Graph!$G$1*1000,P336)</f>
        <v>420000</v>
      </c>
      <c r="R336" s="2">
        <f t="shared" si="16"/>
        <v>129572327</v>
      </c>
      <c r="S336" s="2">
        <f t="shared" si="17"/>
        <v>409997.71428571641</v>
      </c>
      <c r="T336" s="2">
        <f t="shared" si="18"/>
        <v>10002.285714285914</v>
      </c>
      <c r="U336" s="2">
        <f t="shared" si="19"/>
        <v>420000</v>
      </c>
      <c r="V336" s="2">
        <f t="shared" si="28"/>
        <v>91867026.000000238</v>
      </c>
      <c r="W336" s="2">
        <f t="shared" si="20"/>
        <v>409997.71428571641</v>
      </c>
      <c r="X336" s="2">
        <f t="shared" si="6"/>
        <v>10002.285714283586</v>
      </c>
      <c r="Y336" s="2">
        <f t="shared" si="7"/>
        <v>37705300.999999583</v>
      </c>
      <c r="Z336" s="2" t="str">
        <f t="shared" si="8"/>
        <v>MEEP</v>
      </c>
      <c r="AA336" s="2">
        <f>IF(Z336="HERE",Y336,AA335+Graph!$G$1*1000)</f>
        <v>93464990.142857015</v>
      </c>
      <c r="AB336" s="2">
        <f t="shared" si="21"/>
        <v>420000</v>
      </c>
      <c r="AC336" s="2">
        <f t="shared" si="9"/>
        <v>35697339.14285709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267</v>
      </c>
      <c r="C337" s="7"/>
      <c r="D337" s="2" t="e">
        <f t="shared" si="12"/>
        <v>#N/A</v>
      </c>
      <c r="E337" s="2" t="e">
        <f t="shared" si="22"/>
        <v>#N/A</v>
      </c>
      <c r="F337" s="2">
        <v>1662408.1213139892</v>
      </c>
      <c r="G337" s="2">
        <f t="shared" si="23"/>
        <v>409997.71428571426</v>
      </c>
      <c r="H337" s="2">
        <f t="shared" si="13"/>
        <v>126716831.71428613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3275495.2857143041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1687363.3193277121</v>
      </c>
      <c r="Q337" s="2">
        <f>IF(P337&gt;Graph!$G$1*1000,Graph!$G$1*1000,P337)</f>
        <v>420000</v>
      </c>
      <c r="R337" s="2">
        <f t="shared" si="16"/>
        <v>129992327</v>
      </c>
      <c r="S337" s="2">
        <f t="shared" si="17"/>
        <v>409997.71428571641</v>
      </c>
      <c r="T337" s="2">
        <f t="shared" si="18"/>
        <v>10002.285714285914</v>
      </c>
      <c r="U337" s="2">
        <f t="shared" si="19"/>
        <v>420000</v>
      </c>
      <c r="V337" s="2">
        <f t="shared" si="28"/>
        <v>92277023.714285955</v>
      </c>
      <c r="W337" s="2">
        <f t="shared" si="20"/>
        <v>409997.71428571641</v>
      </c>
      <c r="X337" s="2">
        <f t="shared" si="6"/>
        <v>10002.285714283586</v>
      </c>
      <c r="Y337" s="2">
        <f t="shared" si="7"/>
        <v>37715303.285713866</v>
      </c>
      <c r="Z337" s="2" t="str">
        <f t="shared" si="8"/>
        <v>MEEP</v>
      </c>
      <c r="AA337" s="2">
        <f>IF(Z337="HERE",Y337,AA336+Graph!$G$1*1000)</f>
        <v>93884990.142857015</v>
      </c>
      <c r="AB337" s="2">
        <f t="shared" si="21"/>
        <v>420000</v>
      </c>
      <c r="AC337" s="2">
        <f t="shared" si="9"/>
        <v>35697339.14285709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268</v>
      </c>
      <c r="C338" s="7"/>
      <c r="D338" s="2" t="e">
        <f t="shared" si="12"/>
        <v>#N/A</v>
      </c>
      <c r="E338" s="2" t="e">
        <f t="shared" si="22"/>
        <v>#N/A</v>
      </c>
      <c r="F338" s="2">
        <v>1666915.3150933087</v>
      </c>
      <c r="G338" s="2">
        <f t="shared" si="23"/>
        <v>409997.71428571426</v>
      </c>
      <c r="H338" s="2">
        <f t="shared" si="13"/>
        <v>127126829.42857185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3285497.57142859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1691944.9039615691</v>
      </c>
      <c r="Q338" s="2">
        <f>IF(P338&gt;Graph!$G$1*1000,Graph!$G$1*1000,P338)</f>
        <v>420000</v>
      </c>
      <c r="R338" s="2">
        <f t="shared" si="16"/>
        <v>130412327</v>
      </c>
      <c r="S338" s="2">
        <f t="shared" si="17"/>
        <v>409997.71428571641</v>
      </c>
      <c r="T338" s="2">
        <f t="shared" si="18"/>
        <v>10002.285714285914</v>
      </c>
      <c r="U338" s="2">
        <f t="shared" si="19"/>
        <v>420000</v>
      </c>
      <c r="V338" s="2">
        <f t="shared" si="28"/>
        <v>92687021.428571671</v>
      </c>
      <c r="W338" s="2">
        <f t="shared" si="20"/>
        <v>409997.71428571641</v>
      </c>
      <c r="X338" s="2">
        <f t="shared" si="6"/>
        <v>10002.285714283586</v>
      </c>
      <c r="Y338" s="2">
        <f t="shared" si="7"/>
        <v>37725305.57142815</v>
      </c>
      <c r="Z338" s="2" t="str">
        <f t="shared" si="8"/>
        <v>MEEP</v>
      </c>
      <c r="AA338" s="2">
        <f>IF(Z338="HERE",Y338,AA337+Graph!$G$1*1000)</f>
        <v>94304990.142857015</v>
      </c>
      <c r="AB338" s="2">
        <f t="shared" si="21"/>
        <v>420000</v>
      </c>
      <c r="AC338" s="2">
        <f t="shared" si="9"/>
        <v>35697339.14285709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269</v>
      </c>
      <c r="C339" s="7"/>
      <c r="D339" s="2" t="e">
        <f t="shared" si="12"/>
        <v>#N/A</v>
      </c>
      <c r="E339" s="2" t="e">
        <f t="shared" si="22"/>
        <v>#N/A</v>
      </c>
      <c r="F339" s="2">
        <v>1671422.5088726282</v>
      </c>
      <c r="G339" s="2">
        <f t="shared" si="23"/>
        <v>409997.71428571426</v>
      </c>
      <c r="H339" s="2">
        <f t="shared" si="13"/>
        <v>127536827.14285757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3295499.8571428759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1696526.4885954261</v>
      </c>
      <c r="Q339" s="2">
        <f>IF(P339&gt;Graph!$G$1*1000,Graph!$G$1*1000,P339)</f>
        <v>420000</v>
      </c>
      <c r="R339" s="2">
        <f t="shared" si="16"/>
        <v>130832327</v>
      </c>
      <c r="S339" s="2">
        <f t="shared" si="17"/>
        <v>409997.71428571641</v>
      </c>
      <c r="T339" s="2">
        <f t="shared" si="18"/>
        <v>10002.285714285914</v>
      </c>
      <c r="U339" s="2">
        <f t="shared" si="19"/>
        <v>420000</v>
      </c>
      <c r="V339" s="2">
        <f t="shared" si="28"/>
        <v>93097019.142857388</v>
      </c>
      <c r="W339" s="2">
        <f t="shared" si="20"/>
        <v>409997.71428571641</v>
      </c>
      <c r="X339" s="2">
        <f t="shared" si="6"/>
        <v>10002.285714283586</v>
      </c>
      <c r="Y339" s="2">
        <f t="shared" si="7"/>
        <v>37735307.857142434</v>
      </c>
      <c r="Z339" s="2" t="str">
        <f t="shared" si="8"/>
        <v>MEEP</v>
      </c>
      <c r="AA339" s="2">
        <f>IF(Z339="HERE",Y339,AA338+Graph!$G$1*1000)</f>
        <v>94724990.142857015</v>
      </c>
      <c r="AB339" s="2">
        <f t="shared" si="21"/>
        <v>420000</v>
      </c>
      <c r="AC339" s="2">
        <f t="shared" si="9"/>
        <v>35697339.14285709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270</v>
      </c>
      <c r="C340" s="7"/>
      <c r="D340" s="2" t="e">
        <f t="shared" si="12"/>
        <v>#N/A</v>
      </c>
      <c r="E340" s="2" t="e">
        <f t="shared" si="22"/>
        <v>#N/A</v>
      </c>
      <c r="F340" s="2">
        <v>1675929.7026519775</v>
      </c>
      <c r="G340" s="2">
        <f t="shared" si="23"/>
        <v>409997.71428571426</v>
      </c>
      <c r="H340" s="2">
        <f t="shared" si="13"/>
        <v>127946824.85714328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3305502.1428571618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1701108.0732292831</v>
      </c>
      <c r="Q340" s="2">
        <f>IF(P340&gt;Graph!$G$1*1000,Graph!$G$1*1000,P340)</f>
        <v>420000</v>
      </c>
      <c r="R340" s="2">
        <f t="shared" si="16"/>
        <v>131252327</v>
      </c>
      <c r="S340" s="2">
        <f t="shared" si="17"/>
        <v>409997.71428571641</v>
      </c>
      <c r="T340" s="2">
        <f t="shared" si="18"/>
        <v>10002.285714285914</v>
      </c>
      <c r="U340" s="2">
        <f t="shared" si="19"/>
        <v>420000</v>
      </c>
      <c r="V340" s="2">
        <f t="shared" si="28"/>
        <v>93507016.857143104</v>
      </c>
      <c r="W340" s="2">
        <f t="shared" si="20"/>
        <v>409997.71428571641</v>
      </c>
      <c r="X340" s="2">
        <f t="shared" si="6"/>
        <v>10002.285714283586</v>
      </c>
      <c r="Y340" s="2">
        <f t="shared" si="7"/>
        <v>37745310.142856717</v>
      </c>
      <c r="Z340" s="2" t="str">
        <f t="shared" si="8"/>
        <v>MEEP</v>
      </c>
      <c r="AA340" s="2">
        <f>IF(Z340="HERE",Y340,AA339+Graph!$G$1*1000)</f>
        <v>95144990.142857015</v>
      </c>
      <c r="AB340" s="2">
        <f t="shared" si="21"/>
        <v>420000</v>
      </c>
      <c r="AC340" s="2">
        <f t="shared" si="9"/>
        <v>35697339.14285709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271</v>
      </c>
      <c r="C341" s="7"/>
      <c r="D341" s="2" t="e">
        <f t="shared" si="12"/>
        <v>#N/A</v>
      </c>
      <c r="E341" s="2" t="e">
        <f t="shared" si="22"/>
        <v>#N/A</v>
      </c>
      <c r="F341" s="2">
        <v>1680436.8964312971</v>
      </c>
      <c r="G341" s="2">
        <f t="shared" si="23"/>
        <v>409997.71428571426</v>
      </c>
      <c r="H341" s="2">
        <f t="shared" si="13"/>
        <v>128356822.571429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3315504.4285714477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1705689.6578631401</v>
      </c>
      <c r="Q341" s="2">
        <f>IF(P341&gt;Graph!$G$1*1000,Graph!$G$1*1000,P341)</f>
        <v>420000</v>
      </c>
      <c r="R341" s="2">
        <f t="shared" si="16"/>
        <v>131672327</v>
      </c>
      <c r="S341" s="2">
        <f t="shared" si="17"/>
        <v>409997.71428571641</v>
      </c>
      <c r="T341" s="2">
        <f t="shared" si="18"/>
        <v>10002.285714285914</v>
      </c>
      <c r="U341" s="2">
        <f t="shared" si="19"/>
        <v>420000</v>
      </c>
      <c r="V341" s="2">
        <f t="shared" si="28"/>
        <v>93917014.57142882</v>
      </c>
      <c r="W341" s="2">
        <f t="shared" si="20"/>
        <v>409997.71428571641</v>
      </c>
      <c r="X341" s="2">
        <f t="shared" si="6"/>
        <v>10002.285714283586</v>
      </c>
      <c r="Y341" s="2">
        <f t="shared" si="7"/>
        <v>37755312.428571001</v>
      </c>
      <c r="Z341" s="2" t="str">
        <f t="shared" si="8"/>
        <v>MEEP</v>
      </c>
      <c r="AA341" s="2">
        <f>IF(Z341="HERE",Y341,AA340+Graph!$G$1*1000)</f>
        <v>95564990.142857015</v>
      </c>
      <c r="AB341" s="2">
        <f t="shared" si="21"/>
        <v>420000</v>
      </c>
      <c r="AC341" s="2">
        <f t="shared" si="9"/>
        <v>35697339.14285709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272</v>
      </c>
      <c r="C342" s="7"/>
      <c r="D342" s="2" t="e">
        <f t="shared" si="12"/>
        <v>#N/A</v>
      </c>
      <c r="E342" s="2" t="e">
        <f t="shared" si="22"/>
        <v>#N/A</v>
      </c>
      <c r="F342" s="2">
        <v>1684944.0902106166</v>
      </c>
      <c r="G342" s="2">
        <f t="shared" si="23"/>
        <v>409997.71428571426</v>
      </c>
      <c r="H342" s="2">
        <f t="shared" si="13"/>
        <v>128766820.28571472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3325506.7142857336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1710271.2424969971</v>
      </c>
      <c r="Q342" s="2">
        <f>IF(P342&gt;Graph!$G$1*1000,Graph!$G$1*1000,P342)</f>
        <v>420000</v>
      </c>
      <c r="R342" s="2">
        <f t="shared" si="16"/>
        <v>132092327</v>
      </c>
      <c r="S342" s="2">
        <f t="shared" si="17"/>
        <v>409997.71428571641</v>
      </c>
      <c r="T342" s="2">
        <f t="shared" si="18"/>
        <v>10002.285714285914</v>
      </c>
      <c r="U342" s="2">
        <f t="shared" si="19"/>
        <v>420000</v>
      </c>
      <c r="V342" s="2">
        <f t="shared" si="28"/>
        <v>94327012.285714537</v>
      </c>
      <c r="W342" s="2">
        <f t="shared" si="20"/>
        <v>409997.71428571641</v>
      </c>
      <c r="X342" s="2">
        <f t="shared" si="6"/>
        <v>10002.285714283586</v>
      </c>
      <c r="Y342" s="2">
        <f t="shared" si="7"/>
        <v>37765314.714285284</v>
      </c>
      <c r="Z342" s="2" t="str">
        <f t="shared" si="8"/>
        <v>MEEP</v>
      </c>
      <c r="AA342" s="2">
        <f>IF(Z342="HERE",Y342,AA341+Graph!$G$1*1000)</f>
        <v>95984990.142857015</v>
      </c>
      <c r="AB342" s="2">
        <f t="shared" si="21"/>
        <v>420000</v>
      </c>
      <c r="AC342" s="2">
        <f t="shared" si="9"/>
        <v>35697339.14285709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273</v>
      </c>
      <c r="C343" s="7"/>
      <c r="D343" s="2" t="e">
        <f t="shared" si="12"/>
        <v>#N/A</v>
      </c>
      <c r="E343" s="2" t="e">
        <f t="shared" si="22"/>
        <v>#N/A</v>
      </c>
      <c r="F343" s="2">
        <v>1689451.2839899659</v>
      </c>
      <c r="G343" s="2">
        <f t="shared" si="23"/>
        <v>409997.71428571426</v>
      </c>
      <c r="H343" s="2">
        <f t="shared" si="13"/>
        <v>129176818.00000043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3335509.0000000196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1714852.8271308541</v>
      </c>
      <c r="Q343" s="2">
        <f>IF(P343&gt;Graph!$G$1*1000,Graph!$G$1*1000,P343)</f>
        <v>420000</v>
      </c>
      <c r="R343" s="2">
        <f t="shared" si="16"/>
        <v>132512327</v>
      </c>
      <c r="S343" s="2">
        <f t="shared" si="17"/>
        <v>409997.71428571641</v>
      </c>
      <c r="T343" s="2">
        <f t="shared" si="18"/>
        <v>10002.285714285914</v>
      </c>
      <c r="U343" s="2">
        <f t="shared" si="19"/>
        <v>420000</v>
      </c>
      <c r="V343" s="2">
        <f t="shared" si="28"/>
        <v>94737010.000000253</v>
      </c>
      <c r="W343" s="2">
        <f t="shared" si="20"/>
        <v>409997.71428571641</v>
      </c>
      <c r="X343" s="2">
        <f t="shared" si="6"/>
        <v>10002.285714283586</v>
      </c>
      <c r="Y343" s="2">
        <f t="shared" si="7"/>
        <v>37775316.999999568</v>
      </c>
      <c r="Z343" s="2" t="str">
        <f t="shared" si="8"/>
        <v>MEEP</v>
      </c>
      <c r="AA343" s="2">
        <f>IF(Z343="HERE",Y343,AA342+Graph!$G$1*1000)</f>
        <v>96404990.142857015</v>
      </c>
      <c r="AB343" s="2">
        <f t="shared" si="21"/>
        <v>420000</v>
      </c>
      <c r="AC343" s="2">
        <f t="shared" si="9"/>
        <v>35697339.14285709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274</v>
      </c>
      <c r="C344" s="7"/>
      <c r="D344" s="2" t="e">
        <f t="shared" si="12"/>
        <v>#N/A</v>
      </c>
      <c r="E344" s="2" t="e">
        <f t="shared" si="22"/>
        <v>#N/A</v>
      </c>
      <c r="F344" s="2">
        <v>1693958.4777692854</v>
      </c>
      <c r="G344" s="2">
        <f t="shared" si="23"/>
        <v>409997.71428571426</v>
      </c>
      <c r="H344" s="2">
        <f t="shared" si="13"/>
        <v>129586815.71428615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3345511.2857143055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1719434.4117646813</v>
      </c>
      <c r="Q344" s="2">
        <f>IF(P344&gt;Graph!$G$1*1000,Graph!$G$1*1000,P344)</f>
        <v>420000</v>
      </c>
      <c r="R344" s="2">
        <f t="shared" si="16"/>
        <v>132932327</v>
      </c>
      <c r="S344" s="2">
        <f t="shared" si="17"/>
        <v>409997.71428571641</v>
      </c>
      <c r="T344" s="2">
        <f t="shared" si="18"/>
        <v>10002.285714285914</v>
      </c>
      <c r="U344" s="2">
        <f t="shared" si="19"/>
        <v>420000</v>
      </c>
      <c r="V344" s="2">
        <f t="shared" si="28"/>
        <v>95147007.71428597</v>
      </c>
      <c r="W344" s="2">
        <f t="shared" si="20"/>
        <v>409997.71428571641</v>
      </c>
      <c r="X344" s="2">
        <f t="shared" si="6"/>
        <v>10002.285714283586</v>
      </c>
      <c r="Y344" s="2">
        <f t="shared" si="7"/>
        <v>37785319.285713851</v>
      </c>
      <c r="Z344" s="2" t="str">
        <f t="shared" si="8"/>
        <v>MEEP</v>
      </c>
      <c r="AA344" s="2">
        <f>IF(Z344="HERE",Y344,AA343+Graph!$G$1*1000)</f>
        <v>96824990.142857015</v>
      </c>
      <c r="AB344" s="2">
        <f t="shared" si="21"/>
        <v>420000</v>
      </c>
      <c r="AC344" s="2">
        <f t="shared" si="9"/>
        <v>35697339.14285709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275</v>
      </c>
      <c r="C345" s="7"/>
      <c r="D345" s="2" t="e">
        <f t="shared" si="12"/>
        <v>#N/A</v>
      </c>
      <c r="E345" s="2" t="e">
        <f t="shared" si="22"/>
        <v>#N/A</v>
      </c>
      <c r="F345" s="2">
        <v>1698465.671548605</v>
      </c>
      <c r="G345" s="2">
        <f t="shared" si="23"/>
        <v>409997.71428571426</v>
      </c>
      <c r="H345" s="2">
        <f t="shared" si="13"/>
        <v>129996813.42857186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3355513.5714285914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1724015.9963985384</v>
      </c>
      <c r="Q345" s="2">
        <f>IF(P345&gt;Graph!$G$1*1000,Graph!$G$1*1000,P345)</f>
        <v>420000</v>
      </c>
      <c r="R345" s="2">
        <f t="shared" si="16"/>
        <v>133352327</v>
      </c>
      <c r="S345" s="2">
        <f t="shared" si="17"/>
        <v>409997.71428571641</v>
      </c>
      <c r="T345" s="2">
        <f t="shared" si="18"/>
        <v>10002.285714285914</v>
      </c>
      <c r="U345" s="2">
        <f t="shared" si="19"/>
        <v>420000</v>
      </c>
      <c r="V345" s="2">
        <f t="shared" si="28"/>
        <v>95557005.428571686</v>
      </c>
      <c r="W345" s="2">
        <f t="shared" si="20"/>
        <v>409997.71428571641</v>
      </c>
      <c r="X345" s="2">
        <f t="shared" si="6"/>
        <v>10002.285714283586</v>
      </c>
      <c r="Y345" s="2">
        <f t="shared" si="7"/>
        <v>37795321.571428135</v>
      </c>
      <c r="Z345" s="2" t="str">
        <f t="shared" si="8"/>
        <v>MEEP</v>
      </c>
      <c r="AA345" s="2">
        <f>IF(Z345="HERE",Y345,AA344+Graph!$G$1*1000)</f>
        <v>97244990.142857015</v>
      </c>
      <c r="AB345" s="2">
        <f t="shared" si="21"/>
        <v>420000</v>
      </c>
      <c r="AC345" s="2">
        <f t="shared" si="9"/>
        <v>35697339.14285709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276</v>
      </c>
      <c r="C346" s="7"/>
      <c r="D346" s="2" t="e">
        <f t="shared" si="12"/>
        <v>#N/A</v>
      </c>
      <c r="E346" s="2" t="e">
        <f t="shared" si="22"/>
        <v>#N/A</v>
      </c>
      <c r="F346" s="2">
        <v>1702972.8653279543</v>
      </c>
      <c r="G346" s="2">
        <f t="shared" si="23"/>
        <v>409997.71428571426</v>
      </c>
      <c r="H346" s="2">
        <f t="shared" si="13"/>
        <v>130406811.14285758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3365515.8571428773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1728597.5810323954</v>
      </c>
      <c r="Q346" s="2">
        <f>IF(P346&gt;Graph!$G$1*1000,Graph!$G$1*1000,P346)</f>
        <v>420000</v>
      </c>
      <c r="R346" s="2">
        <f t="shared" si="16"/>
        <v>133772327</v>
      </c>
      <c r="S346" s="2">
        <f t="shared" si="17"/>
        <v>409997.71428571641</v>
      </c>
      <c r="T346" s="2">
        <f t="shared" si="18"/>
        <v>10002.285714285914</v>
      </c>
      <c r="U346" s="2">
        <f t="shared" si="19"/>
        <v>420000</v>
      </c>
      <c r="V346" s="2">
        <f t="shared" si="28"/>
        <v>95967003.142857403</v>
      </c>
      <c r="W346" s="2">
        <f t="shared" si="20"/>
        <v>409997.71428571641</v>
      </c>
      <c r="X346" s="2">
        <f t="shared" si="6"/>
        <v>10002.285714283586</v>
      </c>
      <c r="Y346" s="2">
        <f t="shared" si="7"/>
        <v>37805323.857142419</v>
      </c>
      <c r="Z346" s="2" t="str">
        <f t="shared" si="8"/>
        <v>MEEP</v>
      </c>
      <c r="AA346" s="2">
        <f>IF(Z346="HERE",Y346,AA345+Graph!$G$1*1000)</f>
        <v>97664990.142857015</v>
      </c>
      <c r="AB346" s="2">
        <f t="shared" si="21"/>
        <v>420000</v>
      </c>
      <c r="AC346" s="2">
        <f t="shared" si="9"/>
        <v>35697339.14285709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277</v>
      </c>
      <c r="C347" s="7"/>
      <c r="D347" s="2" t="e">
        <f t="shared" si="12"/>
        <v>#N/A</v>
      </c>
      <c r="E347" s="2" t="e">
        <f t="shared" si="22"/>
        <v>#N/A</v>
      </c>
      <c r="F347" s="2">
        <v>1707480.0591072738</v>
      </c>
      <c r="G347" s="2">
        <f t="shared" si="23"/>
        <v>409997.71428571426</v>
      </c>
      <c r="H347" s="2">
        <f t="shared" si="13"/>
        <v>130816808.8571433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3375518.1428571632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1733179.1656662524</v>
      </c>
      <c r="Q347" s="2">
        <f>IF(P347&gt;Graph!$G$1*1000,Graph!$G$1*1000,P347)</f>
        <v>420000</v>
      </c>
      <c r="R347" s="2">
        <f t="shared" si="16"/>
        <v>134192327</v>
      </c>
      <c r="S347" s="2">
        <f t="shared" si="17"/>
        <v>409997.71428571641</v>
      </c>
      <c r="T347" s="2">
        <f t="shared" si="18"/>
        <v>10002.285714285914</v>
      </c>
      <c r="U347" s="2">
        <f t="shared" si="19"/>
        <v>420000</v>
      </c>
      <c r="V347" s="2">
        <f t="shared" si="28"/>
        <v>96377000.857143119</v>
      </c>
      <c r="W347" s="2">
        <f t="shared" si="20"/>
        <v>409997.71428571641</v>
      </c>
      <c r="X347" s="2">
        <f t="shared" si="6"/>
        <v>10002.285714283586</v>
      </c>
      <c r="Y347" s="2">
        <f t="shared" si="7"/>
        <v>37815326.142856702</v>
      </c>
      <c r="Z347" s="2" t="str">
        <f t="shared" si="8"/>
        <v>MEEP</v>
      </c>
      <c r="AA347" s="2">
        <f>IF(Z347="HERE",Y347,AA346+Graph!$G$1*1000)</f>
        <v>98084990.142857015</v>
      </c>
      <c r="AB347" s="2">
        <f t="shared" si="21"/>
        <v>420000</v>
      </c>
      <c r="AC347" s="2">
        <f t="shared" si="9"/>
        <v>35697339.14285709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278</v>
      </c>
      <c r="C348" s="7"/>
      <c r="D348" s="2" t="e">
        <f t="shared" si="12"/>
        <v>#N/A</v>
      </c>
      <c r="E348" s="2" t="e">
        <f t="shared" si="22"/>
        <v>#N/A</v>
      </c>
      <c r="F348" s="2">
        <v>1711987.2528866231</v>
      </c>
      <c r="G348" s="2">
        <f t="shared" si="23"/>
        <v>409997.71428571426</v>
      </c>
      <c r="H348" s="2">
        <f t="shared" si="13"/>
        <v>131226806.57142901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3385520.4285714491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1737760.7503001094</v>
      </c>
      <c r="Q348" s="2">
        <f>IF(P348&gt;Graph!$G$1*1000,Graph!$G$1*1000,P348)</f>
        <v>420000</v>
      </c>
      <c r="R348" s="2">
        <f t="shared" si="16"/>
        <v>134612327</v>
      </c>
      <c r="S348" s="2">
        <f t="shared" si="17"/>
        <v>409997.71428571641</v>
      </c>
      <c r="T348" s="2">
        <f t="shared" si="18"/>
        <v>10002.285714285914</v>
      </c>
      <c r="U348" s="2">
        <f t="shared" si="19"/>
        <v>420000</v>
      </c>
      <c r="V348" s="2">
        <f t="shared" si="28"/>
        <v>96786998.571428835</v>
      </c>
      <c r="W348" s="2">
        <f t="shared" si="20"/>
        <v>409997.71428571641</v>
      </c>
      <c r="X348" s="2">
        <f t="shared" si="6"/>
        <v>10002.285714283586</v>
      </c>
      <c r="Y348" s="2">
        <f t="shared" si="7"/>
        <v>37825328.428570986</v>
      </c>
      <c r="Z348" s="2" t="str">
        <f t="shared" si="8"/>
        <v>MEEP</v>
      </c>
      <c r="AA348" s="2">
        <f>IF(Z348="HERE",Y348,AA347+Graph!$G$1*1000)</f>
        <v>98504990.142857015</v>
      </c>
      <c r="AB348" s="2">
        <f t="shared" si="21"/>
        <v>420000</v>
      </c>
      <c r="AC348" s="2">
        <f t="shared" si="9"/>
        <v>35697339.14285709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279</v>
      </c>
      <c r="C349" s="7"/>
      <c r="D349" s="2" t="e">
        <f t="shared" si="12"/>
        <v>#N/A</v>
      </c>
      <c r="E349" s="2" t="e">
        <f t="shared" si="22"/>
        <v>#N/A</v>
      </c>
      <c r="F349" s="2">
        <v>1716494.4466659427</v>
      </c>
      <c r="G349" s="2">
        <f t="shared" si="23"/>
        <v>409997.71428571426</v>
      </c>
      <c r="H349" s="2">
        <f t="shared" si="13"/>
        <v>131636804.28571473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3395522.714285735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1742342.3349339664</v>
      </c>
      <c r="Q349" s="2">
        <f>IF(P349&gt;Graph!$G$1*1000,Graph!$G$1*1000,P349)</f>
        <v>420000</v>
      </c>
      <c r="R349" s="2">
        <f t="shared" si="16"/>
        <v>135032327</v>
      </c>
      <c r="S349" s="2">
        <f t="shared" si="17"/>
        <v>409997.71428571641</v>
      </c>
      <c r="T349" s="2">
        <f t="shared" si="18"/>
        <v>10002.285714285914</v>
      </c>
      <c r="U349" s="2">
        <f t="shared" si="19"/>
        <v>420000</v>
      </c>
      <c r="V349" s="2">
        <f t="shared" si="28"/>
        <v>97196996.285714552</v>
      </c>
      <c r="W349" s="2">
        <f t="shared" si="20"/>
        <v>409997.71428571641</v>
      </c>
      <c r="X349" s="2">
        <f t="shared" si="6"/>
        <v>10002.285714283586</v>
      </c>
      <c r="Y349" s="2">
        <f t="shared" si="7"/>
        <v>37835330.714285269</v>
      </c>
      <c r="Z349" s="2" t="str">
        <f t="shared" si="8"/>
        <v>MEEP</v>
      </c>
      <c r="AA349" s="2">
        <f>IF(Z349="HERE",Y349,AA348+Graph!$G$1*1000)</f>
        <v>98924990.142857015</v>
      </c>
      <c r="AB349" s="2">
        <f t="shared" si="21"/>
        <v>420000</v>
      </c>
      <c r="AC349" s="2">
        <f t="shared" si="9"/>
        <v>35697339.14285709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280</v>
      </c>
      <c r="C350" s="7"/>
      <c r="D350" s="2" t="e">
        <f t="shared" si="12"/>
        <v>#N/A</v>
      </c>
      <c r="E350" s="2" t="e">
        <f t="shared" si="22"/>
        <v>#N/A</v>
      </c>
      <c r="F350" s="2">
        <v>1721001.6404452622</v>
      </c>
      <c r="G350" s="2">
        <f t="shared" si="23"/>
        <v>409997.71428571426</v>
      </c>
      <c r="H350" s="2">
        <f t="shared" si="13"/>
        <v>132046802.00000045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3405525.000000021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1746923.9195678234</v>
      </c>
      <c r="Q350" s="2">
        <f>IF(P350&gt;Graph!$G$1*1000,Graph!$G$1*1000,P350)</f>
        <v>420000</v>
      </c>
      <c r="R350" s="2">
        <f t="shared" si="16"/>
        <v>135452327</v>
      </c>
      <c r="S350" s="2">
        <f t="shared" si="17"/>
        <v>409997.71428571641</v>
      </c>
      <c r="T350" s="2">
        <f t="shared" si="18"/>
        <v>10002.285714285914</v>
      </c>
      <c r="U350" s="2">
        <f t="shared" si="19"/>
        <v>420000</v>
      </c>
      <c r="V350" s="2">
        <f t="shared" si="28"/>
        <v>97606994.000000268</v>
      </c>
      <c r="W350" s="2">
        <f t="shared" si="20"/>
        <v>409997.71428571641</v>
      </c>
      <c r="X350" s="2">
        <f t="shared" si="6"/>
        <v>10002.285714283586</v>
      </c>
      <c r="Y350" s="2">
        <f t="shared" si="7"/>
        <v>37845332.999999553</v>
      </c>
      <c r="Z350" s="2" t="str">
        <f t="shared" si="8"/>
        <v>MEEP</v>
      </c>
      <c r="AA350" s="2">
        <f>IF(Z350="HERE",Y350,AA349+Graph!$G$1*1000)</f>
        <v>99344990.142857015</v>
      </c>
      <c r="AB350" s="2">
        <f t="shared" si="21"/>
        <v>420000</v>
      </c>
      <c r="AC350" s="2">
        <f t="shared" si="9"/>
        <v>35697339.14285709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281</v>
      </c>
      <c r="C351" s="7"/>
      <c r="D351" s="2" t="e">
        <f t="shared" si="12"/>
        <v>#N/A</v>
      </c>
      <c r="E351" s="2" t="e">
        <f t="shared" si="22"/>
        <v>#N/A</v>
      </c>
      <c r="F351" s="2">
        <v>1725508.8342246115</v>
      </c>
      <c r="G351" s="2">
        <f t="shared" si="23"/>
        <v>409997.71428571426</v>
      </c>
      <c r="H351" s="2">
        <f t="shared" si="13"/>
        <v>132456799.71428616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3415527.2857143069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1751505.5042016804</v>
      </c>
      <c r="Q351" s="2">
        <f>IF(P351&gt;Graph!$G$1*1000,Graph!$G$1*1000,P351)</f>
        <v>420000</v>
      </c>
      <c r="R351" s="2">
        <f t="shared" si="16"/>
        <v>135872327</v>
      </c>
      <c r="S351" s="2">
        <f t="shared" si="17"/>
        <v>409997.71428571641</v>
      </c>
      <c r="T351" s="2">
        <f t="shared" si="18"/>
        <v>10002.285714285914</v>
      </c>
      <c r="U351" s="2">
        <f t="shared" si="19"/>
        <v>420000</v>
      </c>
      <c r="V351" s="2">
        <f t="shared" si="28"/>
        <v>98016991.714285985</v>
      </c>
      <c r="W351" s="2">
        <f t="shared" si="20"/>
        <v>409997.71428571641</v>
      </c>
      <c r="X351" s="2">
        <f t="shared" si="6"/>
        <v>10002.285714283586</v>
      </c>
      <c r="Y351" s="2">
        <f t="shared" si="7"/>
        <v>37855335.285713837</v>
      </c>
      <c r="Z351" s="2" t="str">
        <f t="shared" si="8"/>
        <v>MEEP</v>
      </c>
      <c r="AA351" s="2">
        <f>IF(Z351="HERE",Y351,AA350+Graph!$G$1*1000)</f>
        <v>99764990.142857015</v>
      </c>
      <c r="AB351" s="2">
        <f t="shared" si="21"/>
        <v>420000</v>
      </c>
      <c r="AC351" s="2">
        <f t="shared" si="9"/>
        <v>35697339.14285709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282</v>
      </c>
      <c r="C352" s="7"/>
      <c r="D352" s="2" t="e">
        <f t="shared" si="12"/>
        <v>#N/A</v>
      </c>
      <c r="E352" s="2" t="e">
        <f t="shared" si="22"/>
        <v>#N/A</v>
      </c>
      <c r="F352" s="2">
        <v>1730016.028003931</v>
      </c>
      <c r="G352" s="2">
        <f t="shared" si="23"/>
        <v>409997.71428571426</v>
      </c>
      <c r="H352" s="2">
        <f t="shared" si="13"/>
        <v>132866797.42857188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3425529.5714285928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1756087.0888355374</v>
      </c>
      <c r="Q352" s="2">
        <f>IF(P352&gt;Graph!$G$1*1000,Graph!$G$1*1000,P352)</f>
        <v>420000</v>
      </c>
      <c r="R352" s="2">
        <f t="shared" si="16"/>
        <v>136292327</v>
      </c>
      <c r="S352" s="2">
        <f t="shared" si="17"/>
        <v>409997.71428571641</v>
      </c>
      <c r="T352" s="2">
        <f t="shared" si="18"/>
        <v>10002.285714285914</v>
      </c>
      <c r="U352" s="2">
        <f t="shared" si="19"/>
        <v>420000</v>
      </c>
      <c r="V352" s="2">
        <f t="shared" si="28"/>
        <v>98426989.428571701</v>
      </c>
      <c r="W352" s="2">
        <f t="shared" si="20"/>
        <v>409997.71428571641</v>
      </c>
      <c r="X352" s="2">
        <f t="shared" si="6"/>
        <v>10002.285714283586</v>
      </c>
      <c r="Y352" s="2">
        <f t="shared" si="7"/>
        <v>37865337.57142812</v>
      </c>
      <c r="Z352" s="2" t="str">
        <f t="shared" si="8"/>
        <v>MEEP</v>
      </c>
      <c r="AA352" s="2">
        <f>IF(Z352="HERE",Y352,AA351+Graph!$G$1*1000)</f>
        <v>100184990.14285702</v>
      </c>
      <c r="AB352" s="2">
        <f t="shared" si="21"/>
        <v>420000</v>
      </c>
      <c r="AC352" s="2">
        <f t="shared" si="9"/>
        <v>35697339.14285709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283</v>
      </c>
      <c r="C353" s="7"/>
      <c r="D353" s="2" t="e">
        <f t="shared" si="12"/>
        <v>#N/A</v>
      </c>
      <c r="E353" s="2" t="e">
        <f t="shared" si="22"/>
        <v>#N/A</v>
      </c>
      <c r="F353" s="2">
        <v>1734523.2217832506</v>
      </c>
      <c r="G353" s="2">
        <f t="shared" si="23"/>
        <v>409997.71428571426</v>
      </c>
      <c r="H353" s="2">
        <f t="shared" si="13"/>
        <v>133276795.1428576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3435531.8571428787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1760668.6734693646</v>
      </c>
      <c r="Q353" s="2">
        <f>IF(P353&gt;Graph!$G$1*1000,Graph!$G$1*1000,P353)</f>
        <v>420000</v>
      </c>
      <c r="R353" s="2">
        <f t="shared" si="16"/>
        <v>136712327</v>
      </c>
      <c r="S353" s="2">
        <f t="shared" si="17"/>
        <v>409997.71428571641</v>
      </c>
      <c r="T353" s="2">
        <f t="shared" si="18"/>
        <v>10002.285714285914</v>
      </c>
      <c r="U353" s="2">
        <f t="shared" si="19"/>
        <v>420000</v>
      </c>
      <c r="V353" s="2">
        <f t="shared" si="28"/>
        <v>98836987.142857417</v>
      </c>
      <c r="W353" s="2">
        <f t="shared" si="20"/>
        <v>409997.71428571641</v>
      </c>
      <c r="X353" s="2">
        <f t="shared" si="6"/>
        <v>10002.285714283586</v>
      </c>
      <c r="Y353" s="2">
        <f t="shared" si="7"/>
        <v>37875339.857142404</v>
      </c>
      <c r="Z353" s="2" t="str">
        <f t="shared" si="8"/>
        <v>MEEP</v>
      </c>
      <c r="AA353" s="2">
        <f>IF(Z353="HERE",Y353,AA352+Graph!$G$1*1000)</f>
        <v>100604990.14285702</v>
      </c>
      <c r="AB353" s="2">
        <f t="shared" si="21"/>
        <v>420000</v>
      </c>
      <c r="AC353" s="2">
        <f t="shared" si="9"/>
        <v>35697339.14285709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284</v>
      </c>
      <c r="C354" s="7"/>
      <c r="D354" s="2" t="e">
        <f t="shared" si="12"/>
        <v>#N/A</v>
      </c>
      <c r="E354" s="2" t="e">
        <f t="shared" si="22"/>
        <v>#N/A</v>
      </c>
      <c r="F354" s="2">
        <v>1739030.4155625999</v>
      </c>
      <c r="G354" s="2">
        <f t="shared" si="23"/>
        <v>409997.71428571426</v>
      </c>
      <c r="H354" s="2">
        <f t="shared" si="13"/>
        <v>133686792.85714331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3445534.1428571646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1765250.2581032217</v>
      </c>
      <c r="Q354" s="2">
        <f>IF(P354&gt;Graph!$G$1*1000,Graph!$G$1*1000,P354)</f>
        <v>420000</v>
      </c>
      <c r="R354" s="2">
        <f t="shared" si="16"/>
        <v>137132327</v>
      </c>
      <c r="S354" s="2">
        <f t="shared" si="17"/>
        <v>409997.71428571641</v>
      </c>
      <c r="T354" s="2">
        <f t="shared" si="18"/>
        <v>10002.285714285914</v>
      </c>
      <c r="U354" s="2">
        <f t="shared" si="19"/>
        <v>420000</v>
      </c>
      <c r="V354" s="2">
        <f t="shared" si="28"/>
        <v>99246984.857143134</v>
      </c>
      <c r="W354" s="2">
        <f t="shared" si="20"/>
        <v>409997.71428571641</v>
      </c>
      <c r="X354" s="2">
        <f t="shared" si="6"/>
        <v>10002.285714283586</v>
      </c>
      <c r="Y354" s="2">
        <f t="shared" si="7"/>
        <v>37885342.142856687</v>
      </c>
      <c r="Z354" s="2" t="str">
        <f t="shared" si="8"/>
        <v>MEEP</v>
      </c>
      <c r="AA354" s="2">
        <f>IF(Z354="HERE",Y354,AA353+Graph!$G$1*1000)</f>
        <v>101024990.14285702</v>
      </c>
      <c r="AB354" s="2">
        <f t="shared" si="21"/>
        <v>420000</v>
      </c>
      <c r="AC354" s="2">
        <f t="shared" si="9"/>
        <v>35697339.14285709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285</v>
      </c>
      <c r="C355" s="7"/>
      <c r="D355" s="2" t="e">
        <f t="shared" si="12"/>
        <v>#N/A</v>
      </c>
      <c r="E355" s="2" t="e">
        <f t="shared" si="22"/>
        <v>#N/A</v>
      </c>
      <c r="F355" s="2">
        <v>1743537.6093419194</v>
      </c>
      <c r="G355" s="2">
        <f t="shared" si="23"/>
        <v>409997.71428571426</v>
      </c>
      <c r="H355" s="2">
        <f t="shared" si="13"/>
        <v>134096790.57142903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3455536.4285714505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1769831.8427370787</v>
      </c>
      <c r="Q355" s="2">
        <f>IF(P355&gt;Graph!$G$1*1000,Graph!$G$1*1000,P355)</f>
        <v>420000</v>
      </c>
      <c r="R355" s="2">
        <f t="shared" si="16"/>
        <v>137552327</v>
      </c>
      <c r="S355" s="2">
        <f t="shared" si="17"/>
        <v>409997.71428571641</v>
      </c>
      <c r="T355" s="2">
        <f t="shared" si="18"/>
        <v>10002.285714285914</v>
      </c>
      <c r="U355" s="2">
        <f t="shared" si="19"/>
        <v>420000</v>
      </c>
      <c r="V355" s="2">
        <f t="shared" si="28"/>
        <v>99656982.57142885</v>
      </c>
      <c r="W355" s="2">
        <f t="shared" si="20"/>
        <v>409997.71428571641</v>
      </c>
      <c r="X355" s="2">
        <f t="shared" si="6"/>
        <v>10002.285714283586</v>
      </c>
      <c r="Y355" s="2">
        <f t="shared" si="7"/>
        <v>37895344.428570971</v>
      </c>
      <c r="Z355" s="2" t="str">
        <f t="shared" si="8"/>
        <v>MEEP</v>
      </c>
      <c r="AA355" s="2">
        <f>IF(Z355="HERE",Y355,AA354+Graph!$G$1*1000)</f>
        <v>101444990.14285702</v>
      </c>
      <c r="AB355" s="2">
        <f t="shared" si="21"/>
        <v>420000</v>
      </c>
      <c r="AC355" s="2">
        <f t="shared" si="9"/>
        <v>35697339.14285709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286</v>
      </c>
      <c r="C356" s="7"/>
      <c r="D356" s="2" t="e">
        <f t="shared" si="12"/>
        <v>#N/A</v>
      </c>
      <c r="E356" s="2" t="e">
        <f t="shared" si="22"/>
        <v>#N/A</v>
      </c>
      <c r="F356" s="2">
        <v>1748044.8031212389</v>
      </c>
      <c r="G356" s="2">
        <f t="shared" si="23"/>
        <v>409997.71428571426</v>
      </c>
      <c r="H356" s="2">
        <f t="shared" si="13"/>
        <v>134506788.28571475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3465538.7142857364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1774413.4273709357</v>
      </c>
      <c r="Q356" s="2">
        <f>IF(P356&gt;Graph!$G$1*1000,Graph!$G$1*1000,P356)</f>
        <v>420000</v>
      </c>
      <c r="R356" s="2">
        <f t="shared" si="16"/>
        <v>137972327</v>
      </c>
      <c r="S356" s="2">
        <f t="shared" si="17"/>
        <v>409997.71428571641</v>
      </c>
      <c r="T356" s="2">
        <f t="shared" si="18"/>
        <v>10002.285714285914</v>
      </c>
      <c r="U356" s="2">
        <f t="shared" si="19"/>
        <v>420000</v>
      </c>
      <c r="V356" s="2">
        <f t="shared" si="28"/>
        <v>100066980.28571457</v>
      </c>
      <c r="W356" s="2">
        <f t="shared" si="20"/>
        <v>409997.71428571641</v>
      </c>
      <c r="X356" s="2">
        <f t="shared" si="6"/>
        <v>10002.285714283586</v>
      </c>
      <c r="Y356" s="2">
        <f t="shared" si="7"/>
        <v>37905346.714285254</v>
      </c>
      <c r="Z356" s="2" t="str">
        <f t="shared" si="8"/>
        <v>MEEP</v>
      </c>
      <c r="AA356" s="2">
        <f>IF(Z356="HERE",Y356,AA355+Graph!$G$1*1000)</f>
        <v>101864990.14285702</v>
      </c>
      <c r="AB356" s="2">
        <f t="shared" si="21"/>
        <v>420000</v>
      </c>
      <c r="AC356" s="2">
        <f t="shared" si="9"/>
        <v>35697339.14285709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287</v>
      </c>
      <c r="C357" s="7"/>
      <c r="D357" s="2" t="e">
        <f t="shared" si="12"/>
        <v>#N/A</v>
      </c>
      <c r="E357" s="2" t="e">
        <f t="shared" si="22"/>
        <v>#N/A</v>
      </c>
      <c r="F357" s="2">
        <v>1752551.9969005883</v>
      </c>
      <c r="G357" s="2">
        <f t="shared" si="23"/>
        <v>409997.71428571426</v>
      </c>
      <c r="H357" s="2">
        <f t="shared" si="13"/>
        <v>134916786.00000045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3475541.0000000224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1778995.0120047927</v>
      </c>
      <c r="Q357" s="2">
        <f>IF(P357&gt;Graph!$G$1*1000,Graph!$G$1*1000,P357)</f>
        <v>420000</v>
      </c>
      <c r="R357" s="2">
        <f t="shared" si="16"/>
        <v>138392327</v>
      </c>
      <c r="S357" s="2">
        <f t="shared" si="17"/>
        <v>409997.71428570151</v>
      </c>
      <c r="T357" s="2">
        <f t="shared" si="18"/>
        <v>10002.285714285914</v>
      </c>
      <c r="U357" s="2">
        <f t="shared" si="19"/>
        <v>420000</v>
      </c>
      <c r="V357" s="2">
        <f t="shared" si="28"/>
        <v>100476978.00000028</v>
      </c>
      <c r="W357" s="2">
        <f t="shared" si="20"/>
        <v>409997.71428571641</v>
      </c>
      <c r="X357" s="2">
        <f t="shared" si="6"/>
        <v>10002.285714283586</v>
      </c>
      <c r="Y357" s="2">
        <f t="shared" si="7"/>
        <v>37915348.999999538</v>
      </c>
      <c r="Z357" s="2" t="str">
        <f t="shared" si="8"/>
        <v>MEEP</v>
      </c>
      <c r="AA357" s="2">
        <f>IF(Z357="HERE",Y357,AA356+Graph!$G$1*1000)</f>
        <v>102284990.14285702</v>
      </c>
      <c r="AB357" s="2">
        <f t="shared" si="21"/>
        <v>420000</v>
      </c>
      <c r="AC357" s="2">
        <f t="shared" si="9"/>
        <v>35697339.14285709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288</v>
      </c>
      <c r="C358" s="7"/>
      <c r="D358" s="2" t="e">
        <f t="shared" si="12"/>
        <v>#N/A</v>
      </c>
      <c r="E358" s="2" t="e">
        <f t="shared" si="22"/>
        <v>#N/A</v>
      </c>
      <c r="F358" s="2">
        <v>1757059.1906799078</v>
      </c>
      <c r="G358" s="2">
        <f t="shared" si="23"/>
        <v>409997.71428571426</v>
      </c>
      <c r="H358" s="2">
        <f t="shared" si="13"/>
        <v>135326783.71428615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3485543.2857143083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1783576.5966386497</v>
      </c>
      <c r="Q358" s="2">
        <f>IF(P358&gt;Graph!$G$1*1000,Graph!$G$1*1000,P358)</f>
        <v>420000</v>
      </c>
      <c r="R358" s="2">
        <f t="shared" si="16"/>
        <v>138812327</v>
      </c>
      <c r="S358" s="2">
        <f t="shared" si="17"/>
        <v>409997.71428570151</v>
      </c>
      <c r="T358" s="2">
        <f t="shared" si="18"/>
        <v>10002.285714285914</v>
      </c>
      <c r="U358" s="2">
        <f t="shared" si="19"/>
        <v>420000</v>
      </c>
      <c r="V358" s="2">
        <f t="shared" si="28"/>
        <v>100886975.714286</v>
      </c>
      <c r="W358" s="2">
        <f t="shared" si="20"/>
        <v>409997.71428571641</v>
      </c>
      <c r="X358" s="2">
        <f t="shared" si="6"/>
        <v>10002.285714283586</v>
      </c>
      <c r="Y358" s="2">
        <f t="shared" si="7"/>
        <v>37925351.285713822</v>
      </c>
      <c r="Z358" s="2" t="str">
        <f t="shared" si="8"/>
        <v>MEEP</v>
      </c>
      <c r="AA358" s="2">
        <f>IF(Z358="HERE",Y358,AA357+Graph!$G$1*1000)</f>
        <v>102704990.14285702</v>
      </c>
      <c r="AB358" s="2">
        <f t="shared" si="21"/>
        <v>420000</v>
      </c>
      <c r="AC358" s="2">
        <f t="shared" si="9"/>
        <v>35697339.14285709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289</v>
      </c>
      <c r="C359" s="7"/>
      <c r="D359" s="2" t="e">
        <f t="shared" si="12"/>
        <v>#N/A</v>
      </c>
      <c r="E359" s="2" t="e">
        <f t="shared" si="22"/>
        <v>#N/A</v>
      </c>
      <c r="F359" s="2">
        <v>1761566.3844592273</v>
      </c>
      <c r="G359" s="2">
        <f t="shared" si="23"/>
        <v>409997.71428571426</v>
      </c>
      <c r="H359" s="2">
        <f t="shared" si="13"/>
        <v>135736781.42857185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3495545.5714285942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1788158.1812725067</v>
      </c>
      <c r="Q359" s="2">
        <f>IF(P359&gt;Graph!$G$1*1000,Graph!$G$1*1000,P359)</f>
        <v>420000</v>
      </c>
      <c r="R359" s="2">
        <f t="shared" si="16"/>
        <v>139232327</v>
      </c>
      <c r="S359" s="2">
        <f t="shared" si="17"/>
        <v>409997.71428570151</v>
      </c>
      <c r="T359" s="2">
        <f t="shared" si="18"/>
        <v>10002.285714285914</v>
      </c>
      <c r="U359" s="2">
        <f t="shared" si="19"/>
        <v>420000</v>
      </c>
      <c r="V359" s="2">
        <f t="shared" si="28"/>
        <v>101296973.42857172</v>
      </c>
      <c r="W359" s="2">
        <f t="shared" si="20"/>
        <v>409997.71428571641</v>
      </c>
      <c r="X359" s="2">
        <f t="shared" si="6"/>
        <v>10002.285714283586</v>
      </c>
      <c r="Y359" s="2">
        <f t="shared" si="7"/>
        <v>37935353.571428105</v>
      </c>
      <c r="Z359" s="2" t="str">
        <f t="shared" si="8"/>
        <v>MEEP</v>
      </c>
      <c r="AA359" s="2">
        <f>IF(Z359="HERE",Y359,AA358+Graph!$G$1*1000)</f>
        <v>103124990.14285702</v>
      </c>
      <c r="AB359" s="2">
        <f t="shared" si="21"/>
        <v>420000</v>
      </c>
      <c r="AC359" s="2">
        <f t="shared" si="9"/>
        <v>35697339.14285709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290</v>
      </c>
      <c r="C360" s="7"/>
      <c r="D360" s="2" t="e">
        <f t="shared" si="12"/>
        <v>#N/A</v>
      </c>
      <c r="E360" s="2" t="e">
        <f t="shared" si="22"/>
        <v>#N/A</v>
      </c>
      <c r="F360" s="2">
        <v>1766073.5782385767</v>
      </c>
      <c r="G360" s="2">
        <f t="shared" si="23"/>
        <v>409997.71428571426</v>
      </c>
      <c r="H360" s="2">
        <f t="shared" si="13"/>
        <v>136146779.14285755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3505547.8571428801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1792739.7659063637</v>
      </c>
      <c r="Q360" s="2">
        <f>IF(P360&gt;Graph!$G$1*1000,Graph!$G$1*1000,P360)</f>
        <v>420000</v>
      </c>
      <c r="R360" s="2">
        <f t="shared" si="16"/>
        <v>139652327</v>
      </c>
      <c r="S360" s="2">
        <f t="shared" si="17"/>
        <v>409997.71428570151</v>
      </c>
      <c r="T360" s="2">
        <f t="shared" si="18"/>
        <v>10002.285714285914</v>
      </c>
      <c r="U360" s="2">
        <f t="shared" si="19"/>
        <v>420000</v>
      </c>
      <c r="V360" s="2">
        <f t="shared" si="28"/>
        <v>101706971.14285743</v>
      </c>
      <c r="W360" s="2">
        <f t="shared" si="20"/>
        <v>409997.71428571641</v>
      </c>
      <c r="X360" s="2">
        <f t="shared" si="6"/>
        <v>10002.285714283586</v>
      </c>
      <c r="Y360" s="2">
        <f t="shared" si="7"/>
        <v>37945355.857142389</v>
      </c>
      <c r="Z360" s="2" t="str">
        <f t="shared" si="8"/>
        <v>MEEP</v>
      </c>
      <c r="AA360" s="2">
        <f>IF(Z360="HERE",Y360,AA359+Graph!$G$1*1000)</f>
        <v>103544990.14285702</v>
      </c>
      <c r="AB360" s="2">
        <f t="shared" si="21"/>
        <v>420000</v>
      </c>
      <c r="AC360" s="2">
        <f t="shared" si="9"/>
        <v>35697339.14285709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291</v>
      </c>
      <c r="C361" s="7"/>
      <c r="D361" s="2" t="e">
        <f t="shared" si="12"/>
        <v>#N/A</v>
      </c>
      <c r="E361" s="2" t="e">
        <f t="shared" si="22"/>
        <v>#N/A</v>
      </c>
      <c r="F361" s="2">
        <v>1770580.7720178962</v>
      </c>
      <c r="G361" s="2">
        <f t="shared" si="23"/>
        <v>409997.71428571426</v>
      </c>
      <c r="H361" s="2">
        <f t="shared" si="13"/>
        <v>136556776.85714325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3515550.142857166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1797321.3505402207</v>
      </c>
      <c r="Q361" s="2">
        <f>IF(P361&gt;Graph!$G$1*1000,Graph!$G$1*1000,P361)</f>
        <v>420000</v>
      </c>
      <c r="R361" s="2">
        <f t="shared" si="16"/>
        <v>140072327</v>
      </c>
      <c r="S361" s="2">
        <f t="shared" si="17"/>
        <v>409997.71428570151</v>
      </c>
      <c r="T361" s="2">
        <f t="shared" si="18"/>
        <v>10002.285714285914</v>
      </c>
      <c r="U361" s="2">
        <f t="shared" si="19"/>
        <v>420000</v>
      </c>
      <c r="V361" s="2">
        <f t="shared" si="28"/>
        <v>102116968.85714315</v>
      </c>
      <c r="W361" s="2">
        <f t="shared" si="20"/>
        <v>409997.71428571641</v>
      </c>
      <c r="X361" s="2">
        <f t="shared" si="6"/>
        <v>10002.285714283586</v>
      </c>
      <c r="Y361" s="2">
        <f t="shared" si="7"/>
        <v>37955358.142856672</v>
      </c>
      <c r="Z361" s="2" t="str">
        <f t="shared" si="8"/>
        <v>MEEP</v>
      </c>
      <c r="AA361" s="2">
        <f>IF(Z361="HERE",Y361,AA360+Graph!$G$1*1000)</f>
        <v>103964990.14285702</v>
      </c>
      <c r="AB361" s="2">
        <f t="shared" si="21"/>
        <v>420000</v>
      </c>
      <c r="AC361" s="2">
        <f t="shared" si="9"/>
        <v>35697339.14285709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292</v>
      </c>
      <c r="C362" s="7"/>
      <c r="D362" s="2" t="e">
        <f t="shared" si="12"/>
        <v>#N/A</v>
      </c>
      <c r="E362" s="2" t="e">
        <f t="shared" si="22"/>
        <v>#N/A</v>
      </c>
      <c r="F362" s="2">
        <v>1775087.9657972157</v>
      </c>
      <c r="G362" s="2">
        <f t="shared" si="23"/>
        <v>409997.71428571426</v>
      </c>
      <c r="H362" s="2">
        <f t="shared" si="13"/>
        <v>136966774.57142895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3525552.4285714519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1801902.9351740479</v>
      </c>
      <c r="Q362" s="2">
        <f>IF(P362&gt;Graph!$G$1*1000,Graph!$G$1*1000,P362)</f>
        <v>420000</v>
      </c>
      <c r="R362" s="2">
        <f t="shared" si="16"/>
        <v>140492327</v>
      </c>
      <c r="S362" s="2">
        <f t="shared" si="17"/>
        <v>409997.71428570151</v>
      </c>
      <c r="T362" s="2">
        <f t="shared" si="18"/>
        <v>10002.285714285914</v>
      </c>
      <c r="U362" s="2">
        <f t="shared" si="19"/>
        <v>420000</v>
      </c>
      <c r="V362" s="2">
        <f t="shared" si="28"/>
        <v>102526966.57142887</v>
      </c>
      <c r="W362" s="2">
        <f t="shared" si="20"/>
        <v>409997.71428571641</v>
      </c>
      <c r="X362" s="2">
        <f t="shared" si="6"/>
        <v>10002.285714283586</v>
      </c>
      <c r="Y362" s="2">
        <f t="shared" si="7"/>
        <v>37965360.428570956</v>
      </c>
      <c r="Z362" s="2" t="str">
        <f t="shared" si="8"/>
        <v>MEEP</v>
      </c>
      <c r="AA362" s="2">
        <f>IF(Z362="HERE",Y362,AA361+Graph!$G$1*1000)</f>
        <v>104384990.14285702</v>
      </c>
      <c r="AB362" s="2">
        <f t="shared" si="21"/>
        <v>420000</v>
      </c>
      <c r="AC362" s="2">
        <f t="shared" si="9"/>
        <v>35697339.14285709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293</v>
      </c>
      <c r="C363" s="7"/>
      <c r="D363" s="2" t="e">
        <f t="shared" si="12"/>
        <v>#N/A</v>
      </c>
      <c r="E363" s="2" t="e">
        <f t="shared" si="22"/>
        <v>#N/A</v>
      </c>
      <c r="F363" s="2">
        <v>1779595.159576565</v>
      </c>
      <c r="G363" s="2">
        <f t="shared" si="23"/>
        <v>409997.71428571426</v>
      </c>
      <c r="H363" s="2">
        <f t="shared" si="13"/>
        <v>137376772.28571466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3535554.7142857378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1806484.519807905</v>
      </c>
      <c r="Q363" s="2">
        <f>IF(P363&gt;Graph!$G$1*1000,Graph!$G$1*1000,P363)</f>
        <v>420000</v>
      </c>
      <c r="R363" s="2">
        <f t="shared" si="16"/>
        <v>140912327</v>
      </c>
      <c r="S363" s="2">
        <f t="shared" si="17"/>
        <v>409997.71428570151</v>
      </c>
      <c r="T363" s="2">
        <f t="shared" si="18"/>
        <v>10002.285714285914</v>
      </c>
      <c r="U363" s="2">
        <f t="shared" si="19"/>
        <v>420000</v>
      </c>
      <c r="V363" s="2">
        <f t="shared" si="28"/>
        <v>102936964.28571458</v>
      </c>
      <c r="W363" s="2">
        <f t="shared" si="20"/>
        <v>409997.71428571641</v>
      </c>
      <c r="X363" s="2">
        <f t="shared" si="6"/>
        <v>10002.285714283586</v>
      </c>
      <c r="Y363" s="2">
        <f t="shared" si="7"/>
        <v>37975362.71428524</v>
      </c>
      <c r="Z363" s="2" t="str">
        <f t="shared" si="8"/>
        <v>MEEP</v>
      </c>
      <c r="AA363" s="2">
        <f>IF(Z363="HERE",Y363,AA362+Graph!$G$1*1000)</f>
        <v>104804990.14285702</v>
      </c>
      <c r="AB363" s="2">
        <f t="shared" si="21"/>
        <v>420000</v>
      </c>
      <c r="AC363" s="2">
        <f t="shared" si="9"/>
        <v>35697339.14285709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294</v>
      </c>
      <c r="C364" s="7"/>
      <c r="D364" s="2" t="e">
        <f t="shared" si="12"/>
        <v>#N/A</v>
      </c>
      <c r="E364" s="2" t="e">
        <f t="shared" si="22"/>
        <v>#N/A</v>
      </c>
      <c r="F364" s="2">
        <v>1784102.3533558846</v>
      </c>
      <c r="G364" s="2">
        <f t="shared" si="23"/>
        <v>409997.71428571426</v>
      </c>
      <c r="H364" s="2">
        <f t="shared" si="13"/>
        <v>137786770.00000036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3545557.0000000237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1811066.104441762</v>
      </c>
      <c r="Q364" s="2">
        <f>IF(P364&gt;Graph!$G$1*1000,Graph!$G$1*1000,P364)</f>
        <v>420000</v>
      </c>
      <c r="R364" s="2">
        <f t="shared" si="16"/>
        <v>141332327</v>
      </c>
      <c r="S364" s="2">
        <f t="shared" si="17"/>
        <v>409997.71428570151</v>
      </c>
      <c r="T364" s="2">
        <f t="shared" si="18"/>
        <v>10002.285714285914</v>
      </c>
      <c r="U364" s="2">
        <f t="shared" si="19"/>
        <v>420000</v>
      </c>
      <c r="V364" s="2">
        <f t="shared" si="28"/>
        <v>103346962.0000003</v>
      </c>
      <c r="W364" s="2">
        <f t="shared" si="20"/>
        <v>409997.71428571641</v>
      </c>
      <c r="X364" s="2">
        <f t="shared" si="6"/>
        <v>10002.285714283586</v>
      </c>
      <c r="Y364" s="2">
        <f t="shared" si="7"/>
        <v>37985364.999999523</v>
      </c>
      <c r="Z364" s="2" t="str">
        <f t="shared" si="8"/>
        <v>MEEP</v>
      </c>
      <c r="AA364" s="2">
        <f>IF(Z364="HERE",Y364,AA363+Graph!$G$1*1000)</f>
        <v>105224990.14285702</v>
      </c>
      <c r="AB364" s="2">
        <f t="shared" si="21"/>
        <v>420000</v>
      </c>
      <c r="AC364" s="2">
        <f t="shared" si="9"/>
        <v>35697339.14285709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295</v>
      </c>
      <c r="C365" s="7"/>
      <c r="D365" s="2" t="e">
        <f t="shared" si="12"/>
        <v>#N/A</v>
      </c>
      <c r="E365" s="2" t="e">
        <f t="shared" si="22"/>
        <v>#N/A</v>
      </c>
      <c r="F365" s="2">
        <v>1788609.5471352041</v>
      </c>
      <c r="G365" s="2">
        <f t="shared" si="23"/>
        <v>409997.71428571426</v>
      </c>
      <c r="H365" s="2">
        <f t="shared" si="13"/>
        <v>138196767.71428606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3555559.2857143097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1815647.689075619</v>
      </c>
      <c r="Q365" s="2">
        <f>IF(P365&gt;Graph!$G$1*1000,Graph!$G$1*1000,P365)</f>
        <v>420000</v>
      </c>
      <c r="R365" s="2">
        <f t="shared" si="16"/>
        <v>141752327</v>
      </c>
      <c r="S365" s="2">
        <f t="shared" si="17"/>
        <v>409997.71428570151</v>
      </c>
      <c r="T365" s="2">
        <f t="shared" si="18"/>
        <v>10002.285714285914</v>
      </c>
      <c r="U365" s="2">
        <f t="shared" si="19"/>
        <v>420000</v>
      </c>
      <c r="V365" s="2">
        <f t="shared" si="28"/>
        <v>103756959.71428601</v>
      </c>
      <c r="W365" s="2">
        <f t="shared" si="20"/>
        <v>409997.71428571641</v>
      </c>
      <c r="X365" s="2">
        <f t="shared" si="6"/>
        <v>10002.285714283586</v>
      </c>
      <c r="Y365" s="2">
        <f t="shared" si="7"/>
        <v>37995367.285713807</v>
      </c>
      <c r="Z365" s="2" t="str">
        <f t="shared" si="8"/>
        <v>MEEP</v>
      </c>
      <c r="AA365" s="2">
        <f>IF(Z365="HERE",Y365,AA364+Graph!$G$1*1000)</f>
        <v>105644990.14285702</v>
      </c>
      <c r="AB365" s="2">
        <f t="shared" si="21"/>
        <v>420000</v>
      </c>
      <c r="AC365" s="2">
        <f t="shared" si="9"/>
        <v>35697339.14285709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296</v>
      </c>
      <c r="C366" s="7"/>
      <c r="D366" s="2" t="e">
        <f t="shared" si="12"/>
        <v>#N/A</v>
      </c>
      <c r="E366" s="2" t="e">
        <f t="shared" si="22"/>
        <v>#N/A</v>
      </c>
      <c r="F366" s="2">
        <v>1793116.7409145534</v>
      </c>
      <c r="G366" s="2">
        <f t="shared" si="23"/>
        <v>409997.71428571426</v>
      </c>
      <c r="H366" s="2">
        <f t="shared" si="13"/>
        <v>138606765.42857176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3565561.5714285956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1820229.273709476</v>
      </c>
      <c r="Q366" s="2">
        <f>IF(P366&gt;Graph!$G$1*1000,Graph!$G$1*1000,P366)</f>
        <v>420000</v>
      </c>
      <c r="R366" s="2">
        <f t="shared" si="16"/>
        <v>142172327</v>
      </c>
      <c r="S366" s="2">
        <f t="shared" si="17"/>
        <v>409997.71428570151</v>
      </c>
      <c r="T366" s="2">
        <f t="shared" si="18"/>
        <v>10002.285714285914</v>
      </c>
      <c r="U366" s="2">
        <f t="shared" si="19"/>
        <v>420000</v>
      </c>
      <c r="V366" s="2">
        <f t="shared" si="28"/>
        <v>104166957.42857173</v>
      </c>
      <c r="W366" s="2">
        <f t="shared" si="20"/>
        <v>409997.71428571641</v>
      </c>
      <c r="X366" s="2">
        <f t="shared" si="6"/>
        <v>10002.285714283586</v>
      </c>
      <c r="Y366" s="2">
        <f t="shared" si="7"/>
        <v>38005369.57142809</v>
      </c>
      <c r="Z366" s="2" t="str">
        <f t="shared" si="8"/>
        <v>MEEP</v>
      </c>
      <c r="AA366" s="2">
        <f>IF(Z366="HERE",Y366,AA365+Graph!$G$1*1000)</f>
        <v>106064990.14285702</v>
      </c>
      <c r="AB366" s="2">
        <f t="shared" si="21"/>
        <v>420000</v>
      </c>
      <c r="AC366" s="2">
        <f t="shared" si="9"/>
        <v>35697339.14285709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297</v>
      </c>
      <c r="C367" s="7"/>
      <c r="D367" s="2" t="e">
        <f t="shared" si="12"/>
        <v>#N/A</v>
      </c>
      <c r="E367" s="2" t="e">
        <f t="shared" si="22"/>
        <v>#N/A</v>
      </c>
      <c r="F367" s="2">
        <v>1797623.9346938729</v>
      </c>
      <c r="G367" s="2">
        <f t="shared" si="23"/>
        <v>409997.71428571426</v>
      </c>
      <c r="H367" s="2">
        <f t="shared" si="13"/>
        <v>139016763.14285746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3575563.8571428815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1824810.858343333</v>
      </c>
      <c r="Q367" s="2">
        <f>IF(P367&gt;Graph!$G$1*1000,Graph!$G$1*1000,P367)</f>
        <v>420000</v>
      </c>
      <c r="R367" s="2">
        <f t="shared" si="16"/>
        <v>142592327</v>
      </c>
      <c r="S367" s="2">
        <f t="shared" si="17"/>
        <v>409997.71428570151</v>
      </c>
      <c r="T367" s="2">
        <f t="shared" si="18"/>
        <v>10002.285714285914</v>
      </c>
      <c r="U367" s="2">
        <f t="shared" si="19"/>
        <v>420000</v>
      </c>
      <c r="V367" s="2">
        <f t="shared" si="28"/>
        <v>104576955.14285745</v>
      </c>
      <c r="W367" s="2">
        <f t="shared" si="20"/>
        <v>409997.71428571641</v>
      </c>
      <c r="X367" s="2">
        <f t="shared" si="6"/>
        <v>10002.285714283586</v>
      </c>
      <c r="Y367" s="2">
        <f t="shared" si="7"/>
        <v>38015371.857142374</v>
      </c>
      <c r="Z367" s="2" t="str">
        <f t="shared" si="8"/>
        <v>MEEP</v>
      </c>
      <c r="AA367" s="2">
        <f>IF(Z367="HERE",Y367,AA366+Graph!$G$1*1000)</f>
        <v>106484990.14285702</v>
      </c>
      <c r="AB367" s="2">
        <f t="shared" si="21"/>
        <v>420000</v>
      </c>
      <c r="AC367" s="2">
        <f t="shared" si="9"/>
        <v>35697339.14285709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298</v>
      </c>
      <c r="C368" s="7"/>
      <c r="D368" s="2" t="e">
        <f t="shared" si="12"/>
        <v>#N/A</v>
      </c>
      <c r="E368" s="2" t="e">
        <f t="shared" si="22"/>
        <v>#N/A</v>
      </c>
      <c r="F368" s="2">
        <v>1802131.1284732223</v>
      </c>
      <c r="G368" s="2">
        <f t="shared" si="23"/>
        <v>409997.71428571426</v>
      </c>
      <c r="H368" s="2">
        <f t="shared" si="13"/>
        <v>139426760.85714316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3585566.1428571674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1829392.44297719</v>
      </c>
      <c r="Q368" s="2">
        <f>IF(P368&gt;Graph!$G$1*1000,Graph!$G$1*1000,P368)</f>
        <v>420000</v>
      </c>
      <c r="R368" s="2">
        <f t="shared" si="16"/>
        <v>143012327</v>
      </c>
      <c r="S368" s="2">
        <f t="shared" si="17"/>
        <v>409997.71428570151</v>
      </c>
      <c r="T368" s="2">
        <f t="shared" si="18"/>
        <v>10002.285714285914</v>
      </c>
      <c r="U368" s="2">
        <f t="shared" si="19"/>
        <v>420000</v>
      </c>
      <c r="V368" s="2">
        <f t="shared" si="28"/>
        <v>104986952.85714316</v>
      </c>
      <c r="W368" s="2">
        <f t="shared" si="20"/>
        <v>409997.71428571641</v>
      </c>
      <c r="X368" s="2">
        <f t="shared" si="6"/>
        <v>10002.285714283586</v>
      </c>
      <c r="Y368" s="2">
        <f t="shared" si="7"/>
        <v>38025374.142856658</v>
      </c>
      <c r="Z368" s="2" t="str">
        <f t="shared" si="8"/>
        <v>MEEP</v>
      </c>
      <c r="AA368" s="2">
        <f>IF(Z368="HERE",Y368,AA367+Graph!$G$1*1000)</f>
        <v>106904990.14285702</v>
      </c>
      <c r="AB368" s="2">
        <f t="shared" si="21"/>
        <v>420000</v>
      </c>
      <c r="AC368" s="2">
        <f t="shared" si="9"/>
        <v>35697339.14285709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299</v>
      </c>
      <c r="C369" s="7"/>
      <c r="D369" s="2" t="e">
        <f t="shared" si="12"/>
        <v>#N/A</v>
      </c>
      <c r="E369" s="2" t="e">
        <f t="shared" si="22"/>
        <v>#N/A</v>
      </c>
      <c r="F369" s="2">
        <v>1806638.3222525418</v>
      </c>
      <c r="G369" s="2">
        <f t="shared" si="23"/>
        <v>409997.71428571426</v>
      </c>
      <c r="H369" s="2">
        <f t="shared" si="13"/>
        <v>139836758.57142887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3595568.4285714533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1833974.027611047</v>
      </c>
      <c r="Q369" s="2">
        <f>IF(P369&gt;Graph!$G$1*1000,Graph!$G$1*1000,P369)</f>
        <v>420000</v>
      </c>
      <c r="R369" s="2">
        <f t="shared" si="16"/>
        <v>143432327</v>
      </c>
      <c r="S369" s="2">
        <f t="shared" si="17"/>
        <v>409997.71428570151</v>
      </c>
      <c r="T369" s="2">
        <f t="shared" si="18"/>
        <v>10002.285714285914</v>
      </c>
      <c r="U369" s="2">
        <f t="shared" si="19"/>
        <v>420000</v>
      </c>
      <c r="V369" s="2">
        <f t="shared" si="28"/>
        <v>105396950.57142888</v>
      </c>
      <c r="W369" s="2">
        <f t="shared" si="20"/>
        <v>409997.71428571641</v>
      </c>
      <c r="X369" s="2">
        <f t="shared" si="6"/>
        <v>10002.285714283586</v>
      </c>
      <c r="Y369" s="2">
        <f t="shared" si="7"/>
        <v>38035376.428570941</v>
      </c>
      <c r="Z369" s="2" t="str">
        <f t="shared" si="8"/>
        <v>MEEP</v>
      </c>
      <c r="AA369" s="2">
        <f>IF(Z369="HERE",Y369,AA368+Graph!$G$1*1000)</f>
        <v>107324990.14285702</v>
      </c>
      <c r="AB369" s="2">
        <f t="shared" si="21"/>
        <v>420000</v>
      </c>
      <c r="AC369" s="2">
        <f t="shared" si="9"/>
        <v>35697339.14285709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300</v>
      </c>
      <c r="C370" s="7"/>
      <c r="D370" s="2" t="e">
        <f t="shared" si="12"/>
        <v>#N/A</v>
      </c>
      <c r="E370" s="2" t="e">
        <f t="shared" si="22"/>
        <v>#N/A</v>
      </c>
      <c r="F370" s="2">
        <v>1811145.5160318613</v>
      </c>
      <c r="G370" s="2">
        <f t="shared" si="23"/>
        <v>409997.71428571426</v>
      </c>
      <c r="H370" s="2">
        <f t="shared" si="13"/>
        <v>140246756.28571457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3605570.7142857392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1838555.6122448742</v>
      </c>
      <c r="Q370" s="2">
        <f>IF(P370&gt;Graph!$G$1*1000,Graph!$G$1*1000,P370)</f>
        <v>420000</v>
      </c>
      <c r="R370" s="2">
        <f t="shared" si="16"/>
        <v>143852327</v>
      </c>
      <c r="S370" s="2">
        <f t="shared" si="17"/>
        <v>409997.71428570151</v>
      </c>
      <c r="T370" s="2">
        <f t="shared" si="18"/>
        <v>10002.285714285914</v>
      </c>
      <c r="U370" s="2">
        <f t="shared" si="19"/>
        <v>420000</v>
      </c>
      <c r="V370" s="2">
        <f t="shared" si="28"/>
        <v>105806948.2857146</v>
      </c>
      <c r="W370" s="2">
        <f t="shared" si="20"/>
        <v>409997.71428571641</v>
      </c>
      <c r="X370" s="2">
        <f t="shared" si="6"/>
        <v>10002.285714283586</v>
      </c>
      <c r="Y370" s="2">
        <f t="shared" si="7"/>
        <v>38045378.714285225</v>
      </c>
      <c r="Z370" s="2" t="str">
        <f t="shared" si="8"/>
        <v>MEEP</v>
      </c>
      <c r="AA370" s="2">
        <f>IF(Z370="HERE",Y370,AA369+Graph!$G$1*1000)</f>
        <v>107744990.14285702</v>
      </c>
      <c r="AB370" s="2">
        <f t="shared" si="21"/>
        <v>420000</v>
      </c>
      <c r="AC370" s="2">
        <f t="shared" si="9"/>
        <v>35697339.14285709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301</v>
      </c>
      <c r="C371" s="7"/>
      <c r="D371" s="2" t="e">
        <f t="shared" si="12"/>
        <v>#N/A</v>
      </c>
      <c r="E371" s="2" t="e">
        <f t="shared" si="22"/>
        <v>#N/A</v>
      </c>
      <c r="F371" s="2">
        <v>1815652.7098112106</v>
      </c>
      <c r="G371" s="2">
        <f t="shared" si="23"/>
        <v>409997.71428571426</v>
      </c>
      <c r="H371" s="2">
        <f t="shared" si="13"/>
        <v>140656754.00000027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3615573.0000000251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1843137.1968787313</v>
      </c>
      <c r="Q371" s="2">
        <f>IF(P371&gt;Graph!$G$1*1000,Graph!$G$1*1000,P371)</f>
        <v>420000</v>
      </c>
      <c r="R371" s="2">
        <f t="shared" si="16"/>
        <v>144272327</v>
      </c>
      <c r="S371" s="2">
        <f t="shared" si="17"/>
        <v>409997.71428570151</v>
      </c>
      <c r="T371" s="2">
        <f t="shared" si="18"/>
        <v>10002.285714285914</v>
      </c>
      <c r="U371" s="2">
        <f t="shared" si="19"/>
        <v>420000</v>
      </c>
      <c r="V371" s="2">
        <f t="shared" si="28"/>
        <v>106216946.00000031</v>
      </c>
      <c r="W371" s="2">
        <f t="shared" si="20"/>
        <v>409997.71428571641</v>
      </c>
      <c r="X371" s="2">
        <f t="shared" si="6"/>
        <v>10002.285714283586</v>
      </c>
      <c r="Y371" s="2">
        <f t="shared" si="7"/>
        <v>38055380.999999508</v>
      </c>
      <c r="Z371" s="2" t="str">
        <f t="shared" si="8"/>
        <v>MEEP</v>
      </c>
      <c r="AA371" s="2">
        <f>IF(Z371="HERE",Y371,AA370+Graph!$G$1*1000)</f>
        <v>108164990.14285702</v>
      </c>
      <c r="AB371" s="2">
        <f t="shared" si="21"/>
        <v>420000</v>
      </c>
      <c r="AC371" s="2">
        <f t="shared" si="9"/>
        <v>35697339.14285709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302</v>
      </c>
      <c r="C372" s="7"/>
      <c r="D372" s="2" t="e">
        <f t="shared" si="12"/>
        <v>#N/A</v>
      </c>
      <c r="E372" s="2" t="e">
        <f t="shared" si="22"/>
        <v>#N/A</v>
      </c>
      <c r="F372" s="2">
        <v>1820159.9035905302</v>
      </c>
      <c r="G372" s="2">
        <f t="shared" si="23"/>
        <v>409997.71428571426</v>
      </c>
      <c r="H372" s="2">
        <f t="shared" si="13"/>
        <v>141066751.71428597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3625575.2857143111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1847718.7815125883</v>
      </c>
      <c r="Q372" s="2">
        <f>IF(P372&gt;Graph!$G$1*1000,Graph!$G$1*1000,P372)</f>
        <v>420000</v>
      </c>
      <c r="R372" s="2">
        <f t="shared" si="16"/>
        <v>144692327</v>
      </c>
      <c r="S372" s="2">
        <f t="shared" si="17"/>
        <v>409997.71428570151</v>
      </c>
      <c r="T372" s="2">
        <f t="shared" si="18"/>
        <v>10002.285714285914</v>
      </c>
      <c r="U372" s="2">
        <f t="shared" si="19"/>
        <v>420000</v>
      </c>
      <c r="V372" s="2">
        <f t="shared" si="28"/>
        <v>106626943.71428603</v>
      </c>
      <c r="W372" s="2">
        <f t="shared" si="20"/>
        <v>409997.71428571641</v>
      </c>
      <c r="X372" s="2">
        <f t="shared" si="6"/>
        <v>10002.285714283586</v>
      </c>
      <c r="Y372" s="2">
        <f t="shared" si="7"/>
        <v>38065383.285713792</v>
      </c>
      <c r="Z372" s="2" t="str">
        <f t="shared" si="8"/>
        <v>MEEP</v>
      </c>
      <c r="AA372" s="2">
        <f>IF(Z372="HERE",Y372,AA371+Graph!$G$1*1000)</f>
        <v>108584990.14285702</v>
      </c>
      <c r="AB372" s="2">
        <f t="shared" si="21"/>
        <v>420000</v>
      </c>
      <c r="AC372" s="2">
        <f t="shared" si="9"/>
        <v>35697339.14285709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303</v>
      </c>
      <c r="C373" s="7"/>
      <c r="D373" s="2" t="e">
        <f t="shared" si="12"/>
        <v>#N/A</v>
      </c>
      <c r="E373" s="2" t="e">
        <f t="shared" si="22"/>
        <v>#N/A</v>
      </c>
      <c r="F373" s="2">
        <v>1824667.0973698497</v>
      </c>
      <c r="G373" s="2">
        <f t="shared" si="23"/>
        <v>409997.71428571426</v>
      </c>
      <c r="H373" s="2">
        <f t="shared" si="13"/>
        <v>141476749.42857167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3635577.571428597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1852300.3661464453</v>
      </c>
      <c r="Q373" s="2">
        <f>IF(P373&gt;Graph!$G$1*1000,Graph!$G$1*1000,P373)</f>
        <v>420000</v>
      </c>
      <c r="R373" s="2">
        <f t="shared" si="16"/>
        <v>145112327</v>
      </c>
      <c r="S373" s="2">
        <f t="shared" si="17"/>
        <v>409997.71428570151</v>
      </c>
      <c r="T373" s="2">
        <f t="shared" si="18"/>
        <v>10002.285714285914</v>
      </c>
      <c r="U373" s="2">
        <f t="shared" si="19"/>
        <v>420000</v>
      </c>
      <c r="V373" s="2">
        <f t="shared" si="28"/>
        <v>107036941.42857175</v>
      </c>
      <c r="W373" s="2">
        <f t="shared" si="20"/>
        <v>409997.71428571641</v>
      </c>
      <c r="X373" s="2">
        <f t="shared" si="6"/>
        <v>10002.285714283586</v>
      </c>
      <c r="Y373" s="2">
        <f t="shared" si="7"/>
        <v>38075385.571428075</v>
      </c>
      <c r="Z373" s="2" t="str">
        <f t="shared" si="8"/>
        <v>MEEP</v>
      </c>
      <c r="AA373" s="2">
        <f>IF(Z373="HERE",Y373,AA372+Graph!$G$1*1000)</f>
        <v>109004990.14285702</v>
      </c>
      <c r="AB373" s="2">
        <f t="shared" si="21"/>
        <v>420000</v>
      </c>
      <c r="AC373" s="2">
        <f t="shared" si="9"/>
        <v>35697339.14285709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304</v>
      </c>
      <c r="C374" s="7"/>
      <c r="D374" s="2" t="e">
        <f t="shared" si="12"/>
        <v>#N/A</v>
      </c>
      <c r="E374" s="2" t="e">
        <f t="shared" si="22"/>
        <v>#N/A</v>
      </c>
      <c r="F374" s="2">
        <v>1829174.291149199</v>
      </c>
      <c r="G374" s="2">
        <f t="shared" si="23"/>
        <v>409997.71428571426</v>
      </c>
      <c r="H374" s="2">
        <f t="shared" si="13"/>
        <v>141886747.14285737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3645579.8571428829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1856881.9507803023</v>
      </c>
      <c r="Q374" s="2">
        <f>IF(P374&gt;Graph!$G$1*1000,Graph!$G$1*1000,P374)</f>
        <v>420000</v>
      </c>
      <c r="R374" s="2">
        <f t="shared" si="16"/>
        <v>145532327</v>
      </c>
      <c r="S374" s="2">
        <f t="shared" si="17"/>
        <v>409997.71428570151</v>
      </c>
      <c r="T374" s="2">
        <f t="shared" si="18"/>
        <v>10002.285714285914</v>
      </c>
      <c r="U374" s="2">
        <f t="shared" si="19"/>
        <v>420000</v>
      </c>
      <c r="V374" s="2">
        <f t="shared" si="28"/>
        <v>107446939.14285746</v>
      </c>
      <c r="W374" s="2">
        <f t="shared" si="20"/>
        <v>409997.71428571641</v>
      </c>
      <c r="X374" s="2">
        <f t="shared" si="6"/>
        <v>10002.285714283586</v>
      </c>
      <c r="Y374" s="2">
        <f t="shared" si="7"/>
        <v>38085387.857142359</v>
      </c>
      <c r="Z374" s="2" t="str">
        <f t="shared" si="8"/>
        <v>MEEP</v>
      </c>
      <c r="AA374" s="2">
        <f>IF(Z374="HERE",Y374,AA373+Graph!$G$1*1000)</f>
        <v>109424990.14285702</v>
      </c>
      <c r="AB374" s="2">
        <f t="shared" si="21"/>
        <v>420000</v>
      </c>
      <c r="AC374" s="2">
        <f t="shared" si="9"/>
        <v>35697339.14285709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305</v>
      </c>
      <c r="C375" s="7"/>
      <c r="D375" s="2" t="e">
        <f t="shared" si="12"/>
        <v>#N/A</v>
      </c>
      <c r="E375" s="2" t="e">
        <f t="shared" si="22"/>
        <v>#N/A</v>
      </c>
      <c r="F375" s="2">
        <v>1833681.4849285185</v>
      </c>
      <c r="G375" s="2">
        <f t="shared" si="23"/>
        <v>409997.71428571426</v>
      </c>
      <c r="H375" s="2">
        <f t="shared" si="13"/>
        <v>142296744.85714307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3655582.1428571688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1861463.5354141593</v>
      </c>
      <c r="Q375" s="2">
        <f>IF(P375&gt;Graph!$G$1*1000,Graph!$G$1*1000,P375)</f>
        <v>420000</v>
      </c>
      <c r="R375" s="2">
        <f t="shared" si="16"/>
        <v>145952327</v>
      </c>
      <c r="S375" s="2">
        <f t="shared" si="17"/>
        <v>409997.71428570151</v>
      </c>
      <c r="T375" s="2">
        <f t="shared" si="18"/>
        <v>10002.285714285914</v>
      </c>
      <c r="U375" s="2">
        <f t="shared" si="19"/>
        <v>420000</v>
      </c>
      <c r="V375" s="2">
        <f t="shared" si="28"/>
        <v>107856936.85714318</v>
      </c>
      <c r="W375" s="2">
        <f t="shared" si="20"/>
        <v>409997.71428571641</v>
      </c>
      <c r="X375" s="2">
        <f t="shared" si="6"/>
        <v>10002.285714283586</v>
      </c>
      <c r="Y375" s="2">
        <f t="shared" si="7"/>
        <v>38095390.142856643</v>
      </c>
      <c r="Z375" s="2" t="str">
        <f t="shared" si="8"/>
        <v>MEEP</v>
      </c>
      <c r="AA375" s="2">
        <f>IF(Z375="HERE",Y375,AA374+Graph!$G$1*1000)</f>
        <v>109844990.14285702</v>
      </c>
      <c r="AB375" s="2">
        <f t="shared" si="21"/>
        <v>420000</v>
      </c>
      <c r="AC375" s="2">
        <f t="shared" si="9"/>
        <v>35697339.14285709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306</v>
      </c>
      <c r="C376" s="7"/>
      <c r="D376" s="2" t="e">
        <f t="shared" si="12"/>
        <v>#N/A</v>
      </c>
      <c r="E376" s="2" t="e">
        <f t="shared" si="22"/>
        <v>#N/A</v>
      </c>
      <c r="F376" s="2">
        <v>1838188.6787078381</v>
      </c>
      <c r="G376" s="2">
        <f t="shared" si="23"/>
        <v>409997.71428571426</v>
      </c>
      <c r="H376" s="2">
        <f t="shared" si="13"/>
        <v>142706742.57142878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3665584.4285714547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1866045.1200480163</v>
      </c>
      <c r="Q376" s="2">
        <f>IF(P376&gt;Graph!$G$1*1000,Graph!$G$1*1000,P376)</f>
        <v>420000</v>
      </c>
      <c r="R376" s="2">
        <f t="shared" si="16"/>
        <v>146372327</v>
      </c>
      <c r="S376" s="2">
        <f t="shared" si="17"/>
        <v>409997.71428570151</v>
      </c>
      <c r="T376" s="2">
        <f t="shared" si="18"/>
        <v>10002.285714285914</v>
      </c>
      <c r="U376" s="2">
        <f t="shared" si="19"/>
        <v>420000</v>
      </c>
      <c r="V376" s="2">
        <f t="shared" si="28"/>
        <v>108266934.57142889</v>
      </c>
      <c r="W376" s="2">
        <f t="shared" si="20"/>
        <v>409997.71428571641</v>
      </c>
      <c r="X376" s="2">
        <f t="shared" si="6"/>
        <v>10002.285714283586</v>
      </c>
      <c r="Y376" s="2">
        <f t="shared" si="7"/>
        <v>38105392.428570926</v>
      </c>
      <c r="Z376" s="2" t="str">
        <f t="shared" si="8"/>
        <v>MEEP</v>
      </c>
      <c r="AA376" s="2">
        <f>IF(Z376="HERE",Y376,AA375+Graph!$G$1*1000)</f>
        <v>110264990.14285702</v>
      </c>
      <c r="AB376" s="2">
        <f t="shared" si="21"/>
        <v>420000</v>
      </c>
      <c r="AC376" s="2">
        <f t="shared" si="9"/>
        <v>35697339.14285709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307</v>
      </c>
      <c r="C377" s="7"/>
      <c r="D377" s="2" t="e">
        <f t="shared" si="12"/>
        <v>#N/A</v>
      </c>
      <c r="E377" s="2" t="e">
        <f t="shared" si="22"/>
        <v>#N/A</v>
      </c>
      <c r="F377" s="2">
        <v>1842695.8724871874</v>
      </c>
      <c r="G377" s="2">
        <f t="shared" si="23"/>
        <v>409997.71428571426</v>
      </c>
      <c r="H377" s="2">
        <f t="shared" si="13"/>
        <v>143116740.28571448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3675586.7142857406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1870626.7046818733</v>
      </c>
      <c r="Q377" s="2">
        <f>IF(P377&gt;Graph!$G$1*1000,Graph!$G$1*1000,P377)</f>
        <v>420000</v>
      </c>
      <c r="R377" s="2">
        <f t="shared" si="16"/>
        <v>146792327</v>
      </c>
      <c r="S377" s="2">
        <f t="shared" si="17"/>
        <v>409997.71428570151</v>
      </c>
      <c r="T377" s="2">
        <f t="shared" si="18"/>
        <v>10002.285714285914</v>
      </c>
      <c r="U377" s="2">
        <f t="shared" si="19"/>
        <v>420000</v>
      </c>
      <c r="V377" s="2">
        <f t="shared" si="28"/>
        <v>108676932.28571461</v>
      </c>
      <c r="W377" s="2">
        <f t="shared" si="20"/>
        <v>409997.71428571641</v>
      </c>
      <c r="X377" s="2">
        <f t="shared" si="6"/>
        <v>10002.285714283586</v>
      </c>
      <c r="Y377" s="2">
        <f t="shared" si="7"/>
        <v>38115394.71428521</v>
      </c>
      <c r="Z377" s="2" t="str">
        <f t="shared" si="8"/>
        <v>MEEP</v>
      </c>
      <c r="AA377" s="2">
        <f>IF(Z377="HERE",Y377,AA376+Graph!$G$1*1000)</f>
        <v>110684990.14285702</v>
      </c>
      <c r="AB377" s="2">
        <f t="shared" si="21"/>
        <v>420000</v>
      </c>
      <c r="AC377" s="2">
        <f t="shared" si="9"/>
        <v>35697339.14285709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308</v>
      </c>
      <c r="C378" s="7"/>
      <c r="D378" s="2" t="e">
        <f t="shared" si="12"/>
        <v>#N/A</v>
      </c>
      <c r="E378" s="2" t="e">
        <f t="shared" si="22"/>
        <v>#N/A</v>
      </c>
      <c r="F378" s="2">
        <v>1847203.0662665069</v>
      </c>
      <c r="G378" s="2">
        <f t="shared" si="23"/>
        <v>409997.71428571426</v>
      </c>
      <c r="H378" s="2">
        <f t="shared" si="13"/>
        <v>143526738.00000018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3685589.0000000265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1875208.2893157303</v>
      </c>
      <c r="Q378" s="2">
        <f>IF(P378&gt;Graph!$G$1*1000,Graph!$G$1*1000,P378)</f>
        <v>420000</v>
      </c>
      <c r="R378" s="2">
        <f t="shared" si="16"/>
        <v>147212327</v>
      </c>
      <c r="S378" s="2">
        <f t="shared" si="17"/>
        <v>409997.71428570151</v>
      </c>
      <c r="T378" s="2">
        <f t="shared" si="18"/>
        <v>10002.285714285914</v>
      </c>
      <c r="U378" s="2">
        <f t="shared" si="19"/>
        <v>420000</v>
      </c>
      <c r="V378" s="2">
        <f t="shared" si="28"/>
        <v>109086930.00000033</v>
      </c>
      <c r="W378" s="2">
        <f t="shared" si="20"/>
        <v>409997.71428571641</v>
      </c>
      <c r="X378" s="2">
        <f t="shared" si="6"/>
        <v>10002.285714283586</v>
      </c>
      <c r="Y378" s="2">
        <f t="shared" si="7"/>
        <v>38125396.999999493</v>
      </c>
      <c r="Z378" s="2" t="str">
        <f t="shared" si="8"/>
        <v>MEEP</v>
      </c>
      <c r="AA378" s="2">
        <f>IF(Z378="HERE",Y378,AA377+Graph!$G$1*1000)</f>
        <v>111104990.14285702</v>
      </c>
      <c r="AB378" s="2">
        <f t="shared" si="21"/>
        <v>420000</v>
      </c>
      <c r="AC378" s="2">
        <f t="shared" si="9"/>
        <v>35697339.14285709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309</v>
      </c>
      <c r="C379" s="7"/>
      <c r="D379" s="2" t="e">
        <f t="shared" si="12"/>
        <v>#N/A</v>
      </c>
      <c r="E379" s="2" t="e">
        <f t="shared" si="22"/>
        <v>#N/A</v>
      </c>
      <c r="F379" s="2">
        <v>1851710.2600458264</v>
      </c>
      <c r="G379" s="2">
        <f t="shared" si="23"/>
        <v>409997.71428571426</v>
      </c>
      <c r="H379" s="2">
        <f t="shared" si="13"/>
        <v>143936735.71428588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3695591.2857143125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1879789.8739495575</v>
      </c>
      <c r="Q379" s="2">
        <f>IF(P379&gt;Graph!$G$1*1000,Graph!$G$1*1000,P379)</f>
        <v>420000</v>
      </c>
      <c r="R379" s="2">
        <f t="shared" si="16"/>
        <v>147632327</v>
      </c>
      <c r="S379" s="2">
        <f t="shared" si="17"/>
        <v>409997.71428570151</v>
      </c>
      <c r="T379" s="2">
        <f t="shared" si="18"/>
        <v>10002.285714285914</v>
      </c>
      <c r="U379" s="2">
        <f t="shared" si="19"/>
        <v>420000</v>
      </c>
      <c r="V379" s="2">
        <f t="shared" si="28"/>
        <v>109496927.71428604</v>
      </c>
      <c r="W379" s="2">
        <f t="shared" si="20"/>
        <v>409997.71428571641</v>
      </c>
      <c r="X379" s="2">
        <f t="shared" si="6"/>
        <v>10002.285714283586</v>
      </c>
      <c r="Y379" s="2">
        <f t="shared" si="7"/>
        <v>38135399.285713777</v>
      </c>
      <c r="Z379" s="2" t="str">
        <f t="shared" si="8"/>
        <v>MEEP</v>
      </c>
      <c r="AA379" s="2">
        <f>IF(Z379="HERE",Y379,AA378+Graph!$G$1*1000)</f>
        <v>111524990.14285702</v>
      </c>
      <c r="AB379" s="2">
        <f t="shared" si="21"/>
        <v>420000</v>
      </c>
      <c r="AC379" s="2">
        <f t="shared" si="9"/>
        <v>35697339.14285709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310</v>
      </c>
      <c r="C380" s="7"/>
      <c r="D380" s="2" t="e">
        <f t="shared" si="12"/>
        <v>#N/A</v>
      </c>
      <c r="E380" s="2" t="e">
        <f t="shared" si="22"/>
        <v>#N/A</v>
      </c>
      <c r="F380" s="2">
        <v>1856217.4538251758</v>
      </c>
      <c r="G380" s="2">
        <f t="shared" si="23"/>
        <v>409997.71428571426</v>
      </c>
      <c r="H380" s="2">
        <f t="shared" si="13"/>
        <v>144346733.42857158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3705593.5714285984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1884371.4585834146</v>
      </c>
      <c r="Q380" s="2">
        <f>IF(P380&gt;Graph!$G$1*1000,Graph!$G$1*1000,P380)</f>
        <v>420000</v>
      </c>
      <c r="R380" s="2">
        <f t="shared" si="16"/>
        <v>148052327</v>
      </c>
      <c r="S380" s="2">
        <f t="shared" si="17"/>
        <v>409997.71428570151</v>
      </c>
      <c r="T380" s="2">
        <f t="shared" si="18"/>
        <v>10002.285714285914</v>
      </c>
      <c r="U380" s="2">
        <f t="shared" si="19"/>
        <v>420000</v>
      </c>
      <c r="V380" s="2">
        <f t="shared" si="28"/>
        <v>109906925.42857176</v>
      </c>
      <c r="W380" s="2">
        <f t="shared" si="20"/>
        <v>409997.71428571641</v>
      </c>
      <c r="X380" s="2">
        <f t="shared" si="6"/>
        <v>10002.285714283586</v>
      </c>
      <c r="Y380" s="2">
        <f t="shared" si="7"/>
        <v>38145401.571428061</v>
      </c>
      <c r="Z380" s="2" t="str">
        <f t="shared" si="8"/>
        <v>MEEP</v>
      </c>
      <c r="AA380" s="2">
        <f>IF(Z380="HERE",Y380,AA379+Graph!$G$1*1000)</f>
        <v>111944990.14285702</v>
      </c>
      <c r="AB380" s="2">
        <f t="shared" si="21"/>
        <v>420000</v>
      </c>
      <c r="AC380" s="2">
        <f t="shared" si="9"/>
        <v>35697339.14285709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311</v>
      </c>
      <c r="C381" s="7"/>
      <c r="D381" s="2" t="e">
        <f t="shared" si="12"/>
        <v>#N/A</v>
      </c>
      <c r="E381" s="2" t="e">
        <f t="shared" si="22"/>
        <v>#N/A</v>
      </c>
      <c r="F381" s="2">
        <v>1860724.6476044953</v>
      </c>
      <c r="G381" s="2">
        <f t="shared" si="23"/>
        <v>409997.71428571426</v>
      </c>
      <c r="H381" s="2">
        <f t="shared" si="13"/>
        <v>144756731.14285728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3715595.8571428843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1888953.0432172716</v>
      </c>
      <c r="Q381" s="2">
        <f>IF(P381&gt;Graph!$G$1*1000,Graph!$G$1*1000,P381)</f>
        <v>420000</v>
      </c>
      <c r="R381" s="2">
        <f t="shared" si="16"/>
        <v>148472327</v>
      </c>
      <c r="S381" s="2">
        <f t="shared" si="17"/>
        <v>409997.71428570151</v>
      </c>
      <c r="T381" s="2">
        <f t="shared" si="18"/>
        <v>10002.285714285914</v>
      </c>
      <c r="U381" s="2">
        <f t="shared" si="19"/>
        <v>420000</v>
      </c>
      <c r="V381" s="2">
        <f t="shared" si="28"/>
        <v>110316923.14285748</v>
      </c>
      <c r="W381" s="2">
        <f t="shared" si="20"/>
        <v>409997.71428571641</v>
      </c>
      <c r="X381" s="2">
        <f t="shared" si="6"/>
        <v>10002.285714283586</v>
      </c>
      <c r="Y381" s="2">
        <f t="shared" si="7"/>
        <v>38155403.857142344</v>
      </c>
      <c r="Z381" s="2" t="str">
        <f t="shared" si="8"/>
        <v>MEEP</v>
      </c>
      <c r="AA381" s="2">
        <f>IF(Z381="HERE",Y381,AA380+Graph!$G$1*1000)</f>
        <v>112364990.14285702</v>
      </c>
      <c r="AB381" s="2">
        <f t="shared" si="21"/>
        <v>420000</v>
      </c>
      <c r="AC381" s="2">
        <f t="shared" si="9"/>
        <v>35697339.14285709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312</v>
      </c>
      <c r="C382" s="7"/>
      <c r="D382" s="2" t="e">
        <f t="shared" si="12"/>
        <v>#N/A</v>
      </c>
      <c r="E382" s="2" t="e">
        <f t="shared" si="22"/>
        <v>#N/A</v>
      </c>
      <c r="F382" s="2">
        <v>1865231.8413838148</v>
      </c>
      <c r="G382" s="2">
        <f t="shared" si="23"/>
        <v>409997.71428571426</v>
      </c>
      <c r="H382" s="2">
        <f t="shared" si="13"/>
        <v>145166728.85714298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3725598.1428571702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1893534.6278511286</v>
      </c>
      <c r="Q382" s="2">
        <f>IF(P382&gt;Graph!$G$1*1000,Graph!$G$1*1000,P382)</f>
        <v>420000</v>
      </c>
      <c r="R382" s="2">
        <f t="shared" si="16"/>
        <v>148892327</v>
      </c>
      <c r="S382" s="2">
        <f t="shared" si="17"/>
        <v>409997.71428570151</v>
      </c>
      <c r="T382" s="2">
        <f t="shared" si="18"/>
        <v>10002.285714285914</v>
      </c>
      <c r="U382" s="2">
        <f t="shared" si="19"/>
        <v>420000</v>
      </c>
      <c r="V382" s="2">
        <f t="shared" si="28"/>
        <v>110726920.85714319</v>
      </c>
      <c r="W382" s="2">
        <f t="shared" si="20"/>
        <v>409997.71428571641</v>
      </c>
      <c r="X382" s="2">
        <f t="shared" si="6"/>
        <v>10002.285714283586</v>
      </c>
      <c r="Y382" s="2">
        <f t="shared" si="7"/>
        <v>38165406.142856628</v>
      </c>
      <c r="Z382" s="2" t="str">
        <f t="shared" si="8"/>
        <v>MEEP</v>
      </c>
      <c r="AA382" s="2">
        <f>IF(Z382="HERE",Y382,AA381+Graph!$G$1*1000)</f>
        <v>112784990.14285702</v>
      </c>
      <c r="AB382" s="2">
        <f t="shared" si="21"/>
        <v>420000</v>
      </c>
      <c r="AC382" s="2">
        <f t="shared" si="9"/>
        <v>35697339.14285709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313</v>
      </c>
      <c r="C383" s="7"/>
      <c r="D383" s="2" t="e">
        <f t="shared" si="12"/>
        <v>#N/A</v>
      </c>
      <c r="E383" s="2" t="e">
        <f t="shared" si="22"/>
        <v>#N/A</v>
      </c>
      <c r="F383" s="2">
        <v>1869739.0351631641</v>
      </c>
      <c r="G383" s="2">
        <f t="shared" si="23"/>
        <v>409997.71428571426</v>
      </c>
      <c r="H383" s="2">
        <f t="shared" si="13"/>
        <v>145576726.57142869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3735600.4285714561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1898116.2124849856</v>
      </c>
      <c r="Q383" s="2">
        <f>IF(P383&gt;Graph!$G$1*1000,Graph!$G$1*1000,P383)</f>
        <v>420000</v>
      </c>
      <c r="R383" s="2">
        <f t="shared" si="16"/>
        <v>149312327</v>
      </c>
      <c r="S383" s="2">
        <f t="shared" si="17"/>
        <v>409997.71428570151</v>
      </c>
      <c r="T383" s="2">
        <f t="shared" si="18"/>
        <v>10002.285714285914</v>
      </c>
      <c r="U383" s="2">
        <f t="shared" si="19"/>
        <v>420000</v>
      </c>
      <c r="V383" s="2">
        <f t="shared" si="28"/>
        <v>111136918.57142891</v>
      </c>
      <c r="W383" s="2">
        <f t="shared" si="20"/>
        <v>409997.71428571641</v>
      </c>
      <c r="X383" s="2">
        <f t="shared" si="6"/>
        <v>10002.285714283586</v>
      </c>
      <c r="Y383" s="2">
        <f t="shared" si="7"/>
        <v>38175408.428570911</v>
      </c>
      <c r="Z383" s="2" t="str">
        <f t="shared" si="8"/>
        <v>MEEP</v>
      </c>
      <c r="AA383" s="2">
        <f>IF(Z383="HERE",Y383,AA382+Graph!$G$1*1000)</f>
        <v>113204990.14285702</v>
      </c>
      <c r="AB383" s="2">
        <f t="shared" si="21"/>
        <v>420000</v>
      </c>
      <c r="AC383" s="2">
        <f t="shared" si="9"/>
        <v>35697339.14285709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314</v>
      </c>
      <c r="C384" s="7"/>
      <c r="D384" s="2" t="e">
        <f t="shared" si="12"/>
        <v>#N/A</v>
      </c>
      <c r="E384" s="2" t="e">
        <f t="shared" si="22"/>
        <v>#N/A</v>
      </c>
      <c r="F384" s="2">
        <v>1874246.2289424837</v>
      </c>
      <c r="G384" s="2">
        <f t="shared" si="23"/>
        <v>409997.71428571426</v>
      </c>
      <c r="H384" s="2">
        <f t="shared" si="13"/>
        <v>145986724.28571439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3745602.714285742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1902697.7971188426</v>
      </c>
      <c r="Q384" s="2">
        <f>IF(P384&gt;Graph!$G$1*1000,Graph!$G$1*1000,P384)</f>
        <v>420000</v>
      </c>
      <c r="R384" s="2">
        <f t="shared" si="16"/>
        <v>149732327</v>
      </c>
      <c r="S384" s="2">
        <f t="shared" si="17"/>
        <v>409997.71428570151</v>
      </c>
      <c r="T384" s="2">
        <f t="shared" si="18"/>
        <v>10002.285714285914</v>
      </c>
      <c r="U384" s="2">
        <f t="shared" si="19"/>
        <v>420000</v>
      </c>
      <c r="V384" s="2">
        <f t="shared" si="28"/>
        <v>111546916.28571463</v>
      </c>
      <c r="W384" s="2">
        <f t="shared" si="20"/>
        <v>409997.71428571641</v>
      </c>
      <c r="X384" s="2">
        <f t="shared" si="6"/>
        <v>10002.285714283586</v>
      </c>
      <c r="Y384" s="2">
        <f t="shared" si="7"/>
        <v>38185410.714285195</v>
      </c>
      <c r="Z384" s="2" t="str">
        <f t="shared" si="8"/>
        <v>MEEP</v>
      </c>
      <c r="AA384" s="2">
        <f>IF(Z384="HERE",Y384,AA383+Graph!$G$1*1000)</f>
        <v>113624990.14285702</v>
      </c>
      <c r="AB384" s="2">
        <f t="shared" si="21"/>
        <v>420000</v>
      </c>
      <c r="AC384" s="2">
        <f t="shared" si="9"/>
        <v>35697339.14285709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315</v>
      </c>
      <c r="C385" s="7"/>
      <c r="D385" s="2" t="e">
        <f t="shared" si="12"/>
        <v>#N/A</v>
      </c>
      <c r="E385" s="2" t="e">
        <f t="shared" si="22"/>
        <v>#N/A</v>
      </c>
      <c r="F385" s="2">
        <v>1878753.4227218032</v>
      </c>
      <c r="G385" s="2">
        <f t="shared" si="23"/>
        <v>409997.71428571426</v>
      </c>
      <c r="H385" s="2">
        <f t="shared" si="13"/>
        <v>146396722.00000009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3755605.0000000279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1907279.3817526996</v>
      </c>
      <c r="Q385" s="2">
        <f>IF(P385&gt;Graph!$G$1*1000,Graph!$G$1*1000,P385)</f>
        <v>420000</v>
      </c>
      <c r="R385" s="2">
        <f t="shared" si="16"/>
        <v>150152327</v>
      </c>
      <c r="S385" s="2">
        <f t="shared" si="17"/>
        <v>409997.71428570151</v>
      </c>
      <c r="T385" s="2">
        <f t="shared" si="18"/>
        <v>10002.285714285914</v>
      </c>
      <c r="U385" s="2">
        <f t="shared" si="19"/>
        <v>420000</v>
      </c>
      <c r="V385" s="2">
        <f t="shared" si="28"/>
        <v>111956914.00000034</v>
      </c>
      <c r="W385" s="2">
        <f t="shared" si="20"/>
        <v>409997.71428571641</v>
      </c>
      <c r="X385" s="2">
        <f t="shared" si="6"/>
        <v>10002.285714283586</v>
      </c>
      <c r="Y385" s="2">
        <f t="shared" si="7"/>
        <v>38195412.999999478</v>
      </c>
      <c r="Z385" s="2" t="str">
        <f t="shared" si="8"/>
        <v>MEEP</v>
      </c>
      <c r="AA385" s="2">
        <f>IF(Z385="HERE",Y385,AA384+Graph!$G$1*1000)</f>
        <v>114044990.14285702</v>
      </c>
      <c r="AB385" s="2">
        <f t="shared" si="21"/>
        <v>420000</v>
      </c>
      <c r="AC385" s="2">
        <f t="shared" si="9"/>
        <v>35697339.14285709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131" priority="4" operator="greaterThan">
      <formula>0</formula>
    </cfRule>
  </conditionalFormatting>
  <conditionalFormatting sqref="C31:C64 C117:C385 C66:C114">
    <cfRule type="cellIs" dxfId="130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29" priority="7" operator="greaterThan">
      <formula>0</formula>
    </cfRule>
  </conditionalFormatting>
  <conditionalFormatting sqref="C115">
    <cfRule type="cellIs" dxfId="128" priority="8" operator="greaterThan">
      <formula>0</formula>
    </cfRule>
  </conditionalFormatting>
  <conditionalFormatting sqref="C65">
    <cfRule type="cellIs" dxfId="127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26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0" workbookViewId="0">
      <selection activeCell="J45" sqref="J45"/>
    </sheetView>
  </sheetViews>
  <sheetFormatPr defaultColWidth="12.625" defaultRowHeight="15" customHeight="1" x14ac:dyDescent="0.2"/>
  <sheetData>
    <row r="1" spans="3:19" x14ac:dyDescent="0.25">
      <c r="F1" s="2" t="s">
        <v>31</v>
      </c>
      <c r="G1" s="4">
        <v>420</v>
      </c>
      <c r="H1" s="5" t="s">
        <v>32</v>
      </c>
    </row>
    <row r="3" spans="3:19" x14ac:dyDescent="0.25">
      <c r="N3" s="5" t="s">
        <v>33</v>
      </c>
    </row>
    <row r="4" spans="3:19" x14ac:dyDescent="0.25">
      <c r="N4" s="5" t="s">
        <v>34</v>
      </c>
    </row>
    <row r="5" spans="3:19" x14ac:dyDescent="0.25">
      <c r="C5" s="5">
        <v>1</v>
      </c>
    </row>
    <row r="6" spans="3:19" x14ac:dyDescent="0.25">
      <c r="N6" s="5" t="s">
        <v>35</v>
      </c>
    </row>
    <row r="16" spans="3:19" x14ac:dyDescent="0.25">
      <c r="Q16" s="2" t="s">
        <v>31</v>
      </c>
      <c r="R16" s="4">
        <f>G1</f>
        <v>420</v>
      </c>
      <c r="S16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49" workbookViewId="0">
      <selection activeCell="I70" sqref="I70"/>
    </sheetView>
  </sheetViews>
  <sheetFormatPr defaultRowHeight="15" x14ac:dyDescent="0.25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style="23" customWidth="1"/>
    <col min="15" max="16" width="9" hidden="1" customWidth="1"/>
    <col min="17" max="17" width="18.75" style="23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1" t="s">
        <v>69</v>
      </c>
      <c r="O1" s="2" t="s">
        <v>11</v>
      </c>
      <c r="P1" s="2" t="s">
        <v>12</v>
      </c>
      <c r="Q1" s="21" t="s">
        <v>68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0" t="s">
        <v>41</v>
      </c>
      <c r="AE1" s="2" t="s">
        <v>23</v>
      </c>
      <c r="AF1" s="21" t="s">
        <v>42</v>
      </c>
      <c r="AG1" s="21" t="s">
        <v>43</v>
      </c>
      <c r="AH1" s="3" t="s">
        <v>24</v>
      </c>
    </row>
    <row r="2" spans="1:34" hidden="1" x14ac:dyDescent="0.25">
      <c r="A2" s="1">
        <v>44178</v>
      </c>
      <c r="B2" s="2">
        <f t="shared" ref="B2:B256" si="0">ROW(M2)-MATCH(MAX(I:I),I:I,0)</f>
        <v>-68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1"/>
      <c r="O2" s="2"/>
      <c r="P2" s="2"/>
      <c r="Q2" s="2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idden="1" x14ac:dyDescent="0.25">
      <c r="A3" s="1">
        <v>44179</v>
      </c>
      <c r="B3" s="2">
        <f t="shared" si="0"/>
        <v>-67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1"/>
      <c r="O3" s="2"/>
      <c r="P3" s="2"/>
      <c r="Q3" s="21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idden="1" x14ac:dyDescent="0.25">
      <c r="A4" s="1">
        <v>44180</v>
      </c>
      <c r="B4" s="2">
        <f t="shared" si="0"/>
        <v>-66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1"/>
      <c r="O4" s="2"/>
      <c r="P4" s="2"/>
      <c r="Q4" s="21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idden="1" x14ac:dyDescent="0.25">
      <c r="A5" s="1">
        <v>44181</v>
      </c>
      <c r="B5" s="2">
        <f t="shared" si="0"/>
        <v>-65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1"/>
      <c r="O5" s="2"/>
      <c r="P5" s="2"/>
      <c r="Q5" s="2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idden="1" x14ac:dyDescent="0.25">
      <c r="A6" s="1">
        <v>44182</v>
      </c>
      <c r="B6" s="2">
        <f t="shared" si="0"/>
        <v>-64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1"/>
      <c r="O6" s="2"/>
      <c r="P6" s="2"/>
      <c r="Q6" s="2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idden="1" x14ac:dyDescent="0.25">
      <c r="A7" s="1">
        <v>44183</v>
      </c>
      <c r="B7" s="2">
        <f t="shared" si="0"/>
        <v>-63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1"/>
      <c r="O7" s="2"/>
      <c r="P7" s="2"/>
      <c r="Q7" s="21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idden="1" x14ac:dyDescent="0.25">
      <c r="A8" s="1">
        <v>44184</v>
      </c>
      <c r="B8" s="2">
        <f t="shared" si="0"/>
        <v>-62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1"/>
      <c r="O8" s="2"/>
      <c r="P8" s="2"/>
      <c r="Q8" s="2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idden="1" x14ac:dyDescent="0.25">
      <c r="A9" s="1">
        <v>44185</v>
      </c>
      <c r="B9" s="2">
        <f t="shared" si="0"/>
        <v>-61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1"/>
      <c r="O9" s="2"/>
      <c r="P9" s="2"/>
      <c r="Q9" s="2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idden="1" x14ac:dyDescent="0.25">
      <c r="A10" s="1">
        <v>44186</v>
      </c>
      <c r="B10" s="2">
        <f t="shared" si="0"/>
        <v>-60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1"/>
      <c r="O10" s="2"/>
      <c r="P10" s="2"/>
      <c r="Q10" s="2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idden="1" x14ac:dyDescent="0.25">
      <c r="A11" s="1">
        <v>44187</v>
      </c>
      <c r="B11" s="2">
        <f t="shared" si="0"/>
        <v>-59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1"/>
      <c r="O11" s="2"/>
      <c r="P11" s="2"/>
      <c r="Q11" s="2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idden="1" x14ac:dyDescent="0.25">
      <c r="A12" s="1">
        <v>44188</v>
      </c>
      <c r="B12" s="2">
        <f t="shared" si="0"/>
        <v>-58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1"/>
      <c r="O12" s="2"/>
      <c r="P12" s="2"/>
      <c r="Q12" s="2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idden="1" x14ac:dyDescent="0.25">
      <c r="A13" s="1">
        <v>44189</v>
      </c>
      <c r="B13" s="2">
        <f t="shared" si="0"/>
        <v>-57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1"/>
      <c r="O13" s="2"/>
      <c r="P13" s="2"/>
      <c r="Q13" s="21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idden="1" x14ac:dyDescent="0.25">
      <c r="A14" s="1">
        <v>44190</v>
      </c>
      <c r="B14" s="2">
        <f t="shared" si="0"/>
        <v>-56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1"/>
      <c r="O14" s="2"/>
      <c r="P14" s="2"/>
      <c r="Q14" s="2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idden="1" x14ac:dyDescent="0.25">
      <c r="A15" s="1">
        <v>44191</v>
      </c>
      <c r="B15" s="2">
        <f t="shared" si="0"/>
        <v>-55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1"/>
      <c r="O15" s="2"/>
      <c r="P15" s="2"/>
      <c r="Q15" s="2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idden="1" x14ac:dyDescent="0.25">
      <c r="A16" s="1">
        <v>44192</v>
      </c>
      <c r="B16" s="2">
        <f t="shared" si="0"/>
        <v>-54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1"/>
      <c r="O16" s="2"/>
      <c r="P16" s="2"/>
      <c r="Q16" s="2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idden="1" x14ac:dyDescent="0.25">
      <c r="A17" s="1">
        <v>44193</v>
      </c>
      <c r="B17" s="2">
        <f t="shared" si="0"/>
        <v>-53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1"/>
      <c r="O17" s="2"/>
      <c r="P17" s="2"/>
      <c r="Q17" s="21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idden="1" x14ac:dyDescent="0.25">
      <c r="A18" s="1">
        <v>44194</v>
      </c>
      <c r="B18" s="2">
        <f t="shared" si="0"/>
        <v>-52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1"/>
      <c r="O18" s="2"/>
      <c r="P18" s="2"/>
      <c r="Q18" s="21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idden="1" x14ac:dyDescent="0.25">
      <c r="A19" s="1">
        <v>44195</v>
      </c>
      <c r="B19" s="2">
        <f t="shared" si="0"/>
        <v>-51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1"/>
      <c r="O19" s="2"/>
      <c r="P19" s="2"/>
      <c r="Q19" s="21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idden="1" x14ac:dyDescent="0.25">
      <c r="A20" s="1">
        <v>44196</v>
      </c>
      <c r="B20" s="2">
        <f t="shared" si="0"/>
        <v>-50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1"/>
      <c r="O20" s="2"/>
      <c r="P20" s="2"/>
      <c r="Q20" s="21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idden="1" x14ac:dyDescent="0.25">
      <c r="A21" s="1">
        <v>44197</v>
      </c>
      <c r="B21" s="2">
        <f t="shared" si="0"/>
        <v>-49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1"/>
      <c r="O21" s="2"/>
      <c r="P21" s="2"/>
      <c r="Q21" s="21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idden="1" x14ac:dyDescent="0.25">
      <c r="A22" s="1">
        <v>44198</v>
      </c>
      <c r="B22" s="2">
        <f t="shared" si="0"/>
        <v>-48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1"/>
      <c r="O22" s="2"/>
      <c r="P22" s="2"/>
      <c r="Q22" s="21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idden="1" x14ac:dyDescent="0.25">
      <c r="A23" s="1">
        <v>44199</v>
      </c>
      <c r="B23" s="2">
        <f t="shared" si="0"/>
        <v>-47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1"/>
      <c r="O23" s="2"/>
      <c r="P23" s="2"/>
      <c r="Q23" s="21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idden="1" x14ac:dyDescent="0.25">
      <c r="A24" s="1">
        <v>44200</v>
      </c>
      <c r="B24" s="2">
        <f t="shared" si="0"/>
        <v>-46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1"/>
      <c r="O24" s="2"/>
      <c r="P24" s="2"/>
      <c r="Q24" s="21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idden="1" x14ac:dyDescent="0.25">
      <c r="A25" s="1">
        <v>44201</v>
      </c>
      <c r="B25" s="2">
        <f t="shared" si="0"/>
        <v>-45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1"/>
      <c r="O25" s="2"/>
      <c r="P25" s="2"/>
      <c r="Q25" s="21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idden="1" x14ac:dyDescent="0.25">
      <c r="A26" s="1">
        <v>44202</v>
      </c>
      <c r="B26" s="2">
        <f t="shared" si="0"/>
        <v>-44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1"/>
      <c r="O26" s="2"/>
      <c r="P26" s="2"/>
      <c r="Q26" s="21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idden="1" x14ac:dyDescent="0.25">
      <c r="A27" s="1">
        <v>44203</v>
      </c>
      <c r="B27" s="2">
        <f t="shared" si="0"/>
        <v>-43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1"/>
      <c r="O27" s="2"/>
      <c r="P27" s="2"/>
      <c r="Q27" s="21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idden="1" x14ac:dyDescent="0.25">
      <c r="A28" s="1">
        <v>44204</v>
      </c>
      <c r="B28" s="2">
        <f t="shared" si="0"/>
        <v>-42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1"/>
      <c r="O28" s="2"/>
      <c r="P28" s="2"/>
      <c r="Q28" s="21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idden="1" x14ac:dyDescent="0.25">
      <c r="A29" s="1">
        <v>44205</v>
      </c>
      <c r="B29" s="2">
        <f t="shared" si="0"/>
        <v>-41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1"/>
      <c r="O29" s="2"/>
      <c r="P29" s="2"/>
      <c r="Q29" s="21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idden="1" x14ac:dyDescent="0.25">
      <c r="A30" s="1">
        <v>44206</v>
      </c>
      <c r="B30" s="2">
        <f t="shared" si="0"/>
        <v>-40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1"/>
      <c r="O30" s="2"/>
      <c r="P30" s="2"/>
      <c r="Q30" s="21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x14ac:dyDescent="0.25">
      <c r="A31" s="1">
        <v>44207</v>
      </c>
      <c r="B31" s="2">
        <f t="shared" si="0"/>
        <v>-39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1">
        <v>165844</v>
      </c>
      <c r="O31" s="2" t="e">
        <v>#N/A</v>
      </c>
      <c r="P31" s="2" t="e">
        <v>#N/A</v>
      </c>
      <c r="Q31" s="21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SUM((450000-LOOKUP(2,1/(ISNUMBER($K$1:$K$194)),$K$1:$K$194))/1000)</f>
        <v>439.99771428571427</v>
      </c>
    </row>
    <row r="32" spans="1:37" x14ac:dyDescent="0.25">
      <c r="A32" s="1">
        <v>44208</v>
      </c>
      <c r="B32" s="2">
        <f t="shared" si="0"/>
        <v>-38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1">
        <f t="shared" ref="N32:N286" si="15">IF(COUNT(M32)=1,SUM(M32-M31),#N/A)</f>
        <v>223726</v>
      </c>
      <c r="O32" s="2" t="e">
        <v>#N/A</v>
      </c>
      <c r="P32" s="2" t="e">
        <v>#N/A</v>
      </c>
      <c r="Q32" s="21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x14ac:dyDescent="0.25">
      <c r="A33" s="1">
        <v>44209</v>
      </c>
      <c r="B33" s="2">
        <f t="shared" si="0"/>
        <v>-37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1">
        <f t="shared" si="15"/>
        <v>288688</v>
      </c>
      <c r="O33" s="2" t="e">
        <v>#N/A</v>
      </c>
      <c r="P33" s="2" t="e">
        <v>#N/A</v>
      </c>
      <c r="Q33" s="21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x14ac:dyDescent="0.25">
      <c r="A34" s="1">
        <v>44210</v>
      </c>
      <c r="B34" s="2">
        <f t="shared" si="0"/>
        <v>-36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1">
        <f t="shared" si="15"/>
        <v>321951</v>
      </c>
      <c r="O34" s="2" t="e">
        <v>#N/A</v>
      </c>
      <c r="P34" s="2" t="e">
        <v>#N/A</v>
      </c>
      <c r="Q34" s="21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x14ac:dyDescent="0.25">
      <c r="A35" s="1">
        <v>44211</v>
      </c>
      <c r="B35" s="2">
        <f t="shared" si="0"/>
        <v>-35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1">
        <f t="shared" si="15"/>
        <v>328260</v>
      </c>
      <c r="O35" s="2" t="e">
        <v>#N/A</v>
      </c>
      <c r="P35" s="2" t="e">
        <v>#N/A</v>
      </c>
      <c r="Q35" s="21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x14ac:dyDescent="0.25">
      <c r="A36" s="1">
        <v>44212</v>
      </c>
      <c r="B36" s="2">
        <f t="shared" si="0"/>
        <v>-34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1">
        <f t="shared" si="15"/>
        <v>280390</v>
      </c>
      <c r="O36" s="2" t="e">
        <v>#N/A</v>
      </c>
      <c r="P36" s="2" t="e">
        <v>#N/A</v>
      </c>
      <c r="Q36" s="21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x14ac:dyDescent="0.25">
      <c r="A37" s="1">
        <v>44213</v>
      </c>
      <c r="B37" s="2">
        <f t="shared" si="0"/>
        <v>-33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310249.98751500249</v>
      </c>
      <c r="G37" s="2">
        <f>IF(F37&gt;500000,$AK$31*1000,F37)</f>
        <v>310249.98751500249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1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312887.9291716516</v>
      </c>
      <c r="Q37" s="21">
        <f>IF(P37&gt;450000,450000,P37)</f>
        <v>312887.9291716516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x14ac:dyDescent="0.25">
      <c r="A38" s="1">
        <v>44214</v>
      </c>
      <c r="B38" s="2">
        <f t="shared" si="0"/>
        <v>-32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314757.18129432201</v>
      </c>
      <c r="G38" s="2">
        <f>IF(F38&gt;$AK$31*1000,$AK$31*1000,F38)</f>
        <v>314757.18129432201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1">
        <f t="shared" si="15"/>
        <v>208641</v>
      </c>
      <c r="O38" s="2">
        <f t="shared" si="24"/>
        <v>268518.28571428574</v>
      </c>
      <c r="P38" s="2">
        <v>317469.51380550861</v>
      </c>
      <c r="Q38" s="21">
        <f t="shared" ref="Q38:Q101" si="25">IF(P38&gt;450000,450000,P38)</f>
        <v>317469.51380550861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x14ac:dyDescent="0.25">
      <c r="A39" s="1">
        <v>44215</v>
      </c>
      <c r="B39" s="2">
        <f t="shared" si="0"/>
        <v>-31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319264.37507367134</v>
      </c>
      <c r="G39" s="2">
        <f>IF(F39&gt;$AK$31*1000,$AK$31*1000,F39)</f>
        <v>319264.37507367134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1">
        <f t="shared" si="15"/>
        <v>346922</v>
      </c>
      <c r="O39" s="2">
        <f t="shared" si="24"/>
        <v>286117.71428571426</v>
      </c>
      <c r="P39" s="2">
        <v>322051.09843936563</v>
      </c>
      <c r="Q39" s="21">
        <f t="shared" si="25"/>
        <v>322051.09843936563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x14ac:dyDescent="0.25">
      <c r="A40" s="1">
        <v>44216</v>
      </c>
      <c r="B40" s="2">
        <f t="shared" si="0"/>
        <v>-30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323771.56885299087</v>
      </c>
      <c r="G40" s="2">
        <f>IF(F40&gt;$AK$31*1000,$AK$31*1000,F40)</f>
        <v>323771.56885299087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1">
        <f t="shared" si="15"/>
        <v>366919</v>
      </c>
      <c r="O40" s="2">
        <f t="shared" si="24"/>
        <v>297293.57142857142</v>
      </c>
      <c r="P40" s="2">
        <v>326632.68307322264</v>
      </c>
      <c r="Q40" s="21">
        <f t="shared" si="25"/>
        <v>326632.68307322264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x14ac:dyDescent="0.25">
      <c r="A41" s="1">
        <v>44217</v>
      </c>
      <c r="B41" s="2">
        <f t="shared" si="0"/>
        <v>-29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328278.76263231039</v>
      </c>
      <c r="G41" s="2">
        <f t="shared" ref="G41:G291" si="26">IF(F41&gt;$AK$31*1000,$AK$31*1000,F41)</f>
        <v>328278.76263231039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1">
        <f t="shared" si="15"/>
        <v>412615</v>
      </c>
      <c r="O41" s="2">
        <f t="shared" si="24"/>
        <v>310245.57142857142</v>
      </c>
      <c r="P41" s="2">
        <v>331214.26770707965</v>
      </c>
      <c r="Q41" s="21">
        <f t="shared" si="25"/>
        <v>331214.26770707965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x14ac:dyDescent="0.25">
      <c r="A42" s="1">
        <v>44218</v>
      </c>
      <c r="B42" s="2">
        <f t="shared" si="0"/>
        <v>-28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332785.95641165972</v>
      </c>
      <c r="G42" s="2">
        <f t="shared" si="26"/>
        <v>332785.95641165972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1">
        <f t="shared" si="15"/>
        <v>480069</v>
      </c>
      <c r="O42" s="2">
        <f t="shared" si="24"/>
        <v>331932.57142857142</v>
      </c>
      <c r="P42" s="2">
        <v>335795.85234093666</v>
      </c>
      <c r="Q42" s="21">
        <f t="shared" si="25"/>
        <v>335795.85234093666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x14ac:dyDescent="0.25">
      <c r="A43" s="1">
        <v>44219</v>
      </c>
      <c r="B43" s="2">
        <f t="shared" si="0"/>
        <v>-27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337293.15019097924</v>
      </c>
      <c r="G43" s="2">
        <f t="shared" si="26"/>
        <v>337293.15019097924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1">
        <f t="shared" si="15"/>
        <v>493013</v>
      </c>
      <c r="O43" s="2">
        <f t="shared" si="24"/>
        <v>362307.28571428574</v>
      </c>
      <c r="P43" s="2">
        <v>340377.43697479367</v>
      </c>
      <c r="Q43" s="21">
        <f t="shared" si="25"/>
        <v>340377.43697479367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x14ac:dyDescent="0.25">
      <c r="A44" s="1">
        <v>44220</v>
      </c>
      <c r="B44" s="2">
        <f t="shared" si="0"/>
        <v>-26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341800.34397032857</v>
      </c>
      <c r="G44" s="2">
        <f t="shared" si="26"/>
        <v>341800.34397032857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1">
        <f t="shared" si="15"/>
        <v>221067</v>
      </c>
      <c r="O44" s="2">
        <f t="shared" si="24"/>
        <v>361320.85714285716</v>
      </c>
      <c r="P44" s="2">
        <v>344959.02160862088</v>
      </c>
      <c r="Q44" s="21">
        <f t="shared" si="25"/>
        <v>344959.02160862088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x14ac:dyDescent="0.25">
      <c r="A45" s="1">
        <v>44221</v>
      </c>
      <c r="B45" s="2">
        <f t="shared" si="0"/>
        <v>-25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346307.53774964809</v>
      </c>
      <c r="G45" s="2">
        <f t="shared" si="26"/>
        <v>346307.53774964809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1">
        <f t="shared" si="15"/>
        <v>281770</v>
      </c>
      <c r="O45" s="2">
        <f t="shared" si="24"/>
        <v>371767.85714285716</v>
      </c>
      <c r="P45" s="2">
        <v>349540.60624247789</v>
      </c>
      <c r="Q45" s="21">
        <f t="shared" si="25"/>
        <v>349540.60624247789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x14ac:dyDescent="0.25">
      <c r="A46" s="1">
        <v>44222</v>
      </c>
      <c r="B46" s="2">
        <f t="shared" si="0"/>
        <v>-24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350814.73152896762</v>
      </c>
      <c r="G46" s="2">
        <f t="shared" si="26"/>
        <v>350814.73152896762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1">
        <f t="shared" si="15"/>
        <v>312725</v>
      </c>
      <c r="O46" s="2">
        <f t="shared" si="24"/>
        <v>366882.57142857142</v>
      </c>
      <c r="P46" s="2">
        <v>354122.19087633491</v>
      </c>
      <c r="Q46" s="21">
        <f t="shared" si="25"/>
        <v>354122.19087633491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x14ac:dyDescent="0.25">
      <c r="A47" s="1">
        <v>44223</v>
      </c>
      <c r="B47" s="2">
        <f t="shared" si="0"/>
        <v>-23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355321.92530831695</v>
      </c>
      <c r="G47" s="2">
        <f t="shared" si="26"/>
        <v>355321.92530831695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1">
        <f t="shared" si="15"/>
        <v>285141</v>
      </c>
      <c r="O47" s="2">
        <f t="shared" si="24"/>
        <v>355200</v>
      </c>
      <c r="P47" s="2">
        <v>358703.77551019192</v>
      </c>
      <c r="Q47" s="21">
        <f t="shared" si="25"/>
        <v>358703.77551019192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x14ac:dyDescent="0.25">
      <c r="A48" s="1">
        <v>44224</v>
      </c>
      <c r="B48" s="2">
        <f t="shared" si="0"/>
        <v>-22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6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1">
        <f t="shared" si="15"/>
        <v>445754</v>
      </c>
      <c r="O48" s="2">
        <f t="shared" si="24"/>
        <v>359934.14285714284</v>
      </c>
      <c r="P48" s="2">
        <v>363285.36014404893</v>
      </c>
      <c r="Q48" s="21">
        <f t="shared" si="25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x14ac:dyDescent="0.25">
      <c r="A49" s="1">
        <v>44225</v>
      </c>
      <c r="B49" s="2">
        <f t="shared" si="0"/>
        <v>-21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364336.312866956</v>
      </c>
      <c r="G49" s="2">
        <f t="shared" si="26"/>
        <v>364336.312866956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1">
        <f t="shared" si="15"/>
        <v>489934</v>
      </c>
      <c r="O49" s="2">
        <f t="shared" si="24"/>
        <v>361343.42857142858</v>
      </c>
      <c r="P49" s="2">
        <v>367866.94477790594</v>
      </c>
      <c r="Q49" s="21">
        <f t="shared" si="25"/>
        <v>367866.94477790594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x14ac:dyDescent="0.25">
      <c r="A50" s="1">
        <v>44226</v>
      </c>
      <c r="B50" s="2">
        <f t="shared" si="0"/>
        <v>-20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368843.50664630532</v>
      </c>
      <c r="G50" s="2">
        <f t="shared" si="26"/>
        <v>368843.50664630532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1">
        <f t="shared" si="15"/>
        <v>609010</v>
      </c>
      <c r="O50" s="2">
        <f t="shared" si="24"/>
        <v>377914.42857142858</v>
      </c>
      <c r="P50" s="2">
        <v>372448.52941176295</v>
      </c>
      <c r="Q50" s="21">
        <f t="shared" si="25"/>
        <v>372448.52941176295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x14ac:dyDescent="0.25">
      <c r="A51" s="1">
        <v>44227</v>
      </c>
      <c r="B51" s="2">
        <f t="shared" si="0"/>
        <v>-19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373350.70042562485</v>
      </c>
      <c r="G51" s="2">
        <f t="shared" si="26"/>
        <v>373350.70042562485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1">
        <f t="shared" si="15"/>
        <v>322194</v>
      </c>
      <c r="O51" s="2">
        <f t="shared" si="24"/>
        <v>392361.14285714284</v>
      </c>
      <c r="P51" s="2">
        <v>377030.11404561996</v>
      </c>
      <c r="Q51" s="21">
        <f t="shared" si="25"/>
        <v>377030.11404561996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x14ac:dyDescent="0.25">
      <c r="A52" s="1">
        <v>44228</v>
      </c>
      <c r="B52" s="2">
        <f t="shared" si="0"/>
        <v>-18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377857.89420494437</v>
      </c>
      <c r="G52" s="2">
        <f t="shared" si="26"/>
        <v>377857.89420494437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1">
        <f t="shared" si="15"/>
        <v>352935</v>
      </c>
      <c r="O52" s="2">
        <f t="shared" si="24"/>
        <v>402527.57142857142</v>
      </c>
      <c r="P52" s="2">
        <v>381611.69867944717</v>
      </c>
      <c r="Q52" s="21">
        <f t="shared" si="25"/>
        <v>381611.69867944717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x14ac:dyDescent="0.25">
      <c r="A53" s="1">
        <v>44229</v>
      </c>
      <c r="B53" s="2">
        <f t="shared" si="0"/>
        <v>-17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382365.0879842937</v>
      </c>
      <c r="G53" s="2">
        <f t="shared" si="26"/>
        <v>382365.0879842937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1">
        <f t="shared" si="15"/>
        <v>376922</v>
      </c>
      <c r="O53" s="2">
        <f t="shared" si="24"/>
        <v>411698.57142857142</v>
      </c>
      <c r="P53" s="2">
        <v>386193.28331330419</v>
      </c>
      <c r="Q53" s="21">
        <f t="shared" si="25"/>
        <v>386193.28331330419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x14ac:dyDescent="0.25">
      <c r="A54" s="1">
        <v>44230</v>
      </c>
      <c r="B54" s="2">
        <f t="shared" si="0"/>
        <v>-16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386872.28176361322</v>
      </c>
      <c r="G54" s="2">
        <f t="shared" si="26"/>
        <v>386872.28176361322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1">
        <f t="shared" si="15"/>
        <v>472011</v>
      </c>
      <c r="O54" s="2">
        <f t="shared" si="24"/>
        <v>438394.28571428574</v>
      </c>
      <c r="P54" s="2">
        <v>390774.8679471612</v>
      </c>
      <c r="Q54" s="21">
        <f t="shared" si="25"/>
        <v>390774.8679471612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x14ac:dyDescent="0.25">
      <c r="A55" s="1">
        <v>44231</v>
      </c>
      <c r="B55" s="2">
        <f t="shared" si="0"/>
        <v>-15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391379.47554293275</v>
      </c>
      <c r="G55" s="2">
        <f t="shared" si="26"/>
        <v>391379.47554293275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1">
        <f t="shared" si="15"/>
        <v>484596</v>
      </c>
      <c r="O55" s="2">
        <f t="shared" si="24"/>
        <v>443943.14285714284</v>
      </c>
      <c r="P55" s="2">
        <v>395356.45258101821</v>
      </c>
      <c r="Q55" s="21">
        <f t="shared" si="25"/>
        <v>395356.45258101821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x14ac:dyDescent="0.25">
      <c r="A56" s="1">
        <v>44232</v>
      </c>
      <c r="B56" s="2">
        <f t="shared" si="0"/>
        <v>-14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395886.66932228208</v>
      </c>
      <c r="G56" s="2">
        <f t="shared" si="26"/>
        <v>395886.66932228208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1">
        <f t="shared" si="15"/>
        <v>498227</v>
      </c>
      <c r="O56" s="2">
        <f t="shared" si="24"/>
        <v>445127.85714285716</v>
      </c>
      <c r="P56" s="2">
        <v>399938.03721487522</v>
      </c>
      <c r="Q56" s="21">
        <f t="shared" si="25"/>
        <v>399938.03721487522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x14ac:dyDescent="0.25">
      <c r="A57" s="1">
        <v>44233</v>
      </c>
      <c r="B57" s="2">
        <f t="shared" si="0"/>
        <v>-13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400393.8631016016</v>
      </c>
      <c r="G57" s="2">
        <f t="shared" si="26"/>
        <v>400393.8631016016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1">
        <f t="shared" si="15"/>
        <v>550468</v>
      </c>
      <c r="O57" s="2">
        <f t="shared" si="24"/>
        <v>436764.71428571426</v>
      </c>
      <c r="P57" s="2">
        <v>404519.62184873223</v>
      </c>
      <c r="Q57" s="21">
        <f t="shared" si="25"/>
        <v>404519.62184873223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x14ac:dyDescent="0.25">
      <c r="A58" s="1">
        <v>44234</v>
      </c>
      <c r="B58" s="2">
        <f t="shared" si="0"/>
        <v>-12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404901.05688092113</v>
      </c>
      <c r="G58" s="2">
        <f t="shared" si="26"/>
        <v>404901.05688092113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1">
        <f t="shared" si="15"/>
        <v>280852</v>
      </c>
      <c r="O58" s="2">
        <f t="shared" si="24"/>
        <v>430858.71428571426</v>
      </c>
      <c r="P58" s="2">
        <v>409101.20648258924</v>
      </c>
      <c r="Q58" s="21">
        <f t="shared" si="25"/>
        <v>409101.20648258924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x14ac:dyDescent="0.25">
      <c r="A59" s="1">
        <v>44235</v>
      </c>
      <c r="B59" s="2">
        <f t="shared" si="0"/>
        <v>-11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409408.25066027045</v>
      </c>
      <c r="G59" s="2">
        <f t="shared" si="26"/>
        <v>409408.25066027045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1">
        <f t="shared" si="15"/>
        <v>356291</v>
      </c>
      <c r="O59" s="2">
        <f t="shared" si="24"/>
        <v>431338.14285714284</v>
      </c>
      <c r="P59" s="2">
        <v>413682.79111644626</v>
      </c>
      <c r="Q59" s="21">
        <f t="shared" si="25"/>
        <v>413682.79111644626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x14ac:dyDescent="0.25">
      <c r="A60" s="1">
        <v>44236</v>
      </c>
      <c r="B60" s="2">
        <f t="shared" si="0"/>
        <v>-10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413915.44443958998</v>
      </c>
      <c r="G60" s="2">
        <f t="shared" si="26"/>
        <v>413915.44443958998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1">
        <f t="shared" si="15"/>
        <v>414973</v>
      </c>
      <c r="O60" s="2">
        <f t="shared" si="24"/>
        <v>436774</v>
      </c>
      <c r="P60" s="2">
        <v>418264.37575030327</v>
      </c>
      <c r="Q60" s="21">
        <f t="shared" si="25"/>
        <v>418264.37575030327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x14ac:dyDescent="0.25">
      <c r="A61" s="1">
        <v>44237</v>
      </c>
      <c r="B61" s="2">
        <f t="shared" si="0"/>
        <v>-9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418422.6382189095</v>
      </c>
      <c r="G61" s="2">
        <f t="shared" si="26"/>
        <v>418422.6382189095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1">
        <f t="shared" si="15"/>
        <v>455704</v>
      </c>
      <c r="O61" s="2">
        <f t="shared" si="24"/>
        <v>434444.42857142858</v>
      </c>
      <c r="P61" s="2">
        <v>422845.96038413048</v>
      </c>
      <c r="Q61" s="21">
        <f t="shared" si="25"/>
        <v>422845.96038413048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x14ac:dyDescent="0.25">
      <c r="A62" s="1">
        <v>44238</v>
      </c>
      <c r="B62" s="2">
        <f t="shared" si="0"/>
        <v>-8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422929.83199825883</v>
      </c>
      <c r="G62" s="2">
        <f t="shared" si="26"/>
        <v>422929.83199825883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1">
        <f t="shared" si="15"/>
        <v>508763</v>
      </c>
      <c r="O62" s="2">
        <f t="shared" si="24"/>
        <v>437896.85714285716</v>
      </c>
      <c r="P62" s="2">
        <v>427427.54501798749</v>
      </c>
      <c r="Q62" s="21">
        <f t="shared" si="25"/>
        <v>427427.54501798749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x14ac:dyDescent="0.25">
      <c r="A63" s="1">
        <v>44239</v>
      </c>
      <c r="B63" s="2">
        <f t="shared" si="0"/>
        <v>-7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427437.02577757835</v>
      </c>
      <c r="G63" s="2">
        <f t="shared" si="26"/>
        <v>427437.02577757835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1">
        <f t="shared" si="15"/>
        <v>549378</v>
      </c>
      <c r="O63" s="2">
        <f t="shared" si="24"/>
        <v>445204.14285714284</v>
      </c>
      <c r="P63" s="2">
        <v>432009.1296518445</v>
      </c>
      <c r="Q63" s="21">
        <f t="shared" si="25"/>
        <v>432009.1296518445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x14ac:dyDescent="0.25">
      <c r="A64" s="1">
        <v>44240</v>
      </c>
      <c r="B64" s="2">
        <f t="shared" si="0"/>
        <v>-6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431944.21955692768</v>
      </c>
      <c r="G64" s="2">
        <f t="shared" si="26"/>
        <v>431944.21955692768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1">
        <f t="shared" si="15"/>
        <v>508208</v>
      </c>
      <c r="O64" s="2">
        <f t="shared" si="24"/>
        <v>439167</v>
      </c>
      <c r="P64" s="2">
        <v>436590.71428570151</v>
      </c>
      <c r="Q64" s="21">
        <f t="shared" si="25"/>
        <v>436590.71428570151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x14ac:dyDescent="0.25">
      <c r="A65" s="1">
        <v>44241</v>
      </c>
      <c r="B65" s="2">
        <f t="shared" si="0"/>
        <v>-5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436451.41333624721</v>
      </c>
      <c r="G65" s="2">
        <f t="shared" si="26"/>
        <v>436451.41333624721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1">
        <f t="shared" si="15"/>
        <v>239877</v>
      </c>
      <c r="O65" s="2">
        <f t="shared" si="24"/>
        <v>433313.42857142858</v>
      </c>
      <c r="P65" s="2">
        <v>441172.29891955853</v>
      </c>
      <c r="Q65" s="21">
        <f t="shared" si="25"/>
        <v>441172.29891955853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x14ac:dyDescent="0.25">
      <c r="A66" s="1">
        <v>44242</v>
      </c>
      <c r="B66" s="2">
        <f t="shared" si="0"/>
        <v>-4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440958.60711556673</v>
      </c>
      <c r="G66" s="2">
        <f t="shared" si="26"/>
        <v>439997.71428571426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1">
        <f t="shared" si="15"/>
        <v>282941</v>
      </c>
      <c r="O66" s="2">
        <f t="shared" si="24"/>
        <v>422834.85714285716</v>
      </c>
      <c r="P66" s="2">
        <v>445753.88355341554</v>
      </c>
      <c r="Q66" s="21">
        <f t="shared" si="25"/>
        <v>445753.88355341554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x14ac:dyDescent="0.25">
      <c r="A67" s="1">
        <v>44243</v>
      </c>
      <c r="B67" s="2">
        <f t="shared" si="0"/>
        <v>-3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445465.80089491606</v>
      </c>
      <c r="G67" s="2">
        <f t="shared" si="26"/>
        <v>439997.71428571426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1">
        <f t="shared" si="15"/>
        <v>376827</v>
      </c>
      <c r="O67" s="2">
        <f t="shared" si="24"/>
        <v>417385.42857142858</v>
      </c>
      <c r="P67" s="2">
        <v>450335.46818727255</v>
      </c>
      <c r="Q67" s="21">
        <f t="shared" si="25"/>
        <v>450000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x14ac:dyDescent="0.25">
      <c r="A68" s="1">
        <v>44244</v>
      </c>
      <c r="B68" s="2">
        <f t="shared" si="0"/>
        <v>-2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449972.99467423558</v>
      </c>
      <c r="G68" s="2">
        <f t="shared" si="26"/>
        <v>439997.71428571426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1">
        <f t="shared" si="15"/>
        <v>497257</v>
      </c>
      <c r="O68" s="2">
        <f t="shared" si="24"/>
        <v>423321.57142857142</v>
      </c>
      <c r="P68" s="2">
        <v>454917.05282112956</v>
      </c>
      <c r="Q68" s="21">
        <f t="shared" si="25"/>
        <v>450000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x14ac:dyDescent="0.25">
      <c r="A69" s="1">
        <v>44245</v>
      </c>
      <c r="B69" s="2">
        <f t="shared" si="0"/>
        <v>-1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454480.18845355511</v>
      </c>
      <c r="G69" s="2">
        <f t="shared" si="26"/>
        <v>439997.71428571426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1">
        <f t="shared" si="15"/>
        <v>468321</v>
      </c>
      <c r="O69" s="2">
        <f t="shared" si="24"/>
        <v>417544.14285714284</v>
      </c>
      <c r="P69" s="2">
        <v>459498.63745495677</v>
      </c>
      <c r="Q69" s="21">
        <f t="shared" si="25"/>
        <v>450000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x14ac:dyDescent="0.25">
      <c r="A70" s="1">
        <v>44246</v>
      </c>
      <c r="B70" s="2">
        <f t="shared" si="0"/>
        <v>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458987.38223290443</v>
      </c>
      <c r="G70" s="2">
        <f t="shared" si="26"/>
        <v>439997.71428571426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1">
        <f t="shared" si="15"/>
        <v>387200</v>
      </c>
      <c r="O70" s="2">
        <f t="shared" si="24"/>
        <v>394375.85714285716</v>
      </c>
      <c r="P70" s="2">
        <v>464080.22208881378</v>
      </c>
      <c r="Q70" s="21">
        <f t="shared" si="25"/>
        <v>450000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x14ac:dyDescent="0.25">
      <c r="A71" s="1">
        <v>44247</v>
      </c>
      <c r="B71" s="2">
        <f t="shared" si="0"/>
        <v>1</v>
      </c>
      <c r="C71" s="7"/>
      <c r="D71" s="2" t="e">
        <f t="shared" si="12"/>
        <v>#N/A</v>
      </c>
      <c r="E71" s="2" t="e">
        <f t="shared" si="22"/>
        <v>#N/A</v>
      </c>
      <c r="F71" s="2">
        <v>463494.57601222396</v>
      </c>
      <c r="G71" s="2">
        <f t="shared" si="26"/>
        <v>439997.71428571426</v>
      </c>
      <c r="H71" s="2">
        <f t="shared" si="13"/>
        <v>17687439.714285713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614887.28571428568</v>
      </c>
      <c r="M71" s="8" t="e">
        <f t="shared" si="28"/>
        <v>#N/A</v>
      </c>
      <c r="N71" s="21" t="e">
        <f t="shared" si="15"/>
        <v>#N/A</v>
      </c>
      <c r="O71" s="2" t="e">
        <f t="shared" si="24"/>
        <v>#N/A</v>
      </c>
      <c r="P71" s="2">
        <v>468661.80672267079</v>
      </c>
      <c r="Q71" s="21">
        <f t="shared" si="25"/>
        <v>450000</v>
      </c>
      <c r="R71" s="2">
        <f t="shared" si="16"/>
        <v>18302327</v>
      </c>
      <c r="S71" s="2">
        <f t="shared" si="17"/>
        <v>439997.71428571269</v>
      </c>
      <c r="T71" s="2">
        <f t="shared" si="18"/>
        <v>10002.285714285681</v>
      </c>
      <c r="U71" s="2">
        <f t="shared" si="19"/>
        <v>450000</v>
      </c>
      <c r="V71" s="2">
        <f t="shared" si="5"/>
        <v>618153.16666666663</v>
      </c>
      <c r="W71" s="2">
        <f t="shared" si="20"/>
        <v>13268.166666666628</v>
      </c>
      <c r="X71" s="2">
        <f t="shared" si="6"/>
        <v>436731.83333333337</v>
      </c>
      <c r="Y71" s="2">
        <f t="shared" si="7"/>
        <v>17684173.833333332</v>
      </c>
      <c r="Z71" s="2" t="str">
        <f t="shared" si="8"/>
        <v>HERE</v>
      </c>
      <c r="AA71" s="2">
        <f>IF(Z71="HERE",Y71,AA70+Graph!$G$1*1000)</f>
        <v>17684173.833333332</v>
      </c>
      <c r="AB71" s="2">
        <f t="shared" si="21"/>
        <v>436731.83333333209</v>
      </c>
      <c r="AC71" s="2">
        <f t="shared" si="9"/>
        <v>618153.16666666663</v>
      </c>
      <c r="AD71" s="3">
        <f t="shared" si="10"/>
        <v>17684173.833333332</v>
      </c>
      <c r="AE71" s="2">
        <f>IF(AE69&gt;=52800000,52800000,IF(AB50=Graph!G$1*1000,AE70+Graph!G$1*1000,AC71))</f>
        <v>618153.16666666663</v>
      </c>
      <c r="AF71" s="3">
        <f t="shared" si="11"/>
        <v>618153.16666666663</v>
      </c>
      <c r="AG71" s="3">
        <f t="shared" si="27"/>
        <v>8104148.7500000009</v>
      </c>
      <c r="AH71" s="3" t="e">
        <f t="shared" si="3"/>
        <v>#N/A</v>
      </c>
    </row>
    <row r="72" spans="1:34" x14ac:dyDescent="0.25">
      <c r="A72" s="1">
        <v>44248</v>
      </c>
      <c r="B72" s="2">
        <f t="shared" si="0"/>
        <v>2</v>
      </c>
      <c r="C72" s="7"/>
      <c r="D72" s="2" t="e">
        <f t="shared" si="12"/>
        <v>#N/A</v>
      </c>
      <c r="E72" s="2" t="e">
        <f t="shared" si="22"/>
        <v>#N/A</v>
      </c>
      <c r="F72" s="2">
        <v>468001.76979154348</v>
      </c>
      <c r="G72" s="2">
        <f t="shared" si="26"/>
        <v>439997.71428571426</v>
      </c>
      <c r="H72" s="2">
        <f t="shared" si="13"/>
        <v>18127437.428571425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624889.57142857136</v>
      </c>
      <c r="M72" s="8" t="e">
        <f t="shared" si="28"/>
        <v>#N/A</v>
      </c>
      <c r="N72" s="21" t="e">
        <f t="shared" si="15"/>
        <v>#N/A</v>
      </c>
      <c r="O72" s="2" t="e">
        <f t="shared" si="24"/>
        <v>#N/A</v>
      </c>
      <c r="P72" s="2">
        <v>473243.39135652781</v>
      </c>
      <c r="Q72" s="21">
        <f t="shared" si="25"/>
        <v>450000</v>
      </c>
      <c r="R72" s="2">
        <f t="shared" si="16"/>
        <v>18752327</v>
      </c>
      <c r="S72" s="2">
        <f t="shared" si="17"/>
        <v>439997.71428571269</v>
      </c>
      <c r="T72" s="2">
        <f t="shared" si="18"/>
        <v>10002.285714285681</v>
      </c>
      <c r="U72" s="2">
        <f t="shared" si="19"/>
        <v>450000</v>
      </c>
      <c r="V72" s="2">
        <f t="shared" si="5"/>
        <v>631421.33333333337</v>
      </c>
      <c r="W72" s="2">
        <f t="shared" si="20"/>
        <v>13268.166666666744</v>
      </c>
      <c r="X72" s="2">
        <f t="shared" si="6"/>
        <v>436731.83333333326</v>
      </c>
      <c r="Y72" s="2">
        <f t="shared" si="7"/>
        <v>18120905.666666664</v>
      </c>
      <c r="Z72" s="2" t="str">
        <f t="shared" si="8"/>
        <v>HERE</v>
      </c>
      <c r="AA72" s="2">
        <f>IF(Z72="HERE",Y72,AA71+Graph!$G$1*1000)</f>
        <v>18120905.666666664</v>
      </c>
      <c r="AB72" s="2">
        <f t="shared" si="21"/>
        <v>436731.83333333209</v>
      </c>
      <c r="AC72" s="2">
        <f t="shared" si="9"/>
        <v>631421.33333333337</v>
      </c>
      <c r="AD72" s="3">
        <f t="shared" si="10"/>
        <v>18120905.666666664</v>
      </c>
      <c r="AE72" s="2">
        <f>IF(AE70&gt;=52800000,52800000,IF(AB51=Graph!G$1*1000,AE71+Graph!G$1*1000,AC72))</f>
        <v>631421.33333333337</v>
      </c>
      <c r="AF72" s="3">
        <f t="shared" si="11"/>
        <v>631421.33333333337</v>
      </c>
      <c r="AG72" s="3">
        <f t="shared" si="27"/>
        <v>8391440.75</v>
      </c>
      <c r="AH72" s="3" t="e">
        <f t="shared" si="3"/>
        <v>#N/A</v>
      </c>
    </row>
    <row r="73" spans="1:34" x14ac:dyDescent="0.25">
      <c r="A73" s="1">
        <v>44249</v>
      </c>
      <c r="B73" s="2">
        <f t="shared" si="0"/>
        <v>3</v>
      </c>
      <c r="C73" s="7"/>
      <c r="D73" s="2" t="e">
        <f t="shared" si="12"/>
        <v>#N/A</v>
      </c>
      <c r="E73" s="2" t="e">
        <f t="shared" si="22"/>
        <v>#N/A</v>
      </c>
      <c r="F73" s="2">
        <v>472508.96357089281</v>
      </c>
      <c r="G73" s="2">
        <f t="shared" si="26"/>
        <v>439997.71428571426</v>
      </c>
      <c r="H73" s="2">
        <f t="shared" si="13"/>
        <v>18567435.142857138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634891.85714285704</v>
      </c>
      <c r="M73" s="8" t="e">
        <f t="shared" si="28"/>
        <v>#N/A</v>
      </c>
      <c r="N73" s="21" t="e">
        <f t="shared" si="15"/>
        <v>#N/A</v>
      </c>
      <c r="O73" s="2" t="e">
        <f t="shared" si="24"/>
        <v>#N/A</v>
      </c>
      <c r="P73" s="2">
        <v>477824.97599038482</v>
      </c>
      <c r="Q73" s="21">
        <f t="shared" si="25"/>
        <v>450000</v>
      </c>
      <c r="R73" s="2">
        <f t="shared" si="16"/>
        <v>19202327</v>
      </c>
      <c r="S73" s="2">
        <f t="shared" si="17"/>
        <v>439997.71428571269</v>
      </c>
      <c r="T73" s="2">
        <f t="shared" si="18"/>
        <v>10002.285714285681</v>
      </c>
      <c r="U73" s="2">
        <f t="shared" si="19"/>
        <v>450000</v>
      </c>
      <c r="V73" s="2">
        <f t="shared" si="5"/>
        <v>644689.5</v>
      </c>
      <c r="W73" s="2">
        <f t="shared" si="20"/>
        <v>13268.166666666628</v>
      </c>
      <c r="X73" s="2">
        <f t="shared" si="6"/>
        <v>436731.83333333337</v>
      </c>
      <c r="Y73" s="2">
        <f t="shared" si="7"/>
        <v>18557637.499999996</v>
      </c>
      <c r="Z73" s="2" t="str">
        <f t="shared" si="8"/>
        <v>HERE</v>
      </c>
      <c r="AA73" s="2">
        <f>IF(Z73="HERE",Y73,AA72+Graph!$G$1*1000)</f>
        <v>18557637.499999996</v>
      </c>
      <c r="AB73" s="2">
        <f t="shared" si="21"/>
        <v>436731.83333333209</v>
      </c>
      <c r="AC73" s="2">
        <f t="shared" si="9"/>
        <v>644689.5</v>
      </c>
      <c r="AD73" s="3">
        <f t="shared" si="10"/>
        <v>18557637.499999996</v>
      </c>
      <c r="AE73" s="2">
        <f>IF(AE71&gt;=52800000,52800000,IF(AB52=Graph!G$1*1000,AE72+Graph!G$1*1000,AC73))</f>
        <v>644689.5</v>
      </c>
      <c r="AF73" s="3">
        <f t="shared" si="11"/>
        <v>644689.5</v>
      </c>
      <c r="AG73" s="3">
        <f t="shared" si="27"/>
        <v>8706883.3000000007</v>
      </c>
      <c r="AH73" s="3" t="e">
        <f t="shared" si="3"/>
        <v>#N/A</v>
      </c>
    </row>
    <row r="74" spans="1:34" x14ac:dyDescent="0.25">
      <c r="A74" s="1">
        <v>44250</v>
      </c>
      <c r="B74" s="2">
        <f t="shared" si="0"/>
        <v>4</v>
      </c>
      <c r="C74" s="7"/>
      <c r="D74" s="2" t="e">
        <f t="shared" si="12"/>
        <v>#N/A</v>
      </c>
      <c r="E74" s="2" t="e">
        <f t="shared" si="22"/>
        <v>#N/A</v>
      </c>
      <c r="F74" s="2">
        <v>477016.15735021234</v>
      </c>
      <c r="G74" s="2">
        <f t="shared" si="26"/>
        <v>439997.71428571426</v>
      </c>
      <c r="H74" s="2">
        <f t="shared" si="13"/>
        <v>19007432.857142851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644894.14285714272</v>
      </c>
      <c r="M74" s="8" t="e">
        <f t="shared" si="28"/>
        <v>#N/A</v>
      </c>
      <c r="N74" s="21" t="e">
        <f t="shared" si="15"/>
        <v>#N/A</v>
      </c>
      <c r="O74" s="2" t="e">
        <f t="shared" si="24"/>
        <v>#N/A</v>
      </c>
      <c r="P74" s="2">
        <v>482406.56062424183</v>
      </c>
      <c r="Q74" s="21">
        <f t="shared" si="25"/>
        <v>450000</v>
      </c>
      <c r="R74" s="2">
        <f t="shared" si="16"/>
        <v>19652327</v>
      </c>
      <c r="S74" s="2">
        <f t="shared" si="17"/>
        <v>439997.71428571269</v>
      </c>
      <c r="T74" s="2">
        <f t="shared" si="18"/>
        <v>10002.285714285681</v>
      </c>
      <c r="U74" s="2">
        <f t="shared" si="19"/>
        <v>450000</v>
      </c>
      <c r="V74" s="2">
        <f t="shared" si="5"/>
        <v>657957.66666666663</v>
      </c>
      <c r="W74" s="2">
        <f t="shared" si="20"/>
        <v>13268.166666666628</v>
      </c>
      <c r="X74" s="2">
        <f t="shared" si="6"/>
        <v>436731.83333333337</v>
      </c>
      <c r="Y74" s="2">
        <f t="shared" si="7"/>
        <v>18994369.333333328</v>
      </c>
      <c r="Z74" s="2" t="str">
        <f t="shared" si="8"/>
        <v>HERE</v>
      </c>
      <c r="AA74" s="2">
        <f>IF(Z74="HERE",Y74,AA73+Graph!$G$1*1000)</f>
        <v>18994369.333333328</v>
      </c>
      <c r="AB74" s="2">
        <f t="shared" si="21"/>
        <v>436731.83333333209</v>
      </c>
      <c r="AC74" s="2">
        <f t="shared" si="9"/>
        <v>657957.66666666663</v>
      </c>
      <c r="AD74" s="3">
        <f t="shared" si="10"/>
        <v>18994369.333333328</v>
      </c>
      <c r="AE74" s="2">
        <f>IF(AE72&gt;=52800000,52800000,IF(AB53=Graph!G$1*1000,AE73+Graph!G$1*1000,AC74))</f>
        <v>657957.66666666663</v>
      </c>
      <c r="AF74" s="3">
        <f t="shared" si="11"/>
        <v>657957.66666666663</v>
      </c>
      <c r="AG74" s="3">
        <f t="shared" si="27"/>
        <v>9044272</v>
      </c>
      <c r="AH74" s="3" t="e">
        <f t="shared" si="3"/>
        <v>#N/A</v>
      </c>
    </row>
    <row r="75" spans="1:34" x14ac:dyDescent="0.25">
      <c r="A75" s="1">
        <v>44251</v>
      </c>
      <c r="B75" s="2">
        <f t="shared" si="0"/>
        <v>5</v>
      </c>
      <c r="C75" s="7"/>
      <c r="D75" s="2" t="e">
        <f t="shared" si="12"/>
        <v>#N/A</v>
      </c>
      <c r="E75" s="2" t="e">
        <f t="shared" si="22"/>
        <v>#N/A</v>
      </c>
      <c r="F75" s="2">
        <v>481523.35112953186</v>
      </c>
      <c r="G75" s="2">
        <f t="shared" si="26"/>
        <v>439997.71428571426</v>
      </c>
      <c r="H75" s="2">
        <f t="shared" si="13"/>
        <v>19447430.571428563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654896.42857142841</v>
      </c>
      <c r="M75" s="8" t="e">
        <f t="shared" si="28"/>
        <v>#N/A</v>
      </c>
      <c r="N75" s="21" t="e">
        <f t="shared" si="15"/>
        <v>#N/A</v>
      </c>
      <c r="O75" s="2" t="e">
        <f t="shared" si="24"/>
        <v>#N/A</v>
      </c>
      <c r="P75" s="2">
        <v>486988.14525809884</v>
      </c>
      <c r="Q75" s="21">
        <f t="shared" si="25"/>
        <v>450000</v>
      </c>
      <c r="R75" s="2">
        <f t="shared" si="16"/>
        <v>20102327</v>
      </c>
      <c r="S75" s="2">
        <f t="shared" si="17"/>
        <v>439997.71428571269</v>
      </c>
      <c r="T75" s="2">
        <f t="shared" si="18"/>
        <v>10002.285714285681</v>
      </c>
      <c r="U75" s="2">
        <f t="shared" si="19"/>
        <v>450000</v>
      </c>
      <c r="V75" s="2">
        <f t="shared" si="5"/>
        <v>671225.83333333337</v>
      </c>
      <c r="W75" s="2">
        <f t="shared" si="20"/>
        <v>13268.166666666744</v>
      </c>
      <c r="X75" s="2">
        <f t="shared" si="6"/>
        <v>436731.83333333326</v>
      </c>
      <c r="Y75" s="2">
        <f t="shared" si="7"/>
        <v>19431101.16666666</v>
      </c>
      <c r="Z75" s="2" t="str">
        <f t="shared" si="8"/>
        <v>HERE</v>
      </c>
      <c r="AA75" s="2">
        <f>IF(Z75="HERE",Y75,AA74+Graph!$G$1*1000)</f>
        <v>19431101.16666666</v>
      </c>
      <c r="AB75" s="2">
        <f t="shared" si="21"/>
        <v>436731.83333333209</v>
      </c>
      <c r="AC75" s="2">
        <f t="shared" si="9"/>
        <v>671225.83333333337</v>
      </c>
      <c r="AD75" s="3">
        <f t="shared" si="10"/>
        <v>19431101.16666666</v>
      </c>
      <c r="AE75" s="2">
        <f>IF(AE73&gt;=52800000,52800000,IF(AB54=Graph!G$1*1000,AE74+Graph!G$1*1000,AC75))</f>
        <v>671225.83333333337</v>
      </c>
      <c r="AF75" s="3">
        <f t="shared" si="11"/>
        <v>671225.83333333337</v>
      </c>
      <c r="AG75" s="3">
        <f t="shared" si="27"/>
        <v>9466536.1500000004</v>
      </c>
      <c r="AH75" s="3" t="e">
        <f t="shared" si="3"/>
        <v>#N/A</v>
      </c>
    </row>
    <row r="76" spans="1:34" x14ac:dyDescent="0.25">
      <c r="A76" s="1">
        <v>44252</v>
      </c>
      <c r="B76" s="2">
        <f t="shared" si="0"/>
        <v>6</v>
      </c>
      <c r="C76" s="7"/>
      <c r="D76" s="2" t="e">
        <f t="shared" si="12"/>
        <v>#N/A</v>
      </c>
      <c r="E76" s="2" t="e">
        <f t="shared" si="22"/>
        <v>#N/A</v>
      </c>
      <c r="F76" s="2">
        <v>486030.54490888119</v>
      </c>
      <c r="G76" s="2">
        <f t="shared" si="26"/>
        <v>439997.71428571426</v>
      </c>
      <c r="H76" s="2">
        <f t="shared" si="13"/>
        <v>19887428.285714276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664898.71428571409</v>
      </c>
      <c r="M76" s="8" t="e">
        <f t="shared" si="28"/>
        <v>#N/A</v>
      </c>
      <c r="N76" s="21" t="e">
        <f t="shared" si="15"/>
        <v>#N/A</v>
      </c>
      <c r="O76" s="2" t="e">
        <f t="shared" si="24"/>
        <v>#N/A</v>
      </c>
      <c r="P76" s="2">
        <v>491569.72989195585</v>
      </c>
      <c r="Q76" s="21">
        <f t="shared" si="25"/>
        <v>450000</v>
      </c>
      <c r="R76" s="2">
        <f t="shared" si="16"/>
        <v>20552327</v>
      </c>
      <c r="S76" s="2">
        <f t="shared" si="17"/>
        <v>439997.71428571269</v>
      </c>
      <c r="T76" s="2">
        <f t="shared" si="18"/>
        <v>10002.285714285681</v>
      </c>
      <c r="U76" s="2">
        <f t="shared" si="19"/>
        <v>450000</v>
      </c>
      <c r="V76" s="2">
        <f t="shared" si="5"/>
        <v>684494</v>
      </c>
      <c r="W76" s="2">
        <f t="shared" si="20"/>
        <v>13268.166666666628</v>
      </c>
      <c r="X76" s="2">
        <f t="shared" si="6"/>
        <v>436731.83333333337</v>
      </c>
      <c r="Y76" s="2">
        <f t="shared" si="7"/>
        <v>19867832.999999993</v>
      </c>
      <c r="Z76" s="2" t="str">
        <f t="shared" si="8"/>
        <v>HERE</v>
      </c>
      <c r="AA76" s="2">
        <f>IF(Z76="HERE",Y76,AA75+Graph!$G$1*1000)</f>
        <v>19867832.999999993</v>
      </c>
      <c r="AB76" s="2">
        <f t="shared" si="21"/>
        <v>436731.83333333209</v>
      </c>
      <c r="AC76" s="2">
        <f t="shared" si="9"/>
        <v>684494</v>
      </c>
      <c r="AD76" s="3">
        <f t="shared" si="10"/>
        <v>19867832.999999993</v>
      </c>
      <c r="AE76" s="2">
        <f>IF(AE74&gt;=52800000,52800000,IF(AB55=Graph!G$1*1000,AE75+Graph!G$1*1000,AC76))</f>
        <v>684494</v>
      </c>
      <c r="AF76" s="3">
        <f t="shared" si="11"/>
        <v>684494</v>
      </c>
      <c r="AG76" s="3">
        <f t="shared" si="27"/>
        <v>9899241.9500000011</v>
      </c>
      <c r="AH76" s="3" t="e">
        <f t="shared" si="3"/>
        <v>#N/A</v>
      </c>
    </row>
    <row r="77" spans="1:34" x14ac:dyDescent="0.25">
      <c r="A77" s="1">
        <v>44253</v>
      </c>
      <c r="B77" s="2">
        <f t="shared" si="0"/>
        <v>7</v>
      </c>
      <c r="C77" s="7"/>
      <c r="D77" s="2" t="e">
        <f t="shared" si="12"/>
        <v>#N/A</v>
      </c>
      <c r="E77" s="2" t="e">
        <f t="shared" si="22"/>
        <v>#N/A</v>
      </c>
      <c r="F77" s="2">
        <v>490537.73868820071</v>
      </c>
      <c r="G77" s="2">
        <f t="shared" si="26"/>
        <v>439997.71428571426</v>
      </c>
      <c r="H77" s="2">
        <f t="shared" si="13"/>
        <v>20327425.999999989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674900.99999999977</v>
      </c>
      <c r="M77" s="8" t="e">
        <f t="shared" si="28"/>
        <v>#N/A</v>
      </c>
      <c r="N77" s="21" t="e">
        <f t="shared" si="15"/>
        <v>#N/A</v>
      </c>
      <c r="O77" s="2" t="e">
        <f t="shared" si="24"/>
        <v>#N/A</v>
      </c>
      <c r="P77" s="2">
        <v>496151.31452581286</v>
      </c>
      <c r="Q77" s="21">
        <f t="shared" si="25"/>
        <v>450000</v>
      </c>
      <c r="R77" s="2">
        <f t="shared" si="16"/>
        <v>21002327</v>
      </c>
      <c r="S77" s="2">
        <f t="shared" si="17"/>
        <v>439997.71428571269</v>
      </c>
      <c r="T77" s="2">
        <f t="shared" si="18"/>
        <v>10002.285714285681</v>
      </c>
      <c r="U77" s="2">
        <f t="shared" si="19"/>
        <v>450000</v>
      </c>
      <c r="V77" s="2">
        <f t="shared" si="5"/>
        <v>697762.16666666663</v>
      </c>
      <c r="W77" s="2">
        <f t="shared" si="20"/>
        <v>13268.166666666628</v>
      </c>
      <c r="X77" s="2">
        <f t="shared" si="6"/>
        <v>436731.83333333337</v>
      </c>
      <c r="Y77" s="2">
        <f t="shared" si="7"/>
        <v>20304564.833333325</v>
      </c>
      <c r="Z77" s="2" t="str">
        <f t="shared" si="8"/>
        <v>HERE</v>
      </c>
      <c r="AA77" s="2">
        <f>IF(Z77="HERE",Y77,AA76+Graph!$G$1*1000)</f>
        <v>20304564.833333325</v>
      </c>
      <c r="AB77" s="2">
        <f t="shared" si="21"/>
        <v>436731.83333333209</v>
      </c>
      <c r="AC77" s="2">
        <f t="shared" si="9"/>
        <v>697762.16666666663</v>
      </c>
      <c r="AD77" s="3">
        <f t="shared" si="10"/>
        <v>20304564.833333325</v>
      </c>
      <c r="AE77" s="2">
        <f>IF(AE75&gt;=52800000,52800000,IF(AB56=Graph!G$1*1000,AE76+Graph!G$1*1000,AC77))</f>
        <v>697762.16666666663</v>
      </c>
      <c r="AF77" s="3">
        <f t="shared" si="11"/>
        <v>697762.16666666663</v>
      </c>
      <c r="AG77" s="3">
        <f t="shared" si="27"/>
        <v>10344191.85</v>
      </c>
      <c r="AH77" s="3" t="e">
        <f t="shared" si="3"/>
        <v>#N/A</v>
      </c>
    </row>
    <row r="78" spans="1:34" x14ac:dyDescent="0.25">
      <c r="A78" s="1">
        <v>44254</v>
      </c>
      <c r="B78" s="2">
        <f t="shared" si="0"/>
        <v>8</v>
      </c>
      <c r="C78" s="7"/>
      <c r="D78" s="2" t="e">
        <f t="shared" si="12"/>
        <v>#N/A</v>
      </c>
      <c r="E78" s="2" t="e">
        <f t="shared" si="22"/>
        <v>#N/A</v>
      </c>
      <c r="F78" s="2">
        <v>495044.93246752024</v>
      </c>
      <c r="G78" s="2">
        <f t="shared" si="26"/>
        <v>439997.71428571426</v>
      </c>
      <c r="H78" s="2">
        <f t="shared" si="13"/>
        <v>20767423.714285702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684903.28571428545</v>
      </c>
      <c r="M78" s="8" t="e">
        <f t="shared" si="28"/>
        <v>#N/A</v>
      </c>
      <c r="N78" s="21" t="e">
        <f t="shared" si="15"/>
        <v>#N/A</v>
      </c>
      <c r="O78" s="2" t="e">
        <f t="shared" si="24"/>
        <v>#N/A</v>
      </c>
      <c r="P78" s="2">
        <v>500732.89915964007</v>
      </c>
      <c r="Q78" s="21">
        <f t="shared" si="25"/>
        <v>450000</v>
      </c>
      <c r="R78" s="2">
        <f t="shared" si="16"/>
        <v>21452327</v>
      </c>
      <c r="S78" s="2">
        <f t="shared" si="17"/>
        <v>439997.71428571269</v>
      </c>
      <c r="T78" s="2">
        <f t="shared" si="18"/>
        <v>10002.285714285681</v>
      </c>
      <c r="U78" s="2">
        <f t="shared" si="19"/>
        <v>450000</v>
      </c>
      <c r="V78" s="2">
        <f t="shared" si="5"/>
        <v>711030.33333333337</v>
      </c>
      <c r="W78" s="2">
        <f t="shared" si="20"/>
        <v>13268.166666666744</v>
      </c>
      <c r="X78" s="2">
        <f t="shared" si="6"/>
        <v>436731.83333333326</v>
      </c>
      <c r="Y78" s="2">
        <f t="shared" si="7"/>
        <v>20741296.666666657</v>
      </c>
      <c r="Z78" s="2" t="str">
        <f t="shared" si="8"/>
        <v>HERE</v>
      </c>
      <c r="AA78" s="2">
        <f>IF(Z78="HERE",Y78,AA77+Graph!$G$1*1000)</f>
        <v>20741296.666666657</v>
      </c>
      <c r="AB78" s="2">
        <f t="shared" si="21"/>
        <v>436731.83333333209</v>
      </c>
      <c r="AC78" s="2">
        <f t="shared" si="9"/>
        <v>711030.33333333337</v>
      </c>
      <c r="AD78" s="3">
        <f t="shared" si="10"/>
        <v>20741296.666666657</v>
      </c>
      <c r="AE78" s="2">
        <f>IF(AE76&gt;=52800000,52800000,IF(AB57=Graph!G$1*1000,AE77+Graph!G$1*1000,AC78))</f>
        <v>711030.33333333337</v>
      </c>
      <c r="AF78" s="3">
        <f t="shared" si="11"/>
        <v>711030.33333333337</v>
      </c>
      <c r="AG78" s="3">
        <f t="shared" si="27"/>
        <v>10838431.550000001</v>
      </c>
      <c r="AH78" s="3" t="e">
        <f t="shared" si="3"/>
        <v>#N/A</v>
      </c>
    </row>
    <row r="79" spans="1:34" x14ac:dyDescent="0.25">
      <c r="A79" s="1">
        <v>44255</v>
      </c>
      <c r="B79" s="2">
        <f t="shared" si="0"/>
        <v>9</v>
      </c>
      <c r="C79" s="7"/>
      <c r="D79" s="2" t="e">
        <f t="shared" si="12"/>
        <v>#N/A</v>
      </c>
      <c r="E79" s="2" t="e">
        <f t="shared" si="22"/>
        <v>#N/A</v>
      </c>
      <c r="F79" s="2">
        <v>499552.12624686956</v>
      </c>
      <c r="G79" s="2">
        <f t="shared" si="26"/>
        <v>439997.71428571426</v>
      </c>
      <c r="H79" s="2">
        <f t="shared" si="13"/>
        <v>21207421.428571414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694905.57142857113</v>
      </c>
      <c r="M79" s="8" t="e">
        <f t="shared" si="28"/>
        <v>#N/A</v>
      </c>
      <c r="N79" s="21" t="e">
        <f t="shared" si="15"/>
        <v>#N/A</v>
      </c>
      <c r="O79" s="2" t="e">
        <f t="shared" si="24"/>
        <v>#N/A</v>
      </c>
      <c r="P79" s="2">
        <v>505314.48379349709</v>
      </c>
      <c r="Q79" s="21">
        <f t="shared" si="25"/>
        <v>450000</v>
      </c>
      <c r="R79" s="2">
        <f t="shared" si="16"/>
        <v>21902327</v>
      </c>
      <c r="S79" s="2">
        <f t="shared" si="17"/>
        <v>439997.71428571269</v>
      </c>
      <c r="T79" s="2">
        <f t="shared" si="18"/>
        <v>10002.285714285681</v>
      </c>
      <c r="U79" s="2">
        <f t="shared" si="19"/>
        <v>450000</v>
      </c>
      <c r="V79" s="2">
        <f t="shared" si="5"/>
        <v>724298.5</v>
      </c>
      <c r="W79" s="2">
        <f t="shared" si="20"/>
        <v>13268.166666666628</v>
      </c>
      <c r="X79" s="2">
        <f t="shared" si="6"/>
        <v>436731.83333333337</v>
      </c>
      <c r="Y79" s="2">
        <f t="shared" si="7"/>
        <v>21178028.499999989</v>
      </c>
      <c r="Z79" s="2" t="str">
        <f t="shared" si="8"/>
        <v>HERE</v>
      </c>
      <c r="AA79" s="2">
        <f>IF(Z79="HERE",Y79,AA78+Graph!$G$1*1000)</f>
        <v>21178028.499999989</v>
      </c>
      <c r="AB79" s="2">
        <f t="shared" si="21"/>
        <v>436731.83333333209</v>
      </c>
      <c r="AC79" s="2">
        <f t="shared" si="9"/>
        <v>724298.5</v>
      </c>
      <c r="AD79" s="3">
        <f t="shared" si="10"/>
        <v>21178028.499999989</v>
      </c>
      <c r="AE79" s="2">
        <f>IF(AE77&gt;=52800000,52800000,IF(AB58=Graph!G$1*1000,AE78+Graph!G$1*1000,AC79))</f>
        <v>724298.5</v>
      </c>
      <c r="AF79" s="3">
        <f t="shared" si="11"/>
        <v>724298.5</v>
      </c>
      <c r="AG79" s="3">
        <f t="shared" si="27"/>
        <v>11090234.450000001</v>
      </c>
      <c r="AH79" s="3" t="e">
        <f t="shared" si="3"/>
        <v>#N/A</v>
      </c>
    </row>
    <row r="80" spans="1:34" x14ac:dyDescent="0.25">
      <c r="A80" s="1">
        <v>44256</v>
      </c>
      <c r="B80" s="2">
        <f t="shared" si="0"/>
        <v>10</v>
      </c>
      <c r="C80" s="7"/>
      <c r="D80" s="2" t="e">
        <f t="shared" si="12"/>
        <v>#N/A</v>
      </c>
      <c r="E80" s="2" t="e">
        <f t="shared" si="22"/>
        <v>#N/A</v>
      </c>
      <c r="F80" s="2">
        <v>504059.32002618909</v>
      </c>
      <c r="G80" s="2">
        <f t="shared" si="26"/>
        <v>439997.71428571426</v>
      </c>
      <c r="H80" s="2">
        <f t="shared" si="13"/>
        <v>21647419.142857127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704907.85714285681</v>
      </c>
      <c r="M80" s="8" t="e">
        <f t="shared" si="28"/>
        <v>#N/A</v>
      </c>
      <c r="N80" s="21" t="e">
        <f t="shared" si="15"/>
        <v>#N/A</v>
      </c>
      <c r="O80" s="2" t="e">
        <f t="shared" si="24"/>
        <v>#N/A</v>
      </c>
      <c r="P80" s="2">
        <v>509896.0684273541</v>
      </c>
      <c r="Q80" s="21">
        <f t="shared" si="25"/>
        <v>450000</v>
      </c>
      <c r="R80" s="2">
        <f t="shared" si="16"/>
        <v>22352327</v>
      </c>
      <c r="S80" s="2">
        <f t="shared" si="17"/>
        <v>439997.71428571269</v>
      </c>
      <c r="T80" s="2">
        <f t="shared" si="18"/>
        <v>10002.285714285681</v>
      </c>
      <c r="U80" s="2">
        <f t="shared" si="19"/>
        <v>450000</v>
      </c>
      <c r="V80" s="2">
        <f t="shared" si="5"/>
        <v>737566.66666666663</v>
      </c>
      <c r="W80" s="2">
        <f t="shared" si="20"/>
        <v>13268.166666666628</v>
      </c>
      <c r="X80" s="2">
        <f t="shared" si="6"/>
        <v>436731.83333333337</v>
      </c>
      <c r="Y80" s="2">
        <f t="shared" si="7"/>
        <v>21614760.333333321</v>
      </c>
      <c r="Z80" s="2" t="str">
        <f t="shared" si="8"/>
        <v>HERE</v>
      </c>
      <c r="AA80" s="2">
        <f>IF(Z80="HERE",Y80,AA79+Graph!$G$1*1000)</f>
        <v>21614760.333333321</v>
      </c>
      <c r="AB80" s="2">
        <f t="shared" si="21"/>
        <v>436731.83333333209</v>
      </c>
      <c r="AC80" s="2">
        <f t="shared" si="9"/>
        <v>737566.66666666663</v>
      </c>
      <c r="AD80" s="3">
        <f t="shared" si="10"/>
        <v>21614760.333333321</v>
      </c>
      <c r="AE80" s="2">
        <f>IF(AE78&gt;=52800000,52800000,IF(AB59=Graph!G$1*1000,AE79+Graph!G$1*1000,AC80))</f>
        <v>737566.66666666663</v>
      </c>
      <c r="AF80" s="3">
        <f t="shared" si="11"/>
        <v>737566.66666666663</v>
      </c>
      <c r="AG80" s="3">
        <f t="shared" si="27"/>
        <v>11407657</v>
      </c>
      <c r="AH80" s="3" t="e">
        <f t="shared" si="3"/>
        <v>#N/A</v>
      </c>
    </row>
    <row r="81" spans="1:34" x14ac:dyDescent="0.25">
      <c r="A81" s="1">
        <v>44257</v>
      </c>
      <c r="B81" s="2">
        <f t="shared" si="0"/>
        <v>11</v>
      </c>
      <c r="C81" s="7"/>
      <c r="D81" s="2" t="e">
        <f t="shared" si="12"/>
        <v>#N/A</v>
      </c>
      <c r="E81" s="2" t="e">
        <f t="shared" si="22"/>
        <v>#N/A</v>
      </c>
      <c r="F81" s="2">
        <v>508566.51380550861</v>
      </c>
      <c r="G81" s="2">
        <f t="shared" si="26"/>
        <v>439997.71428571426</v>
      </c>
      <c r="H81" s="2">
        <f t="shared" si="13"/>
        <v>22087416.85714284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714910.14285714249</v>
      </c>
      <c r="M81" s="8" t="e">
        <f t="shared" si="28"/>
        <v>#N/A</v>
      </c>
      <c r="N81" s="21" t="e">
        <f t="shared" si="15"/>
        <v>#N/A</v>
      </c>
      <c r="O81" s="2" t="e">
        <f t="shared" si="24"/>
        <v>#N/A</v>
      </c>
      <c r="P81" s="2">
        <v>514477.65306121111</v>
      </c>
      <c r="Q81" s="21">
        <f t="shared" si="25"/>
        <v>450000</v>
      </c>
      <c r="R81" s="2">
        <f t="shared" si="16"/>
        <v>22802327</v>
      </c>
      <c r="S81" s="2">
        <f t="shared" si="17"/>
        <v>439997.71428571269</v>
      </c>
      <c r="T81" s="2">
        <f t="shared" si="18"/>
        <v>10002.285714285681</v>
      </c>
      <c r="U81" s="2">
        <f t="shared" si="19"/>
        <v>450000</v>
      </c>
      <c r="V81" s="2">
        <f t="shared" si="5"/>
        <v>750834.83333333326</v>
      </c>
      <c r="W81" s="2">
        <f t="shared" si="20"/>
        <v>13268.166666666628</v>
      </c>
      <c r="X81" s="2">
        <f t="shared" si="6"/>
        <v>436731.83333333337</v>
      </c>
      <c r="Y81" s="2">
        <f t="shared" si="7"/>
        <v>22051492.166666653</v>
      </c>
      <c r="Z81" s="2" t="str">
        <f t="shared" si="8"/>
        <v>HERE</v>
      </c>
      <c r="AA81" s="2">
        <f>IF(Z81="HERE",Y81,AA80+Graph!$G$1*1000)</f>
        <v>22051492.166666653</v>
      </c>
      <c r="AB81" s="2">
        <f t="shared" si="21"/>
        <v>436731.83333333209</v>
      </c>
      <c r="AC81" s="2">
        <f t="shared" si="9"/>
        <v>750834.83333333326</v>
      </c>
      <c r="AD81" s="3">
        <f t="shared" si="10"/>
        <v>22051492.166666653</v>
      </c>
      <c r="AE81" s="2">
        <f>IF(AE79&gt;=52800000,52800000,IF(AB60=Graph!G$1*1000,AE80+Graph!G$1*1000,AC81))</f>
        <v>750834.83333333326</v>
      </c>
      <c r="AF81" s="3">
        <f t="shared" si="11"/>
        <v>750834.83333333326</v>
      </c>
      <c r="AG81" s="3">
        <f t="shared" si="27"/>
        <v>11778445.850000001</v>
      </c>
      <c r="AH81" s="3" t="e">
        <f t="shared" si="3"/>
        <v>#N/A</v>
      </c>
    </row>
    <row r="82" spans="1:34" x14ac:dyDescent="0.25">
      <c r="A82" s="1">
        <v>44258</v>
      </c>
      <c r="B82" s="2">
        <f t="shared" si="0"/>
        <v>12</v>
      </c>
      <c r="C82" s="7"/>
      <c r="D82" s="2" t="e">
        <f t="shared" si="12"/>
        <v>#N/A</v>
      </c>
      <c r="E82" s="2" t="e">
        <f t="shared" si="22"/>
        <v>#N/A</v>
      </c>
      <c r="F82" s="2">
        <v>513073.70758485794</v>
      </c>
      <c r="G82" s="2">
        <f t="shared" si="26"/>
        <v>439997.71428571426</v>
      </c>
      <c r="H82" s="2">
        <f t="shared" si="13"/>
        <v>22527414.571428552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724912.42857142817</v>
      </c>
      <c r="M82" s="8" t="e">
        <f t="shared" si="28"/>
        <v>#N/A</v>
      </c>
      <c r="N82" s="21" t="e">
        <f t="shared" si="15"/>
        <v>#N/A</v>
      </c>
      <c r="O82" s="2" t="e">
        <f t="shared" si="24"/>
        <v>#N/A</v>
      </c>
      <c r="P82" s="2">
        <v>519059.23769506812</v>
      </c>
      <c r="Q82" s="21">
        <f t="shared" si="25"/>
        <v>450000</v>
      </c>
      <c r="R82" s="2">
        <f t="shared" si="16"/>
        <v>23252327</v>
      </c>
      <c r="S82" s="2">
        <f t="shared" si="17"/>
        <v>439997.71428571269</v>
      </c>
      <c r="T82" s="2">
        <f t="shared" si="18"/>
        <v>10002.285714285681</v>
      </c>
      <c r="U82" s="2">
        <f t="shared" si="19"/>
        <v>450000</v>
      </c>
      <c r="V82" s="2">
        <f t="shared" si="5"/>
        <v>764103</v>
      </c>
      <c r="W82" s="2">
        <f t="shared" si="20"/>
        <v>13268.166666666744</v>
      </c>
      <c r="X82" s="2">
        <f t="shared" si="6"/>
        <v>436731.83333333326</v>
      </c>
      <c r="Y82" s="2">
        <f t="shared" si="7"/>
        <v>22488223.999999985</v>
      </c>
      <c r="Z82" s="2" t="str">
        <f t="shared" si="8"/>
        <v>HERE</v>
      </c>
      <c r="AA82" s="2">
        <f>IF(Z82="HERE",Y82,AA81+Graph!$G$1*1000)</f>
        <v>22488223.999999985</v>
      </c>
      <c r="AB82" s="2">
        <f t="shared" si="21"/>
        <v>436731.83333333209</v>
      </c>
      <c r="AC82" s="2">
        <f t="shared" si="9"/>
        <v>764103</v>
      </c>
      <c r="AD82" s="3">
        <f t="shared" si="10"/>
        <v>22488223.999999985</v>
      </c>
      <c r="AE82" s="2">
        <f>IF(AE80&gt;=52800000,52800000,IF(AB61=Graph!G$1*1000,AE81+Graph!G$1*1000,AC82))</f>
        <v>764103</v>
      </c>
      <c r="AF82" s="3">
        <f t="shared" si="11"/>
        <v>764103</v>
      </c>
      <c r="AG82" s="3">
        <f t="shared" si="27"/>
        <v>12184419.550000001</v>
      </c>
      <c r="AH82" s="3" t="e">
        <f t="shared" si="3"/>
        <v>#N/A</v>
      </c>
    </row>
    <row r="83" spans="1:34" x14ac:dyDescent="0.25">
      <c r="A83" s="1">
        <v>44259</v>
      </c>
      <c r="B83" s="2">
        <f t="shared" si="0"/>
        <v>13</v>
      </c>
      <c r="C83" s="7"/>
      <c r="D83" s="2" t="e">
        <f t="shared" si="12"/>
        <v>#N/A</v>
      </c>
      <c r="E83" s="2" t="e">
        <f t="shared" si="22"/>
        <v>#N/A</v>
      </c>
      <c r="F83" s="2">
        <v>517580.90136417747</v>
      </c>
      <c r="G83" s="2">
        <f t="shared" si="26"/>
        <v>439997.71428571426</v>
      </c>
      <c r="H83" s="2">
        <f t="shared" si="13"/>
        <v>22967412.285714265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734914.71428571385</v>
      </c>
      <c r="M83" s="8" t="e">
        <f t="shared" si="28"/>
        <v>#N/A</v>
      </c>
      <c r="N83" s="21" t="e">
        <f t="shared" si="15"/>
        <v>#N/A</v>
      </c>
      <c r="O83" s="2" t="e">
        <f t="shared" si="24"/>
        <v>#N/A</v>
      </c>
      <c r="P83" s="2">
        <v>523640.82232892513</v>
      </c>
      <c r="Q83" s="21">
        <f t="shared" si="25"/>
        <v>450000</v>
      </c>
      <c r="R83" s="2">
        <f t="shared" si="16"/>
        <v>23702327</v>
      </c>
      <c r="S83" s="2">
        <f t="shared" si="17"/>
        <v>439997.71428571269</v>
      </c>
      <c r="T83" s="2">
        <f t="shared" si="18"/>
        <v>10002.285714285681</v>
      </c>
      <c r="U83" s="2">
        <f t="shared" si="19"/>
        <v>450000</v>
      </c>
      <c r="V83" s="2">
        <f t="shared" si="5"/>
        <v>777371.16666666663</v>
      </c>
      <c r="W83" s="2">
        <f t="shared" si="20"/>
        <v>13268.166666666628</v>
      </c>
      <c r="X83" s="2">
        <f t="shared" si="6"/>
        <v>436731.83333333337</v>
      </c>
      <c r="Y83" s="2">
        <f t="shared" si="7"/>
        <v>22924955.833333317</v>
      </c>
      <c r="Z83" s="2" t="str">
        <f t="shared" si="8"/>
        <v>HERE</v>
      </c>
      <c r="AA83" s="2">
        <f>IF(Z83="HERE",Y83,AA82+Graph!$G$1*1000)</f>
        <v>22924955.833333317</v>
      </c>
      <c r="AB83" s="2">
        <f t="shared" si="21"/>
        <v>436731.83333333209</v>
      </c>
      <c r="AC83" s="2">
        <f t="shared" si="9"/>
        <v>777371.16666666663</v>
      </c>
      <c r="AD83" s="3">
        <f t="shared" si="10"/>
        <v>22924955.833333317</v>
      </c>
      <c r="AE83" s="2">
        <f>IF(AE81&gt;=52800000,52800000,IF(AB62=Graph!G$1*1000,AE82+Graph!G$1*1000,AC83))</f>
        <v>777371.16666666663</v>
      </c>
      <c r="AF83" s="3">
        <f t="shared" si="11"/>
        <v>777371.16666666663</v>
      </c>
      <c r="AG83" s="3">
        <f t="shared" si="27"/>
        <v>12637506.299999999</v>
      </c>
      <c r="AH83" s="3" t="e">
        <f t="shared" si="3"/>
        <v>#N/A</v>
      </c>
    </row>
    <row r="84" spans="1:34" x14ac:dyDescent="0.25">
      <c r="A84" s="1">
        <v>44260</v>
      </c>
      <c r="B84" s="2">
        <f t="shared" si="0"/>
        <v>14</v>
      </c>
      <c r="C84" s="7"/>
      <c r="D84" s="2" t="e">
        <f t="shared" si="12"/>
        <v>#N/A</v>
      </c>
      <c r="E84" s="2" t="e">
        <f t="shared" si="22"/>
        <v>#N/A</v>
      </c>
      <c r="F84" s="2">
        <v>522088.09514349699</v>
      </c>
      <c r="G84" s="2">
        <f t="shared" si="26"/>
        <v>439997.71428571426</v>
      </c>
      <c r="H84" s="2">
        <f t="shared" si="13"/>
        <v>23407409.999999978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744916.99999999953</v>
      </c>
      <c r="M84" s="8" t="e">
        <f t="shared" si="28"/>
        <v>#N/A</v>
      </c>
      <c r="N84" s="21" t="e">
        <f t="shared" si="15"/>
        <v>#N/A</v>
      </c>
      <c r="O84" s="2" t="e">
        <f t="shared" si="24"/>
        <v>#N/A</v>
      </c>
      <c r="P84" s="2">
        <v>528222.40696278214</v>
      </c>
      <c r="Q84" s="21">
        <f t="shared" si="25"/>
        <v>450000</v>
      </c>
      <c r="R84" s="2">
        <f t="shared" si="16"/>
        <v>24152327</v>
      </c>
      <c r="S84" s="2">
        <f t="shared" si="17"/>
        <v>439997.71428571269</v>
      </c>
      <c r="T84" s="2">
        <f t="shared" si="18"/>
        <v>10002.285714285681</v>
      </c>
      <c r="U84" s="2">
        <f t="shared" si="19"/>
        <v>450000</v>
      </c>
      <c r="V84" s="2">
        <f t="shared" si="5"/>
        <v>790639.33333333326</v>
      </c>
      <c r="W84" s="2">
        <f t="shared" si="20"/>
        <v>13268.166666666628</v>
      </c>
      <c r="X84" s="2">
        <f t="shared" si="6"/>
        <v>436731.83333333337</v>
      </c>
      <c r="Y84" s="2">
        <f t="shared" si="7"/>
        <v>23361687.666666649</v>
      </c>
      <c r="Z84" s="2" t="str">
        <f t="shared" si="8"/>
        <v>HERE</v>
      </c>
      <c r="AA84" s="2">
        <f>IF(Z84="HERE",Y84,AA83+Graph!$G$1*1000)</f>
        <v>23361687.666666649</v>
      </c>
      <c r="AB84" s="2">
        <f t="shared" si="21"/>
        <v>436731.83333333209</v>
      </c>
      <c r="AC84" s="2">
        <f t="shared" si="9"/>
        <v>790639.33333333326</v>
      </c>
      <c r="AD84" s="3">
        <f t="shared" si="10"/>
        <v>23361687.666666649</v>
      </c>
      <c r="AE84" s="2">
        <f>IF(AE82&gt;=52800000,52800000,IF(AB63=Graph!G$1*1000,AE83+Graph!G$1*1000,AC84))</f>
        <v>790639.33333333326</v>
      </c>
      <c r="AF84" s="3">
        <f t="shared" si="11"/>
        <v>790639.33333333326</v>
      </c>
      <c r="AG84" s="3">
        <f t="shared" si="27"/>
        <v>13127887.75</v>
      </c>
      <c r="AH84" s="3" t="e">
        <f t="shared" si="3"/>
        <v>#N/A</v>
      </c>
    </row>
    <row r="85" spans="1:34" x14ac:dyDescent="0.25">
      <c r="A85" s="1">
        <v>44261</v>
      </c>
      <c r="B85" s="2">
        <f t="shared" si="0"/>
        <v>15</v>
      </c>
      <c r="C85" s="7"/>
      <c r="D85" s="2" t="e">
        <f t="shared" si="12"/>
        <v>#N/A</v>
      </c>
      <c r="E85" s="2" t="e">
        <f t="shared" si="22"/>
        <v>#N/A</v>
      </c>
      <c r="F85" s="2">
        <v>526595.28892284632</v>
      </c>
      <c r="G85" s="2">
        <f t="shared" si="26"/>
        <v>439997.71428571426</v>
      </c>
      <c r="H85" s="2">
        <f t="shared" si="13"/>
        <v>23847407.71428569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754919.28571428522</v>
      </c>
      <c r="M85" s="8" t="e">
        <f t="shared" si="28"/>
        <v>#N/A</v>
      </c>
      <c r="N85" s="21" t="e">
        <f t="shared" si="15"/>
        <v>#N/A</v>
      </c>
      <c r="O85" s="2" t="e">
        <f t="shared" si="24"/>
        <v>#N/A</v>
      </c>
      <c r="P85" s="2">
        <v>532803.99159663916</v>
      </c>
      <c r="Q85" s="21">
        <f t="shared" si="25"/>
        <v>450000</v>
      </c>
      <c r="R85" s="2">
        <f t="shared" si="16"/>
        <v>24602327</v>
      </c>
      <c r="S85" s="2">
        <f t="shared" si="17"/>
        <v>439997.71428571269</v>
      </c>
      <c r="T85" s="2">
        <f t="shared" si="18"/>
        <v>10002.285714285681</v>
      </c>
      <c r="U85" s="2">
        <f t="shared" si="19"/>
        <v>450000</v>
      </c>
      <c r="V85" s="2">
        <f t="shared" si="5"/>
        <v>803907.5</v>
      </c>
      <c r="W85" s="2">
        <f t="shared" si="20"/>
        <v>13268.166666666744</v>
      </c>
      <c r="X85" s="2">
        <f t="shared" si="6"/>
        <v>436731.83333333326</v>
      </c>
      <c r="Y85" s="2">
        <f t="shared" si="7"/>
        <v>23798419.499999981</v>
      </c>
      <c r="Z85" s="2" t="str">
        <f t="shared" si="8"/>
        <v>HERE</v>
      </c>
      <c r="AA85" s="2">
        <f>IF(Z85="HERE",Y85,AA84+Graph!$G$1*1000)</f>
        <v>23798419.499999981</v>
      </c>
      <c r="AB85" s="2">
        <f t="shared" si="21"/>
        <v>436731.83333333209</v>
      </c>
      <c r="AC85" s="2">
        <f t="shared" si="9"/>
        <v>803907.5</v>
      </c>
      <c r="AD85" s="3">
        <f t="shared" si="10"/>
        <v>23798419.499999981</v>
      </c>
      <c r="AE85" s="2">
        <f>IF(AE83&gt;=52800000,52800000,IF(AB64=Graph!G$1*1000,AE84+Graph!G$1*1000,AC85))</f>
        <v>803907.5</v>
      </c>
      <c r="AF85" s="3">
        <f t="shared" si="11"/>
        <v>803907.5</v>
      </c>
      <c r="AG85" s="3">
        <f t="shared" si="27"/>
        <v>13582855.85</v>
      </c>
      <c r="AH85" s="3" t="e">
        <f t="shared" si="3"/>
        <v>#N/A</v>
      </c>
    </row>
    <row r="86" spans="1:34" x14ac:dyDescent="0.25">
      <c r="A86" s="1">
        <v>44262</v>
      </c>
      <c r="B86" s="2">
        <f t="shared" si="0"/>
        <v>16</v>
      </c>
      <c r="C86" s="7"/>
      <c r="D86" s="2" t="e">
        <f t="shared" si="12"/>
        <v>#N/A</v>
      </c>
      <c r="E86" s="2" t="e">
        <f t="shared" si="22"/>
        <v>#N/A</v>
      </c>
      <c r="F86" s="2">
        <v>531102.48270216584</v>
      </c>
      <c r="G86" s="2">
        <f t="shared" si="26"/>
        <v>439997.71428571426</v>
      </c>
      <c r="H86" s="2">
        <f t="shared" si="13"/>
        <v>24287405.428571403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764921.5714285709</v>
      </c>
      <c r="M86" s="8" t="e">
        <f t="shared" si="28"/>
        <v>#N/A</v>
      </c>
      <c r="N86" s="21" t="e">
        <f t="shared" si="15"/>
        <v>#N/A</v>
      </c>
      <c r="O86" s="2" t="e">
        <f t="shared" si="24"/>
        <v>#N/A</v>
      </c>
      <c r="P86" s="2">
        <v>537385.57623049617</v>
      </c>
      <c r="Q86" s="21">
        <f t="shared" si="25"/>
        <v>450000</v>
      </c>
      <c r="R86" s="2">
        <f t="shared" si="16"/>
        <v>25052327</v>
      </c>
      <c r="S86" s="2">
        <f t="shared" si="17"/>
        <v>439997.71428571269</v>
      </c>
      <c r="T86" s="2">
        <f t="shared" si="18"/>
        <v>10002.285714285681</v>
      </c>
      <c r="U86" s="2">
        <f t="shared" si="19"/>
        <v>450000</v>
      </c>
      <c r="V86" s="2">
        <f t="shared" si="5"/>
        <v>817175.66666666663</v>
      </c>
      <c r="W86" s="2">
        <f t="shared" si="20"/>
        <v>13268.166666666628</v>
      </c>
      <c r="X86" s="2">
        <f t="shared" si="6"/>
        <v>436731.83333333337</v>
      </c>
      <c r="Y86" s="2">
        <f t="shared" si="7"/>
        <v>24235151.333333313</v>
      </c>
      <c r="Z86" s="2" t="str">
        <f t="shared" si="8"/>
        <v>HERE</v>
      </c>
      <c r="AA86" s="2">
        <f>IF(Z86="HERE",Y86,AA85+Graph!$G$1*1000)</f>
        <v>24235151.333333313</v>
      </c>
      <c r="AB86" s="2">
        <f t="shared" si="21"/>
        <v>436731.83333333209</v>
      </c>
      <c r="AC86" s="2">
        <f t="shared" si="9"/>
        <v>817175.66666666663</v>
      </c>
      <c r="AD86" s="3">
        <f t="shared" si="10"/>
        <v>24235151.333333313</v>
      </c>
      <c r="AE86" s="2">
        <f>IF(AE84&gt;=52800000,52800000,IF(AB65=Graph!G$1*1000,AE85+Graph!G$1*1000,AC86))</f>
        <v>817175.66666666663</v>
      </c>
      <c r="AF86" s="3">
        <f t="shared" si="11"/>
        <v>817175.66666666663</v>
      </c>
      <c r="AG86" s="3">
        <f t="shared" si="27"/>
        <v>13797117.4</v>
      </c>
      <c r="AH86" s="3" t="e">
        <f t="shared" si="3"/>
        <v>#N/A</v>
      </c>
    </row>
    <row r="87" spans="1:34" x14ac:dyDescent="0.25">
      <c r="A87" s="1">
        <v>44263</v>
      </c>
      <c r="B87" s="2">
        <f t="shared" si="0"/>
        <v>17</v>
      </c>
      <c r="C87" s="7"/>
      <c r="D87" s="2" t="e">
        <f t="shared" si="12"/>
        <v>#N/A</v>
      </c>
      <c r="E87" s="2" t="e">
        <f t="shared" si="22"/>
        <v>#N/A</v>
      </c>
      <c r="F87" s="2">
        <v>535609.67648151517</v>
      </c>
      <c r="G87" s="2">
        <f t="shared" si="26"/>
        <v>439997.71428571426</v>
      </c>
      <c r="H87" s="2">
        <f t="shared" si="13"/>
        <v>24727403.142857116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774923.85714285658</v>
      </c>
      <c r="M87" s="8" t="e">
        <f t="shared" si="28"/>
        <v>#N/A</v>
      </c>
      <c r="N87" s="21" t="e">
        <f t="shared" si="15"/>
        <v>#N/A</v>
      </c>
      <c r="O87" s="2" t="e">
        <f t="shared" si="24"/>
        <v>#N/A</v>
      </c>
      <c r="P87" s="2">
        <v>541967.16086432338</v>
      </c>
      <c r="Q87" s="21">
        <f t="shared" si="25"/>
        <v>450000</v>
      </c>
      <c r="R87" s="2">
        <f t="shared" si="16"/>
        <v>25502327</v>
      </c>
      <c r="S87" s="2">
        <f t="shared" si="17"/>
        <v>439997.71428571269</v>
      </c>
      <c r="T87" s="2">
        <f t="shared" si="18"/>
        <v>10002.285714285681</v>
      </c>
      <c r="U87" s="2">
        <f t="shared" si="19"/>
        <v>450000</v>
      </c>
      <c r="V87" s="2">
        <f t="shared" si="5"/>
        <v>830443.83333333326</v>
      </c>
      <c r="W87" s="2">
        <f t="shared" si="20"/>
        <v>13268.166666666628</v>
      </c>
      <c r="X87" s="2">
        <f t="shared" si="6"/>
        <v>436731.83333333337</v>
      </c>
      <c r="Y87" s="2">
        <f t="shared" si="7"/>
        <v>24671883.166666646</v>
      </c>
      <c r="Z87" s="2" t="str">
        <f t="shared" si="8"/>
        <v>HERE</v>
      </c>
      <c r="AA87" s="2">
        <f>IF(Z87="HERE",Y87,AA86+Graph!$G$1*1000)</f>
        <v>24671883.166666646</v>
      </c>
      <c r="AB87" s="2">
        <f t="shared" si="21"/>
        <v>436731.83333333209</v>
      </c>
      <c r="AC87" s="2">
        <f t="shared" si="9"/>
        <v>830443.83333333326</v>
      </c>
      <c r="AD87" s="3">
        <f t="shared" si="10"/>
        <v>24671883.166666646</v>
      </c>
      <c r="AE87" s="2">
        <f>IF(AE85&gt;=52800000,52800000,IF(AB66=Graph!G$1*1000,AE86+Graph!G$1*1000,AC87))</f>
        <v>830443.83333333326</v>
      </c>
      <c r="AF87" s="3">
        <f t="shared" si="11"/>
        <v>830443.83333333326</v>
      </c>
      <c r="AG87" s="3">
        <f t="shared" si="27"/>
        <v>14045827.050000001</v>
      </c>
      <c r="AH87" s="3" t="e">
        <f t="shared" si="3"/>
        <v>#N/A</v>
      </c>
    </row>
    <row r="88" spans="1:34" x14ac:dyDescent="0.25">
      <c r="A88" s="1">
        <v>44264</v>
      </c>
      <c r="B88" s="2">
        <f t="shared" si="0"/>
        <v>18</v>
      </c>
      <c r="C88" s="7"/>
      <c r="D88" s="2" t="e">
        <f t="shared" si="12"/>
        <v>#N/A</v>
      </c>
      <c r="E88" s="2" t="e">
        <f t="shared" si="22"/>
        <v>#N/A</v>
      </c>
      <c r="F88" s="2">
        <v>540116.87026083469</v>
      </c>
      <c r="G88" s="2">
        <f t="shared" si="26"/>
        <v>439997.71428571426</v>
      </c>
      <c r="H88" s="2">
        <f t="shared" si="13"/>
        <v>25167400.857142828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784926.14285714226</v>
      </c>
      <c r="M88" s="8" t="e">
        <f t="shared" si="28"/>
        <v>#N/A</v>
      </c>
      <c r="N88" s="21" t="e">
        <f t="shared" si="15"/>
        <v>#N/A</v>
      </c>
      <c r="O88" s="2" t="e">
        <f t="shared" si="24"/>
        <v>#N/A</v>
      </c>
      <c r="P88" s="2">
        <v>546548.74549818039</v>
      </c>
      <c r="Q88" s="21">
        <f t="shared" si="25"/>
        <v>450000</v>
      </c>
      <c r="R88" s="2">
        <f t="shared" si="16"/>
        <v>25952327</v>
      </c>
      <c r="S88" s="2">
        <f t="shared" si="17"/>
        <v>439997.71428571269</v>
      </c>
      <c r="T88" s="2">
        <f t="shared" si="18"/>
        <v>10002.285714285681</v>
      </c>
      <c r="U88" s="2">
        <f t="shared" si="19"/>
        <v>450000</v>
      </c>
      <c r="V88" s="2">
        <f t="shared" si="5"/>
        <v>843712</v>
      </c>
      <c r="W88" s="2">
        <f t="shared" si="20"/>
        <v>13268.166666666744</v>
      </c>
      <c r="X88" s="2">
        <f t="shared" si="6"/>
        <v>436731.83333333326</v>
      </c>
      <c r="Y88" s="2">
        <f t="shared" si="7"/>
        <v>25108614.999999978</v>
      </c>
      <c r="Z88" s="2" t="str">
        <f t="shared" si="8"/>
        <v>HERE</v>
      </c>
      <c r="AA88" s="2">
        <f>IF(Z88="HERE",Y88,AA87+Graph!$G$1*1000)</f>
        <v>25108614.999999978</v>
      </c>
      <c r="AB88" s="2">
        <f t="shared" si="21"/>
        <v>436731.83333333209</v>
      </c>
      <c r="AC88" s="2">
        <f t="shared" si="9"/>
        <v>843712</v>
      </c>
      <c r="AD88" s="3">
        <f t="shared" si="10"/>
        <v>25108614.999999978</v>
      </c>
      <c r="AE88" s="2">
        <f>IF(AE86&gt;=52800000,52800000,IF(AB67=Graph!G$1*1000,AE87+Graph!G$1*1000,AC88))</f>
        <v>843712</v>
      </c>
      <c r="AF88" s="3">
        <f t="shared" si="11"/>
        <v>843712</v>
      </c>
      <c r="AG88" s="3">
        <f t="shared" si="27"/>
        <v>14374803.65</v>
      </c>
      <c r="AH88" s="3" t="e">
        <f t="shared" si="3"/>
        <v>#N/A</v>
      </c>
    </row>
    <row r="89" spans="1:34" x14ac:dyDescent="0.25">
      <c r="A89" s="1">
        <v>44265</v>
      </c>
      <c r="B89" s="2">
        <f t="shared" si="0"/>
        <v>19</v>
      </c>
      <c r="C89" s="7"/>
      <c r="D89" s="2" t="e">
        <f t="shared" si="12"/>
        <v>#N/A</v>
      </c>
      <c r="E89" s="2" t="e">
        <f t="shared" si="22"/>
        <v>#N/A</v>
      </c>
      <c r="F89" s="2">
        <v>544624.06404015422</v>
      </c>
      <c r="G89" s="2">
        <f t="shared" si="26"/>
        <v>439997.71428571426</v>
      </c>
      <c r="H89" s="2">
        <f t="shared" si="13"/>
        <v>25607398.571428541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794928.42857142794</v>
      </c>
      <c r="M89" s="8" t="e">
        <f t="shared" si="28"/>
        <v>#N/A</v>
      </c>
      <c r="N89" s="21" t="e">
        <f t="shared" si="15"/>
        <v>#N/A</v>
      </c>
      <c r="O89" s="2" t="e">
        <f t="shared" si="24"/>
        <v>#N/A</v>
      </c>
      <c r="P89" s="2">
        <v>551130.3301320374</v>
      </c>
      <c r="Q89" s="21">
        <f t="shared" si="25"/>
        <v>450000</v>
      </c>
      <c r="R89" s="2">
        <f t="shared" si="16"/>
        <v>26402327</v>
      </c>
      <c r="S89" s="2">
        <f t="shared" si="17"/>
        <v>439997.71428571269</v>
      </c>
      <c r="T89" s="2">
        <f t="shared" si="18"/>
        <v>10002.285714285681</v>
      </c>
      <c r="U89" s="2">
        <f t="shared" si="19"/>
        <v>450000</v>
      </c>
      <c r="V89" s="2">
        <f t="shared" si="5"/>
        <v>856980.16666666663</v>
      </c>
      <c r="W89" s="2">
        <f t="shared" si="20"/>
        <v>13268.166666666628</v>
      </c>
      <c r="X89" s="2">
        <f t="shared" si="6"/>
        <v>436731.83333333337</v>
      </c>
      <c r="Y89" s="2">
        <f t="shared" si="7"/>
        <v>25545346.83333331</v>
      </c>
      <c r="Z89" s="2" t="str">
        <f t="shared" si="8"/>
        <v>HERE</v>
      </c>
      <c r="AA89" s="2">
        <f>IF(Z89="HERE",Y89,AA88+Graph!$G$1*1000)</f>
        <v>25545346.83333331</v>
      </c>
      <c r="AB89" s="2">
        <f t="shared" si="21"/>
        <v>436731.83333333209</v>
      </c>
      <c r="AC89" s="2">
        <f t="shared" si="9"/>
        <v>856980.16666666663</v>
      </c>
      <c r="AD89" s="3">
        <f t="shared" si="10"/>
        <v>25545346.83333331</v>
      </c>
      <c r="AE89" s="2">
        <f>IF(AE87&gt;=52800000,52800000,IF(AB68=Graph!G$1*1000,AE88+Graph!G$1*1000,AC89))</f>
        <v>856980.16666666663</v>
      </c>
      <c r="AF89" s="3">
        <f t="shared" si="11"/>
        <v>856980.16666666663</v>
      </c>
      <c r="AG89" s="3">
        <f t="shared" si="27"/>
        <v>14809460</v>
      </c>
      <c r="AH89" s="3" t="e">
        <f t="shared" si="3"/>
        <v>#N/A</v>
      </c>
    </row>
    <row r="90" spans="1:34" x14ac:dyDescent="0.25">
      <c r="A90" s="1">
        <v>44266</v>
      </c>
      <c r="B90" s="2">
        <f t="shared" si="0"/>
        <v>20</v>
      </c>
      <c r="C90" s="7"/>
      <c r="D90" s="2" t="e">
        <f t="shared" si="12"/>
        <v>#N/A</v>
      </c>
      <c r="E90" s="2" t="e">
        <f t="shared" si="22"/>
        <v>#N/A</v>
      </c>
      <c r="F90" s="2">
        <v>549131.25781950355</v>
      </c>
      <c r="G90" s="2">
        <f t="shared" si="26"/>
        <v>439997.71428571426</v>
      </c>
      <c r="H90" s="2">
        <f t="shared" si="13"/>
        <v>26047396.285714254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804930.71428571362</v>
      </c>
      <c r="M90" s="8" t="e">
        <f t="shared" si="28"/>
        <v>#N/A</v>
      </c>
      <c r="N90" s="21" t="e">
        <f t="shared" si="15"/>
        <v>#N/A</v>
      </c>
      <c r="O90" s="2" t="e">
        <f t="shared" si="24"/>
        <v>#N/A</v>
      </c>
      <c r="P90" s="2">
        <v>555711.91476589441</v>
      </c>
      <c r="Q90" s="21">
        <f t="shared" si="25"/>
        <v>450000</v>
      </c>
      <c r="R90" s="2">
        <f t="shared" si="16"/>
        <v>26852327</v>
      </c>
      <c r="S90" s="2">
        <f t="shared" si="17"/>
        <v>439997.71428571269</v>
      </c>
      <c r="T90" s="2">
        <f t="shared" si="18"/>
        <v>10002.285714285681</v>
      </c>
      <c r="U90" s="2">
        <f t="shared" si="19"/>
        <v>450000</v>
      </c>
      <c r="V90" s="2">
        <f t="shared" si="5"/>
        <v>870248.33333333326</v>
      </c>
      <c r="W90" s="2">
        <f t="shared" si="20"/>
        <v>13268.166666666628</v>
      </c>
      <c r="X90" s="2">
        <f t="shared" si="6"/>
        <v>436731.83333333337</v>
      </c>
      <c r="Y90" s="2">
        <f t="shared" si="7"/>
        <v>25982078.666666642</v>
      </c>
      <c r="Z90" s="2" t="str">
        <f t="shared" si="8"/>
        <v>HERE</v>
      </c>
      <c r="AA90" s="2">
        <f>IF(Z90="HERE",Y90,AA89+Graph!$G$1*1000)</f>
        <v>25982078.666666642</v>
      </c>
      <c r="AB90" s="2">
        <f t="shared" si="21"/>
        <v>436731.83333333209</v>
      </c>
      <c r="AC90" s="2">
        <f t="shared" si="9"/>
        <v>870248.33333333326</v>
      </c>
      <c r="AD90" s="3">
        <f t="shared" si="10"/>
        <v>25982078.666666642</v>
      </c>
      <c r="AE90" s="2">
        <f>IF(AE88&gt;=52800000,52800000,IF(AB69=Graph!G$1*1000,AE89+Graph!G$1*1000,AC90))</f>
        <v>870248.33333333326</v>
      </c>
      <c r="AF90" s="3">
        <f t="shared" si="11"/>
        <v>870248.33333333326</v>
      </c>
      <c r="AG90" s="3">
        <f t="shared" si="27"/>
        <v>15217461.950000001</v>
      </c>
      <c r="AH90" s="3" t="e">
        <f t="shared" si="3"/>
        <v>#N/A</v>
      </c>
    </row>
    <row r="91" spans="1:34" x14ac:dyDescent="0.25">
      <c r="A91" s="1">
        <v>44267</v>
      </c>
      <c r="B91" s="2">
        <f t="shared" si="0"/>
        <v>21</v>
      </c>
      <c r="C91" s="7"/>
      <c r="D91" s="2" t="e">
        <f t="shared" si="12"/>
        <v>#N/A</v>
      </c>
      <c r="E91" s="2" t="e">
        <f t="shared" si="22"/>
        <v>#N/A</v>
      </c>
      <c r="F91" s="2">
        <v>553638.45159882307</v>
      </c>
      <c r="G91" s="2">
        <f t="shared" si="26"/>
        <v>439997.71428571426</v>
      </c>
      <c r="H91" s="2">
        <f t="shared" si="13"/>
        <v>26487393.999999966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814932.9999999993</v>
      </c>
      <c r="M91" s="8" t="e">
        <f t="shared" si="28"/>
        <v>#N/A</v>
      </c>
      <c r="N91" s="21" t="e">
        <f t="shared" si="15"/>
        <v>#N/A</v>
      </c>
      <c r="O91" s="2" t="e">
        <f t="shared" si="24"/>
        <v>#N/A</v>
      </c>
      <c r="P91" s="2">
        <v>560293.49939975142</v>
      </c>
      <c r="Q91" s="21">
        <f t="shared" si="25"/>
        <v>450000</v>
      </c>
      <c r="R91" s="2">
        <f t="shared" si="16"/>
        <v>27302327</v>
      </c>
      <c r="S91" s="2">
        <f t="shared" si="17"/>
        <v>439997.71428571269</v>
      </c>
      <c r="T91" s="2">
        <f t="shared" si="18"/>
        <v>10002.285714285681</v>
      </c>
      <c r="U91" s="2">
        <f t="shared" si="19"/>
        <v>450000</v>
      </c>
      <c r="V91" s="2">
        <f t="shared" si="5"/>
        <v>883516.5</v>
      </c>
      <c r="W91" s="2">
        <f t="shared" si="20"/>
        <v>13268.166666666744</v>
      </c>
      <c r="X91" s="2">
        <f t="shared" si="6"/>
        <v>436731.83333333326</v>
      </c>
      <c r="Y91" s="2">
        <f t="shared" si="7"/>
        <v>26418810.499999974</v>
      </c>
      <c r="Z91" s="2" t="str">
        <f t="shared" si="8"/>
        <v>HERE</v>
      </c>
      <c r="AA91" s="2">
        <f>IF(Z91="HERE",Y91,AA90+Graph!$G$1*1000)</f>
        <v>26418810.499999974</v>
      </c>
      <c r="AB91" s="2">
        <f t="shared" si="21"/>
        <v>436731.83333333209</v>
      </c>
      <c r="AC91" s="2">
        <f t="shared" si="9"/>
        <v>883516.5</v>
      </c>
      <c r="AD91" s="3">
        <f t="shared" si="10"/>
        <v>26418810.499999974</v>
      </c>
      <c r="AE91" s="2">
        <f>IF(AE89&gt;=52800000,52800000,IF(AB70=Graph!G$1*1000,AE90+Graph!G$1*1000,AC91))</f>
        <v>883516.5</v>
      </c>
      <c r="AF91" s="3">
        <f t="shared" si="11"/>
        <v>883516.5</v>
      </c>
      <c r="AG91" s="3">
        <f t="shared" si="27"/>
        <v>15552942.050000001</v>
      </c>
      <c r="AH91" s="3" t="e">
        <f t="shared" si="3"/>
        <v>#N/A</v>
      </c>
    </row>
    <row r="92" spans="1:34" x14ac:dyDescent="0.25">
      <c r="A92" s="1">
        <v>44268</v>
      </c>
      <c r="B92" s="2">
        <f t="shared" si="0"/>
        <v>22</v>
      </c>
      <c r="C92" s="7"/>
      <c r="D92" s="2" t="e">
        <f t="shared" si="12"/>
        <v>#N/A</v>
      </c>
      <c r="E92" s="2" t="e">
        <f t="shared" si="22"/>
        <v>#N/A</v>
      </c>
      <c r="F92" s="2">
        <v>558145.6453781426</v>
      </c>
      <c r="G92" s="2">
        <f t="shared" si="26"/>
        <v>439997.71428571426</v>
      </c>
      <c r="H92" s="2">
        <f t="shared" si="13"/>
        <v>26927391.714285679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824935.28571428498</v>
      </c>
      <c r="M92" s="8" t="e">
        <f t="shared" si="28"/>
        <v>#N/A</v>
      </c>
      <c r="N92" s="21" t="e">
        <f t="shared" si="15"/>
        <v>#N/A</v>
      </c>
      <c r="O92" s="2" t="e">
        <f t="shared" si="24"/>
        <v>#N/A</v>
      </c>
      <c r="P92" s="2">
        <v>564875.08403360844</v>
      </c>
      <c r="Q92" s="21">
        <f t="shared" si="25"/>
        <v>450000</v>
      </c>
      <c r="R92" s="2">
        <f t="shared" si="16"/>
        <v>27752327</v>
      </c>
      <c r="S92" s="2">
        <f t="shared" si="17"/>
        <v>439997.71428571269</v>
      </c>
      <c r="T92" s="2">
        <f t="shared" si="18"/>
        <v>10002.285714285681</v>
      </c>
      <c r="U92" s="2">
        <f t="shared" si="19"/>
        <v>450000</v>
      </c>
      <c r="V92" s="2">
        <f t="shared" si="5"/>
        <v>896784.66666666663</v>
      </c>
      <c r="W92" s="2">
        <f t="shared" si="20"/>
        <v>13268.166666666628</v>
      </c>
      <c r="X92" s="2">
        <f t="shared" si="6"/>
        <v>436731.83333333337</v>
      </c>
      <c r="Y92" s="2">
        <f t="shared" si="7"/>
        <v>26855542.333333306</v>
      </c>
      <c r="Z92" s="2" t="str">
        <f t="shared" si="8"/>
        <v>HERE</v>
      </c>
      <c r="AA92" s="2">
        <f>IF(Z92="HERE",Y92,AA91+Graph!$G$1*1000)</f>
        <v>26855542.333333306</v>
      </c>
      <c r="AB92" s="2">
        <f t="shared" si="21"/>
        <v>436731.83333333209</v>
      </c>
      <c r="AC92" s="2">
        <f t="shared" si="9"/>
        <v>896784.66666666663</v>
      </c>
      <c r="AD92" s="3">
        <f t="shared" si="10"/>
        <v>26855542.333333306</v>
      </c>
      <c r="AE92" s="2">
        <f>IF(AE90&gt;=52800000,52800000,IF(AB71=Graph!G$1*1000,AE91+Graph!G$1*1000,AC92))</f>
        <v>896784.66666666663</v>
      </c>
      <c r="AF92" s="3">
        <f t="shared" si="11"/>
        <v>896784.66666666663</v>
      </c>
      <c r="AG92" s="3">
        <f t="shared" si="27"/>
        <v>15946664.108333332</v>
      </c>
      <c r="AH92" s="3" t="e">
        <f t="shared" si="3"/>
        <v>#N/A</v>
      </c>
    </row>
    <row r="93" spans="1:34" x14ac:dyDescent="0.25">
      <c r="A93" s="1">
        <v>44269</v>
      </c>
      <c r="B93" s="2">
        <f t="shared" si="0"/>
        <v>23</v>
      </c>
      <c r="C93" s="7"/>
      <c r="D93" s="2" t="e">
        <f t="shared" si="12"/>
        <v>#N/A</v>
      </c>
      <c r="E93" s="2" t="e">
        <f t="shared" si="22"/>
        <v>#N/A</v>
      </c>
      <c r="F93" s="2">
        <v>562652.83915749192</v>
      </c>
      <c r="G93" s="2">
        <f t="shared" si="26"/>
        <v>439997.71428571426</v>
      </c>
      <c r="H93" s="2">
        <f t="shared" si="13"/>
        <v>27367389.428571392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834937.57142857066</v>
      </c>
      <c r="M93" s="8" t="e">
        <f t="shared" si="28"/>
        <v>#N/A</v>
      </c>
      <c r="N93" s="21" t="e">
        <f t="shared" si="15"/>
        <v>#N/A</v>
      </c>
      <c r="O93" s="2" t="e">
        <f t="shared" si="24"/>
        <v>#N/A</v>
      </c>
      <c r="P93" s="2">
        <v>569456.66866746545</v>
      </c>
      <c r="Q93" s="21">
        <f t="shared" si="25"/>
        <v>450000</v>
      </c>
      <c r="R93" s="2">
        <f t="shared" si="16"/>
        <v>28202327</v>
      </c>
      <c r="S93" s="2">
        <f t="shared" si="17"/>
        <v>439997.71428571269</v>
      </c>
      <c r="T93" s="2">
        <f t="shared" si="18"/>
        <v>10002.285714285681</v>
      </c>
      <c r="U93" s="2">
        <f t="shared" si="19"/>
        <v>450000</v>
      </c>
      <c r="V93" s="2">
        <f t="shared" si="5"/>
        <v>910052.83333333326</v>
      </c>
      <c r="W93" s="2">
        <f t="shared" si="20"/>
        <v>13268.166666666628</v>
      </c>
      <c r="X93" s="2">
        <f t="shared" si="6"/>
        <v>436731.83333333337</v>
      </c>
      <c r="Y93" s="2">
        <f t="shared" si="7"/>
        <v>27292274.166666638</v>
      </c>
      <c r="Z93" s="2" t="str">
        <f t="shared" si="8"/>
        <v>HERE</v>
      </c>
      <c r="AA93" s="2">
        <f>IF(Z93="HERE",Y93,AA92+Graph!$G$1*1000)</f>
        <v>27292274.166666638</v>
      </c>
      <c r="AB93" s="2">
        <f t="shared" si="21"/>
        <v>436731.83333333209</v>
      </c>
      <c r="AC93" s="2">
        <f t="shared" si="9"/>
        <v>910052.83333333326</v>
      </c>
      <c r="AD93" s="3">
        <f t="shared" si="10"/>
        <v>27292274.166666638</v>
      </c>
      <c r="AE93" s="2">
        <f>IF(AE91&gt;=52800000,52800000,IF(AB72=Graph!G$1*1000,AE92+Graph!G$1*1000,AC93))</f>
        <v>910052.83333333326</v>
      </c>
      <c r="AF93" s="3">
        <f t="shared" si="11"/>
        <v>910052.83333333326</v>
      </c>
      <c r="AG93" s="3">
        <f t="shared" si="27"/>
        <v>16340386.166666664</v>
      </c>
      <c r="AH93" s="3" t="e">
        <f t="shared" si="3"/>
        <v>#N/A</v>
      </c>
    </row>
    <row r="94" spans="1:34" x14ac:dyDescent="0.25">
      <c r="A94" s="1">
        <v>44270</v>
      </c>
      <c r="B94" s="2">
        <f t="shared" si="0"/>
        <v>24</v>
      </c>
      <c r="C94" s="7"/>
      <c r="D94" s="2" t="e">
        <f t="shared" si="12"/>
        <v>#N/A</v>
      </c>
      <c r="E94" s="2" t="e">
        <f t="shared" si="22"/>
        <v>#N/A</v>
      </c>
      <c r="F94" s="2">
        <v>567160.03293681145</v>
      </c>
      <c r="G94" s="2">
        <f t="shared" si="26"/>
        <v>439997.71428571426</v>
      </c>
      <c r="H94" s="2">
        <f t="shared" si="13"/>
        <v>27807387.142857105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844939.85714285634</v>
      </c>
      <c r="M94" s="8" t="e">
        <f t="shared" si="28"/>
        <v>#N/A</v>
      </c>
      <c r="N94" s="21" t="e">
        <f t="shared" si="15"/>
        <v>#N/A</v>
      </c>
      <c r="O94" s="2" t="e">
        <f t="shared" si="24"/>
        <v>#N/A</v>
      </c>
      <c r="P94" s="2">
        <v>574038.25330132246</v>
      </c>
      <c r="Q94" s="21">
        <f t="shared" si="25"/>
        <v>450000</v>
      </c>
      <c r="R94" s="2">
        <f t="shared" si="16"/>
        <v>28652327</v>
      </c>
      <c r="S94" s="2">
        <f t="shared" si="17"/>
        <v>439997.71428571269</v>
      </c>
      <c r="T94" s="2">
        <f t="shared" si="18"/>
        <v>10002.285714285681</v>
      </c>
      <c r="U94" s="2">
        <f t="shared" si="19"/>
        <v>450000</v>
      </c>
      <c r="V94" s="2">
        <f t="shared" si="5"/>
        <v>923321</v>
      </c>
      <c r="W94" s="2">
        <f t="shared" si="20"/>
        <v>13268.166666666744</v>
      </c>
      <c r="X94" s="2">
        <f t="shared" si="6"/>
        <v>436731.83333333326</v>
      </c>
      <c r="Y94" s="2">
        <f t="shared" si="7"/>
        <v>27729005.99999997</v>
      </c>
      <c r="Z94" s="2" t="str">
        <f t="shared" si="8"/>
        <v>HERE</v>
      </c>
      <c r="AA94" s="2">
        <f>IF(Z94="HERE",Y94,AA93+Graph!$G$1*1000)</f>
        <v>27729005.99999997</v>
      </c>
      <c r="AB94" s="2">
        <f t="shared" si="21"/>
        <v>436731.83333333209</v>
      </c>
      <c r="AC94" s="2">
        <f t="shared" si="9"/>
        <v>923321</v>
      </c>
      <c r="AD94" s="3">
        <f t="shared" si="10"/>
        <v>27729005.99999997</v>
      </c>
      <c r="AE94" s="2">
        <f>IF(AE92&gt;=52800000,52800000,IF(AB73=Graph!G$1*1000,AE93+Graph!G$1*1000,AC94))</f>
        <v>923321</v>
      </c>
      <c r="AF94" s="3">
        <f t="shared" si="11"/>
        <v>923321</v>
      </c>
      <c r="AG94" s="3">
        <f t="shared" si="27"/>
        <v>16734108.224999996</v>
      </c>
      <c r="AH94" s="3" t="e">
        <f t="shared" si="3"/>
        <v>#N/A</v>
      </c>
    </row>
    <row r="95" spans="1:34" x14ac:dyDescent="0.25">
      <c r="A95" s="1">
        <v>44271</v>
      </c>
      <c r="B95" s="2">
        <f t="shared" si="0"/>
        <v>25</v>
      </c>
      <c r="C95" s="7"/>
      <c r="D95" s="2" t="e">
        <f t="shared" si="12"/>
        <v>#N/A</v>
      </c>
      <c r="E95" s="2" t="e">
        <f t="shared" si="22"/>
        <v>#N/A</v>
      </c>
      <c r="F95" s="2">
        <v>571667.22671613097</v>
      </c>
      <c r="G95" s="2">
        <f t="shared" si="26"/>
        <v>439997.71428571426</v>
      </c>
      <c r="H95" s="2">
        <f t="shared" si="13"/>
        <v>28247384.857142817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854942.14285714203</v>
      </c>
      <c r="M95" s="8" t="e">
        <f t="shared" si="28"/>
        <v>#N/A</v>
      </c>
      <c r="N95" s="21" t="e">
        <f t="shared" si="15"/>
        <v>#N/A</v>
      </c>
      <c r="O95" s="2" t="e">
        <f t="shared" si="24"/>
        <v>#N/A</v>
      </c>
      <c r="P95" s="2">
        <v>578619.83793514967</v>
      </c>
      <c r="Q95" s="21">
        <f t="shared" si="25"/>
        <v>450000</v>
      </c>
      <c r="R95" s="2">
        <f t="shared" si="16"/>
        <v>29102327</v>
      </c>
      <c r="S95" s="2">
        <f t="shared" si="17"/>
        <v>439997.71428571269</v>
      </c>
      <c r="T95" s="2">
        <f t="shared" si="18"/>
        <v>10002.285714285681</v>
      </c>
      <c r="U95" s="2">
        <f t="shared" si="19"/>
        <v>450000</v>
      </c>
      <c r="V95" s="2">
        <f t="shared" si="5"/>
        <v>936589.16666666663</v>
      </c>
      <c r="W95" s="2">
        <f t="shared" si="20"/>
        <v>13268.166666666628</v>
      </c>
      <c r="X95" s="2">
        <f t="shared" si="6"/>
        <v>436731.83333333337</v>
      </c>
      <c r="Y95" s="2">
        <f t="shared" ref="Y95:Y158" si="29">IF(COUNT($C96)=0,IF(COUNT($C95)=1,C95,SUM(Y94+X95)),C95)</f>
        <v>28165737.833333302</v>
      </c>
      <c r="Z95" s="2" t="str">
        <f t="shared" si="8"/>
        <v>HERE</v>
      </c>
      <c r="AA95" s="2">
        <f>IF(Z95="HERE",Y95,AA94+Graph!$G$1*1000)</f>
        <v>28165737.833333302</v>
      </c>
      <c r="AB95" s="2">
        <f t="shared" si="21"/>
        <v>436731.83333333209</v>
      </c>
      <c r="AC95" s="2">
        <f t="shared" ref="AC95:AC158" si="30">IF(Z96="HERE",V95,AC94)</f>
        <v>936589.16666666663</v>
      </c>
      <c r="AD95" s="3">
        <f t="shared" si="10"/>
        <v>28165737.833333302</v>
      </c>
      <c r="AE95" s="2">
        <f>IF(AE93&gt;=52800000,52800000,IF(AB74=Graph!G$1*1000,AE94+Graph!G$1*1000,AC95))</f>
        <v>936589.16666666663</v>
      </c>
      <c r="AF95" s="3">
        <f t="shared" si="11"/>
        <v>936589.16666666663</v>
      </c>
      <c r="AG95" s="3">
        <f t="shared" si="27"/>
        <v>17127830.283333328</v>
      </c>
      <c r="AH95" s="3" t="e">
        <f t="shared" si="3"/>
        <v>#N/A</v>
      </c>
    </row>
    <row r="96" spans="1:34" x14ac:dyDescent="0.25">
      <c r="A96" s="1">
        <v>44272</v>
      </c>
      <c r="B96" s="2">
        <f t="shared" si="0"/>
        <v>26</v>
      </c>
      <c r="C96" s="7"/>
      <c r="D96" s="2" t="e">
        <f t="shared" si="12"/>
        <v>#N/A</v>
      </c>
      <c r="E96" s="2" t="e">
        <f t="shared" si="22"/>
        <v>#N/A</v>
      </c>
      <c r="F96" s="2">
        <v>576174.4204954803</v>
      </c>
      <c r="G96" s="2">
        <f t="shared" si="26"/>
        <v>439997.71428571426</v>
      </c>
      <c r="H96" s="2">
        <f t="shared" ref="H96:H159" si="31">IF(COUNT($C97)=0,IF(COUNT($C96)=1,C96,SUM(H95+G96)),C96)</f>
        <v>28687382.57142853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864944.42857142771</v>
      </c>
      <c r="M96" s="8" t="e">
        <f t="shared" si="28"/>
        <v>#N/A</v>
      </c>
      <c r="N96" s="21" t="e">
        <f t="shared" si="15"/>
        <v>#N/A</v>
      </c>
      <c r="O96" s="2" t="e">
        <f t="shared" si="24"/>
        <v>#N/A</v>
      </c>
      <c r="P96" s="2">
        <v>583201.42256900668</v>
      </c>
      <c r="Q96" s="21">
        <f t="shared" si="25"/>
        <v>450000</v>
      </c>
      <c r="R96" s="2">
        <f t="shared" ref="R96:R159" si="32">IF(COUNT($C97)=0,IF(COUNT($C96)=1,M96,SUM(R95+Q96)),M96)</f>
        <v>29552327</v>
      </c>
      <c r="S96" s="2">
        <f t="shared" si="17"/>
        <v>439997.71428571269</v>
      </c>
      <c r="T96" s="2">
        <f t="shared" si="18"/>
        <v>10002.285714285681</v>
      </c>
      <c r="U96" s="2">
        <f t="shared" si="19"/>
        <v>450000</v>
      </c>
      <c r="V96" s="2">
        <f t="shared" si="5"/>
        <v>949857.33333333326</v>
      </c>
      <c r="W96" s="2">
        <f t="shared" si="20"/>
        <v>13268.166666666628</v>
      </c>
      <c r="X96" s="2">
        <f t="shared" si="6"/>
        <v>436731.83333333337</v>
      </c>
      <c r="Y96" s="2">
        <f t="shared" si="29"/>
        <v>28602469.666666634</v>
      </c>
      <c r="Z96" s="2" t="str">
        <f t="shared" si="8"/>
        <v>HERE</v>
      </c>
      <c r="AA96" s="2">
        <f>IF(Z96="HERE",Y96,AA95+Graph!$G$1*1000)</f>
        <v>28602469.666666634</v>
      </c>
      <c r="AB96" s="2">
        <f t="shared" si="21"/>
        <v>436731.83333333209</v>
      </c>
      <c r="AC96" s="2">
        <f t="shared" si="30"/>
        <v>949857.33333333326</v>
      </c>
      <c r="AD96" s="3">
        <f t="shared" si="10"/>
        <v>28602469.666666634</v>
      </c>
      <c r="AE96" s="2">
        <f>IF(AE94&gt;=52800000,52800000,IF(AB75=Graph!G$1*1000,AE95+Graph!G$1*1000,AC96))</f>
        <v>949857.33333333326</v>
      </c>
      <c r="AF96" s="3">
        <f t="shared" si="11"/>
        <v>949857.33333333326</v>
      </c>
      <c r="AG96" s="3">
        <f t="shared" si="27"/>
        <v>17521552.341666661</v>
      </c>
      <c r="AH96" s="3" t="e">
        <f t="shared" si="3"/>
        <v>#N/A</v>
      </c>
    </row>
    <row r="97" spans="1:34" x14ac:dyDescent="0.25">
      <c r="A97" s="1">
        <v>44273</v>
      </c>
      <c r="B97" s="2">
        <f t="shared" si="0"/>
        <v>27</v>
      </c>
      <c r="C97" s="7"/>
      <c r="D97" s="2" t="e">
        <f t="shared" si="12"/>
        <v>#N/A</v>
      </c>
      <c r="E97" s="2" t="e">
        <f t="shared" si="22"/>
        <v>#N/A</v>
      </c>
      <c r="F97" s="2">
        <v>580681.61427479982</v>
      </c>
      <c r="G97" s="2">
        <f t="shared" si="26"/>
        <v>439997.71428571426</v>
      </c>
      <c r="H97" s="2">
        <f t="shared" si="31"/>
        <v>29127380.285714243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874946.71428571339</v>
      </c>
      <c r="M97" s="8" t="e">
        <f t="shared" si="28"/>
        <v>#N/A</v>
      </c>
      <c r="N97" s="21" t="e">
        <f t="shared" si="15"/>
        <v>#N/A</v>
      </c>
      <c r="O97" s="2" t="e">
        <f t="shared" si="24"/>
        <v>#N/A</v>
      </c>
      <c r="P97" s="2">
        <v>587783.00720286369</v>
      </c>
      <c r="Q97" s="21">
        <f t="shared" si="25"/>
        <v>450000</v>
      </c>
      <c r="R97" s="2">
        <f t="shared" si="32"/>
        <v>30002327</v>
      </c>
      <c r="S97" s="2">
        <f t="shared" si="17"/>
        <v>439997.71428571269</v>
      </c>
      <c r="T97" s="2">
        <f t="shared" si="18"/>
        <v>10002.285714285681</v>
      </c>
      <c r="U97" s="2">
        <f t="shared" si="19"/>
        <v>450000</v>
      </c>
      <c r="V97" s="2">
        <f t="shared" si="5"/>
        <v>963125.5</v>
      </c>
      <c r="W97" s="2">
        <f t="shared" si="20"/>
        <v>13268.166666666744</v>
      </c>
      <c r="X97" s="2">
        <f t="shared" si="6"/>
        <v>436731.83333333326</v>
      </c>
      <c r="Y97" s="2">
        <f t="shared" si="29"/>
        <v>29039201.499999966</v>
      </c>
      <c r="Z97" s="2" t="str">
        <f t="shared" si="8"/>
        <v>HERE</v>
      </c>
      <c r="AA97" s="2">
        <f>IF(Z97="HERE",Y97,AA96+Graph!$G$1*1000)</f>
        <v>29039201.499999966</v>
      </c>
      <c r="AB97" s="2">
        <f t="shared" si="21"/>
        <v>436731.83333333209</v>
      </c>
      <c r="AC97" s="2">
        <f t="shared" si="30"/>
        <v>963125.5</v>
      </c>
      <c r="AD97" s="3">
        <f t="shared" si="10"/>
        <v>29039201.499999966</v>
      </c>
      <c r="AE97" s="2">
        <f>IF(AE95&gt;=52800000,52800000,IF(AB76=Graph!G$1*1000,AE96+Graph!G$1*1000,AC97))</f>
        <v>963125.5</v>
      </c>
      <c r="AF97" s="3">
        <f t="shared" si="11"/>
        <v>963125.5</v>
      </c>
      <c r="AG97" s="3">
        <f t="shared" si="27"/>
        <v>17915274.399999995</v>
      </c>
      <c r="AH97" s="3" t="e">
        <f t="shared" si="3"/>
        <v>#N/A</v>
      </c>
    </row>
    <row r="98" spans="1:34" x14ac:dyDescent="0.25">
      <c r="A98" s="1">
        <v>44274</v>
      </c>
      <c r="B98" s="2">
        <f t="shared" si="0"/>
        <v>28</v>
      </c>
      <c r="C98" s="7"/>
      <c r="D98" s="2" t="e">
        <f t="shared" si="12"/>
        <v>#N/A</v>
      </c>
      <c r="E98" s="2" t="e">
        <f t="shared" si="22"/>
        <v>#N/A</v>
      </c>
      <c r="F98" s="2">
        <v>585188.80805411935</v>
      </c>
      <c r="G98" s="2">
        <f t="shared" si="26"/>
        <v>439997.71428571426</v>
      </c>
      <c r="H98" s="2">
        <f t="shared" si="31"/>
        <v>29567377.999999955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884948.99999999907</v>
      </c>
      <c r="M98" s="8" t="e">
        <f t="shared" si="28"/>
        <v>#N/A</v>
      </c>
      <c r="N98" s="21" t="e">
        <f t="shared" si="15"/>
        <v>#N/A</v>
      </c>
      <c r="O98" s="2" t="e">
        <f t="shared" si="24"/>
        <v>#N/A</v>
      </c>
      <c r="P98" s="2">
        <v>592364.59183672071</v>
      </c>
      <c r="Q98" s="21">
        <f t="shared" si="25"/>
        <v>450000</v>
      </c>
      <c r="R98" s="2">
        <f t="shared" si="32"/>
        <v>30452327</v>
      </c>
      <c r="S98" s="2">
        <f t="shared" si="17"/>
        <v>439997.71428571269</v>
      </c>
      <c r="T98" s="2">
        <f t="shared" si="18"/>
        <v>10002.285714285681</v>
      </c>
      <c r="U98" s="2">
        <f t="shared" si="19"/>
        <v>450000</v>
      </c>
      <c r="V98" s="2">
        <f t="shared" si="5"/>
        <v>976393.66666666663</v>
      </c>
      <c r="W98" s="2">
        <f t="shared" si="20"/>
        <v>13268.166666666628</v>
      </c>
      <c r="X98" s="2">
        <f t="shared" si="6"/>
        <v>436731.83333333337</v>
      </c>
      <c r="Y98" s="2">
        <f t="shared" si="29"/>
        <v>29475933.333333299</v>
      </c>
      <c r="Z98" s="2" t="str">
        <f t="shared" si="8"/>
        <v>HERE</v>
      </c>
      <c r="AA98" s="2">
        <f>IF(Z98="HERE",Y98,AA97+Graph!$G$1*1000)</f>
        <v>29475933.333333299</v>
      </c>
      <c r="AB98" s="2">
        <f t="shared" si="21"/>
        <v>436731.83333333209</v>
      </c>
      <c r="AC98" s="2">
        <f t="shared" si="30"/>
        <v>976393.66666666663</v>
      </c>
      <c r="AD98" s="3">
        <f t="shared" si="10"/>
        <v>29475933.333333299</v>
      </c>
      <c r="AE98" s="2">
        <f>IF(AE96&gt;=52800000,52800000,IF(AB77=Graph!G$1*1000,AE97+Graph!G$1*1000,AC98))</f>
        <v>976393.66666666663</v>
      </c>
      <c r="AF98" s="3">
        <f t="shared" si="11"/>
        <v>976393.66666666663</v>
      </c>
      <c r="AG98" s="3">
        <f t="shared" si="27"/>
        <v>18308996.458333328</v>
      </c>
      <c r="AH98" s="3" t="e">
        <f t="shared" si="3"/>
        <v>#N/A</v>
      </c>
    </row>
    <row r="99" spans="1:34" x14ac:dyDescent="0.25">
      <c r="A99" s="1">
        <v>44275</v>
      </c>
      <c r="B99" s="2">
        <f t="shared" si="0"/>
        <v>29</v>
      </c>
      <c r="C99" s="7"/>
      <c r="D99" s="2" t="e">
        <f t="shared" si="12"/>
        <v>#N/A</v>
      </c>
      <c r="E99" s="2" t="e">
        <f t="shared" si="22"/>
        <v>#N/A</v>
      </c>
      <c r="F99" s="2">
        <v>589696.00183346868</v>
      </c>
      <c r="G99" s="2">
        <f t="shared" si="26"/>
        <v>439997.71428571426</v>
      </c>
      <c r="H99" s="2">
        <f t="shared" si="31"/>
        <v>30007375.714285668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894951.28571428475</v>
      </c>
      <c r="M99" s="8" t="e">
        <f t="shared" si="28"/>
        <v>#N/A</v>
      </c>
      <c r="N99" s="21" t="e">
        <f t="shared" si="15"/>
        <v>#N/A</v>
      </c>
      <c r="O99" s="2" t="e">
        <f t="shared" si="24"/>
        <v>#N/A</v>
      </c>
      <c r="P99" s="2">
        <v>596946.17647057772</v>
      </c>
      <c r="Q99" s="21">
        <f t="shared" si="25"/>
        <v>450000</v>
      </c>
      <c r="R99" s="2">
        <f t="shared" si="32"/>
        <v>30902327</v>
      </c>
      <c r="S99" s="2">
        <f t="shared" si="17"/>
        <v>439997.71428571269</v>
      </c>
      <c r="T99" s="2">
        <f t="shared" si="18"/>
        <v>10002.285714285681</v>
      </c>
      <c r="U99" s="2">
        <f t="shared" si="19"/>
        <v>450000</v>
      </c>
      <c r="V99" s="2">
        <f t="shared" si="5"/>
        <v>989661.83333333326</v>
      </c>
      <c r="W99" s="2">
        <f t="shared" si="20"/>
        <v>13268.166666666628</v>
      </c>
      <c r="X99" s="2">
        <f t="shared" si="6"/>
        <v>436731.83333333337</v>
      </c>
      <c r="Y99" s="2">
        <f t="shared" si="29"/>
        <v>29912665.166666631</v>
      </c>
      <c r="Z99" s="2" t="str">
        <f t="shared" si="8"/>
        <v>HERE</v>
      </c>
      <c r="AA99" s="2">
        <f>IF(Z99="HERE",Y99,AA98+Graph!$G$1*1000)</f>
        <v>29912665.166666631</v>
      </c>
      <c r="AB99" s="2">
        <f t="shared" si="21"/>
        <v>436731.83333333209</v>
      </c>
      <c r="AC99" s="2">
        <f t="shared" si="30"/>
        <v>989661.83333333326</v>
      </c>
      <c r="AD99" s="3">
        <f t="shared" si="10"/>
        <v>29912665.166666631</v>
      </c>
      <c r="AE99" s="2">
        <f>IF(AE97&gt;=52800000,52800000,IF(AB78=Graph!G$1*1000,AE98+Graph!G$1*1000,AC99))</f>
        <v>989661.83333333326</v>
      </c>
      <c r="AF99" s="3">
        <f t="shared" si="11"/>
        <v>989661.83333333326</v>
      </c>
      <c r="AG99" s="3">
        <f t="shared" si="27"/>
        <v>18702718.516666658</v>
      </c>
      <c r="AH99" s="3" t="e">
        <f t="shared" si="3"/>
        <v>#N/A</v>
      </c>
    </row>
    <row r="100" spans="1:34" x14ac:dyDescent="0.25">
      <c r="A100" s="12">
        <v>44276</v>
      </c>
      <c r="B100" s="13">
        <f t="shared" si="0"/>
        <v>30</v>
      </c>
      <c r="C100" s="14"/>
      <c r="D100" s="13" t="e">
        <f t="shared" si="12"/>
        <v>#N/A</v>
      </c>
      <c r="E100" s="13" t="e">
        <f t="shared" si="22"/>
        <v>#N/A</v>
      </c>
      <c r="F100" s="13">
        <v>594203.1956127882</v>
      </c>
      <c r="G100" s="13">
        <f t="shared" si="26"/>
        <v>439997.71428571426</v>
      </c>
      <c r="H100" s="13">
        <f t="shared" si="31"/>
        <v>30447373.428571381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904953.57142857043</v>
      </c>
      <c r="M100" s="8" t="e">
        <f t="shared" si="28"/>
        <v>#N/A</v>
      </c>
      <c r="N100" s="24" t="e">
        <f t="shared" si="15"/>
        <v>#N/A</v>
      </c>
      <c r="O100" s="13" t="e">
        <f t="shared" si="24"/>
        <v>#N/A</v>
      </c>
      <c r="P100" s="2">
        <v>601527.76110443473</v>
      </c>
      <c r="Q100" s="21">
        <f t="shared" si="25"/>
        <v>450000</v>
      </c>
      <c r="R100" s="13">
        <f t="shared" si="32"/>
        <v>31352327</v>
      </c>
      <c r="S100" s="13">
        <f t="shared" si="17"/>
        <v>439997.71428571269</v>
      </c>
      <c r="T100" s="13">
        <f t="shared" si="18"/>
        <v>10002.285714285681</v>
      </c>
      <c r="U100" s="13">
        <f t="shared" si="19"/>
        <v>450000</v>
      </c>
      <c r="V100" s="13">
        <f t="shared" si="5"/>
        <v>1002930</v>
      </c>
      <c r="W100" s="13">
        <f t="shared" si="20"/>
        <v>13268.166666666744</v>
      </c>
      <c r="X100" s="13">
        <f t="shared" si="6"/>
        <v>436731.83333333326</v>
      </c>
      <c r="Y100" s="2">
        <f t="shared" si="29"/>
        <v>30349396.999999963</v>
      </c>
      <c r="Z100" s="2" t="str">
        <f t="shared" si="8"/>
        <v>HERE</v>
      </c>
      <c r="AA100" s="2">
        <f>IF(Z100="HERE",Y100,AA99+Graph!$G$1*1000)</f>
        <v>30349396.999999963</v>
      </c>
      <c r="AB100" s="2">
        <f t="shared" si="21"/>
        <v>436731.83333333209</v>
      </c>
      <c r="AC100" s="2">
        <f t="shared" si="30"/>
        <v>1002930</v>
      </c>
      <c r="AD100" s="3">
        <f t="shared" si="10"/>
        <v>30349396.999999963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19096440.574999992</v>
      </c>
      <c r="AH100" s="3" t="e">
        <f t="shared" si="3"/>
        <v>#N/A</v>
      </c>
    </row>
    <row r="101" spans="1:34" x14ac:dyDescent="0.25">
      <c r="A101" s="1">
        <v>44277</v>
      </c>
      <c r="B101" s="2">
        <f t="shared" si="0"/>
        <v>31</v>
      </c>
      <c r="C101" s="7"/>
      <c r="D101" s="2" t="e">
        <f t="shared" si="12"/>
        <v>#N/A</v>
      </c>
      <c r="E101" s="2" t="e">
        <f t="shared" si="22"/>
        <v>#N/A</v>
      </c>
      <c r="F101" s="2">
        <v>598710.38939210773</v>
      </c>
      <c r="G101" s="2">
        <f t="shared" si="26"/>
        <v>439997.71428571426</v>
      </c>
      <c r="H101" s="2">
        <f t="shared" si="31"/>
        <v>30887371.142857093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914955.85714285611</v>
      </c>
      <c r="M101" s="8" t="e">
        <f t="shared" si="28"/>
        <v>#N/A</v>
      </c>
      <c r="N101" s="21" t="e">
        <f t="shared" si="15"/>
        <v>#N/A</v>
      </c>
      <c r="O101" s="2" t="e">
        <f t="shared" si="24"/>
        <v>#N/A</v>
      </c>
      <c r="P101" s="2">
        <v>606109.34573829174</v>
      </c>
      <c r="Q101" s="21">
        <f t="shared" si="25"/>
        <v>450000</v>
      </c>
      <c r="R101" s="2">
        <f t="shared" si="32"/>
        <v>31802327</v>
      </c>
      <c r="S101" s="2">
        <f t="shared" si="17"/>
        <v>439997.71428571269</v>
      </c>
      <c r="T101" s="2">
        <f t="shared" si="18"/>
        <v>10002.285714285681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30745959.28571425</v>
      </c>
      <c r="Z101" s="2" t="str">
        <f t="shared" si="8"/>
        <v>HERE</v>
      </c>
      <c r="AA101" s="2">
        <f>IF(Z101="HERE",Y101,AA100+Graph!$G$1*1000)</f>
        <v>30745959.28571425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30745959.28571425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19490162.633333322</v>
      </c>
      <c r="AH101" s="3" t="e">
        <f t="shared" si="3"/>
        <v>#N/A</v>
      </c>
    </row>
    <row r="102" spans="1:34" x14ac:dyDescent="0.25">
      <c r="A102" s="1">
        <v>44278</v>
      </c>
      <c r="B102" s="2">
        <f t="shared" si="0"/>
        <v>32</v>
      </c>
      <c r="C102" s="7"/>
      <c r="D102" s="2" t="e">
        <f t="shared" si="12"/>
        <v>#N/A</v>
      </c>
      <c r="E102" s="2" t="e">
        <f t="shared" si="22"/>
        <v>#N/A</v>
      </c>
      <c r="F102" s="2">
        <v>603217.58317145705</v>
      </c>
      <c r="G102" s="2">
        <f t="shared" si="26"/>
        <v>439997.71428571426</v>
      </c>
      <c r="H102" s="2">
        <f t="shared" si="31"/>
        <v>31327368.857142806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924958.14285714179</v>
      </c>
      <c r="M102" s="8" t="e">
        <f t="shared" si="28"/>
        <v>#N/A</v>
      </c>
      <c r="N102" s="21" t="e">
        <f t="shared" si="15"/>
        <v>#N/A</v>
      </c>
      <c r="O102" s="2" t="e">
        <f t="shared" si="24"/>
        <v>#N/A</v>
      </c>
      <c r="P102" s="2">
        <v>610690.93037214875</v>
      </c>
      <c r="Q102" s="21">
        <f t="shared" ref="Q102:Q165" si="34">IF(P102&gt;450000,450000,P102)</f>
        <v>450000</v>
      </c>
      <c r="R102" s="2">
        <f t="shared" si="32"/>
        <v>32252327</v>
      </c>
      <c r="S102" s="2">
        <f t="shared" si="17"/>
        <v>439997.71428571269</v>
      </c>
      <c r="T102" s="2">
        <f t="shared" si="18"/>
        <v>10002.285714285681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31142521.571428537</v>
      </c>
      <c r="Z102" s="2" t="str">
        <f t="shared" si="8"/>
        <v>HERE</v>
      </c>
      <c r="AA102" s="2">
        <f>IF(Z102="HERE",Y102,AA101+Graph!$G$1*1000)</f>
        <v>31142521.571428537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31142521.571428537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19883884.691666655</v>
      </c>
      <c r="AH102" s="3" t="e">
        <f t="shared" si="3"/>
        <v>#N/A</v>
      </c>
    </row>
    <row r="103" spans="1:34" x14ac:dyDescent="0.25">
      <c r="A103" s="1">
        <v>44279</v>
      </c>
      <c r="B103" s="2">
        <f t="shared" si="0"/>
        <v>33</v>
      </c>
      <c r="C103" s="7"/>
      <c r="D103" s="2" t="e">
        <f t="shared" si="12"/>
        <v>#N/A</v>
      </c>
      <c r="E103" s="2" t="e">
        <f t="shared" si="22"/>
        <v>#N/A</v>
      </c>
      <c r="F103" s="2">
        <v>607724.77695077658</v>
      </c>
      <c r="G103" s="2">
        <f t="shared" si="26"/>
        <v>439997.71428571426</v>
      </c>
      <c r="H103" s="2">
        <f t="shared" si="31"/>
        <v>31767366.571428519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934960.42857142747</v>
      </c>
      <c r="M103" s="8" t="e">
        <f t="shared" si="28"/>
        <v>#N/A</v>
      </c>
      <c r="N103" s="21" t="e">
        <f t="shared" si="15"/>
        <v>#N/A</v>
      </c>
      <c r="O103" s="2" t="e">
        <f t="shared" si="24"/>
        <v>#N/A</v>
      </c>
      <c r="P103" s="2">
        <v>615272.51500600576</v>
      </c>
      <c r="Q103" s="21">
        <f t="shared" si="34"/>
        <v>450000</v>
      </c>
      <c r="R103" s="2">
        <f t="shared" si="32"/>
        <v>32702327</v>
      </c>
      <c r="S103" s="2">
        <f t="shared" si="17"/>
        <v>439997.71428571269</v>
      </c>
      <c r="T103" s="2">
        <f t="shared" si="18"/>
        <v>10002.285714285681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31539083.857142825</v>
      </c>
      <c r="Z103" s="2" t="str">
        <f t="shared" si="8"/>
        <v>HERE</v>
      </c>
      <c r="AA103" s="2">
        <f>IF(Z103="HERE",Y103,AA102+Graph!$G$1*1000)</f>
        <v>31539083.857142825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31539083.857142825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20277606.749999985</v>
      </c>
      <c r="AH103" s="3" t="e">
        <f t="shared" si="3"/>
        <v>#N/A</v>
      </c>
    </row>
    <row r="104" spans="1:34" x14ac:dyDescent="0.25">
      <c r="A104" s="1">
        <v>44280</v>
      </c>
      <c r="B104" s="2">
        <f t="shared" si="0"/>
        <v>34</v>
      </c>
      <c r="C104" s="7"/>
      <c r="D104" s="2" t="e">
        <f t="shared" si="12"/>
        <v>#N/A</v>
      </c>
      <c r="E104" s="2" t="e">
        <f t="shared" si="22"/>
        <v>#N/A</v>
      </c>
      <c r="F104" s="2">
        <v>612231.9707300961</v>
      </c>
      <c r="G104" s="2">
        <f t="shared" si="26"/>
        <v>439997.71428571426</v>
      </c>
      <c r="H104" s="2">
        <f t="shared" si="31"/>
        <v>32207364.285714231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944962.71428571315</v>
      </c>
      <c r="M104" s="8" t="e">
        <f t="shared" si="28"/>
        <v>#N/A</v>
      </c>
      <c r="N104" s="21" t="e">
        <f t="shared" si="15"/>
        <v>#N/A</v>
      </c>
      <c r="O104" s="2" t="e">
        <f t="shared" si="24"/>
        <v>#N/A</v>
      </c>
      <c r="P104" s="2">
        <v>619854.09963983297</v>
      </c>
      <c r="Q104" s="21">
        <f t="shared" si="34"/>
        <v>450000</v>
      </c>
      <c r="R104" s="2">
        <f t="shared" si="32"/>
        <v>33152327</v>
      </c>
      <c r="S104" s="2">
        <f t="shared" si="17"/>
        <v>439997.71428571269</v>
      </c>
      <c r="T104" s="2">
        <f t="shared" si="18"/>
        <v>10002.285714285681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31935646.142857112</v>
      </c>
      <c r="Z104" s="2" t="str">
        <f t="shared" si="8"/>
        <v>HERE</v>
      </c>
      <c r="AA104" s="2">
        <f>IF(Z104="HERE",Y104,AA103+Graph!$G$1*1000)</f>
        <v>31935646.142857112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31935646.142857112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20671328.808333319</v>
      </c>
      <c r="AH104" s="3" t="e">
        <f t="shared" si="3"/>
        <v>#N/A</v>
      </c>
    </row>
    <row r="105" spans="1:34" x14ac:dyDescent="0.25">
      <c r="A105" s="1">
        <v>44281</v>
      </c>
      <c r="B105" s="2">
        <f t="shared" si="0"/>
        <v>35</v>
      </c>
      <c r="C105" s="7"/>
      <c r="D105" s="2" t="e">
        <f t="shared" si="12"/>
        <v>#N/A</v>
      </c>
      <c r="E105" s="2" t="e">
        <f t="shared" si="22"/>
        <v>#N/A</v>
      </c>
      <c r="F105" s="2">
        <v>616739.16450944543</v>
      </c>
      <c r="G105" s="2">
        <f t="shared" si="26"/>
        <v>439997.71428571426</v>
      </c>
      <c r="H105" s="2">
        <f t="shared" si="31"/>
        <v>32647361.999999944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954964.99999999884</v>
      </c>
      <c r="M105" s="8" t="e">
        <f t="shared" si="28"/>
        <v>#N/A</v>
      </c>
      <c r="N105" s="21" t="e">
        <f t="shared" si="15"/>
        <v>#N/A</v>
      </c>
      <c r="O105" s="2" t="e">
        <f t="shared" si="24"/>
        <v>#N/A</v>
      </c>
      <c r="P105" s="2">
        <v>624435.68427368999</v>
      </c>
      <c r="Q105" s="21">
        <f t="shared" si="34"/>
        <v>450000</v>
      </c>
      <c r="R105" s="2">
        <f t="shared" si="32"/>
        <v>33602327</v>
      </c>
      <c r="S105" s="2">
        <f t="shared" si="17"/>
        <v>439997.71428571269</v>
      </c>
      <c r="T105" s="2">
        <f t="shared" si="18"/>
        <v>10002.285714285681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32332208.428571399</v>
      </c>
      <c r="Z105" s="2" t="str">
        <f t="shared" si="8"/>
        <v>HERE</v>
      </c>
      <c r="AA105" s="2">
        <f>IF(Z105="HERE",Y105,AA104+Graph!$G$1*1000)</f>
        <v>32332208.428571399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32332208.428571399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21065050.866666649</v>
      </c>
      <c r="AH105" s="3" t="e">
        <f t="shared" si="3"/>
        <v>#N/A</v>
      </c>
    </row>
    <row r="106" spans="1:34" x14ac:dyDescent="0.25">
      <c r="A106" s="1">
        <v>44282</v>
      </c>
      <c r="B106" s="2">
        <f t="shared" si="0"/>
        <v>36</v>
      </c>
      <c r="C106" s="7"/>
      <c r="D106" s="2" t="e">
        <f t="shared" si="12"/>
        <v>#N/A</v>
      </c>
      <c r="E106" s="2" t="e">
        <f t="shared" si="22"/>
        <v>#N/A</v>
      </c>
      <c r="F106" s="2">
        <v>621246.35828876495</v>
      </c>
      <c r="G106" s="2">
        <f t="shared" si="26"/>
        <v>439997.71428571426</v>
      </c>
      <c r="H106" s="2">
        <f t="shared" si="31"/>
        <v>33087359.714285657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964967.28571428452</v>
      </c>
      <c r="M106" s="8" t="e">
        <f t="shared" si="28"/>
        <v>#N/A</v>
      </c>
      <c r="N106" s="21" t="e">
        <f t="shared" si="15"/>
        <v>#N/A</v>
      </c>
      <c r="O106" s="2" t="e">
        <f t="shared" si="24"/>
        <v>#N/A</v>
      </c>
      <c r="P106" s="2">
        <v>629017.268907547</v>
      </c>
      <c r="Q106" s="21">
        <f t="shared" si="34"/>
        <v>450000</v>
      </c>
      <c r="R106" s="2">
        <f t="shared" si="32"/>
        <v>34052327</v>
      </c>
      <c r="S106" s="2">
        <f t="shared" si="17"/>
        <v>439997.71428571269</v>
      </c>
      <c r="T106" s="2">
        <f t="shared" si="18"/>
        <v>10002.285714285681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32728770.714285687</v>
      </c>
      <c r="Z106" s="2" t="str">
        <f t="shared" si="8"/>
        <v>HERE</v>
      </c>
      <c r="AA106" s="2">
        <f>IF(Z106="HERE",Y106,AA105+Graph!$G$1*1000)</f>
        <v>32728770.714285687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32728770.714285687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21458772.924999982</v>
      </c>
      <c r="AH106" s="3" t="e">
        <f t="shared" si="3"/>
        <v>#N/A</v>
      </c>
    </row>
    <row r="107" spans="1:34" x14ac:dyDescent="0.25">
      <c r="A107" s="1">
        <v>44283</v>
      </c>
      <c r="B107" s="2">
        <f t="shared" si="0"/>
        <v>37</v>
      </c>
      <c r="C107" s="7"/>
      <c r="D107" s="2" t="e">
        <f t="shared" si="12"/>
        <v>#N/A</v>
      </c>
      <c r="E107" s="2" t="e">
        <f t="shared" si="22"/>
        <v>#N/A</v>
      </c>
      <c r="F107" s="2">
        <v>625753.55206811428</v>
      </c>
      <c r="G107" s="2">
        <f t="shared" si="26"/>
        <v>439997.71428571426</v>
      </c>
      <c r="H107" s="2">
        <f t="shared" si="31"/>
        <v>33527357.428571369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974969.5714285702</v>
      </c>
      <c r="M107" s="8" t="e">
        <f t="shared" si="28"/>
        <v>#N/A</v>
      </c>
      <c r="N107" s="21" t="e">
        <f t="shared" si="15"/>
        <v>#N/A</v>
      </c>
      <c r="O107" s="2" t="e">
        <f t="shared" si="24"/>
        <v>#N/A</v>
      </c>
      <c r="P107" s="2">
        <v>633598.85354140401</v>
      </c>
      <c r="Q107" s="21">
        <f t="shared" si="34"/>
        <v>450000</v>
      </c>
      <c r="R107" s="2">
        <f t="shared" si="32"/>
        <v>34502327</v>
      </c>
      <c r="S107" s="2">
        <f t="shared" si="17"/>
        <v>439997.71428571269</v>
      </c>
      <c r="T107" s="2">
        <f t="shared" si="18"/>
        <v>10002.285714285681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33125332.999999974</v>
      </c>
      <c r="Z107" s="2" t="str">
        <f t="shared" si="8"/>
        <v>HERE</v>
      </c>
      <c r="AA107" s="2">
        <f>IF(Z107="HERE",Y107,AA106+Graph!$G$1*1000)</f>
        <v>33125332.999999974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33125332.999999974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21852494.983333319</v>
      </c>
      <c r="AH107" s="3" t="e">
        <f t="shared" si="3"/>
        <v>#N/A</v>
      </c>
    </row>
    <row r="108" spans="1:34" x14ac:dyDescent="0.25">
      <c r="A108" s="1">
        <v>44284</v>
      </c>
      <c r="B108" s="2">
        <f t="shared" si="0"/>
        <v>38</v>
      </c>
      <c r="C108" s="7"/>
      <c r="D108" s="2" t="e">
        <f t="shared" si="12"/>
        <v>#N/A</v>
      </c>
      <c r="E108" s="2" t="e">
        <f t="shared" si="22"/>
        <v>#N/A</v>
      </c>
      <c r="F108" s="2">
        <v>630260.74584743381</v>
      </c>
      <c r="G108" s="2">
        <f t="shared" si="26"/>
        <v>439997.71428571426</v>
      </c>
      <c r="H108" s="2">
        <f t="shared" si="31"/>
        <v>33967355.142857082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984971.85714285588</v>
      </c>
      <c r="M108" s="8" t="e">
        <f t="shared" si="28"/>
        <v>#N/A</v>
      </c>
      <c r="N108" s="21" t="e">
        <f t="shared" si="15"/>
        <v>#N/A</v>
      </c>
      <c r="O108" s="2" t="e">
        <f t="shared" si="24"/>
        <v>#N/A</v>
      </c>
      <c r="P108" s="2">
        <v>638180.43817526102</v>
      </c>
      <c r="Q108" s="21">
        <f t="shared" si="34"/>
        <v>450000</v>
      </c>
      <c r="R108" s="2">
        <f t="shared" si="32"/>
        <v>34952327</v>
      </c>
      <c r="S108" s="2">
        <f t="shared" si="17"/>
        <v>439997.71428571269</v>
      </c>
      <c r="T108" s="2">
        <f t="shared" si="18"/>
        <v>10002.285714285681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33443501.249999974</v>
      </c>
      <c r="Z108" s="2" t="str">
        <f t="shared" si="8"/>
        <v>HERE</v>
      </c>
      <c r="AA108" s="2">
        <f>IF(Z108="HERE",Y108,AA107+Graph!$G$1*1000)</f>
        <v>33443501.249999974</v>
      </c>
      <c r="AB108" s="2">
        <f t="shared" si="21"/>
        <v>318168.25</v>
      </c>
      <c r="AC108" s="2">
        <f t="shared" si="30"/>
        <v>1508825.75</v>
      </c>
      <c r="AD108" s="3">
        <f t="shared" si="10"/>
        <v>33443501.249999974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22246217.041666649</v>
      </c>
      <c r="AH108" s="3" t="e">
        <f t="shared" si="3"/>
        <v>#N/A</v>
      </c>
    </row>
    <row r="109" spans="1:34" x14ac:dyDescent="0.25">
      <c r="A109" s="1">
        <v>44285</v>
      </c>
      <c r="B109" s="2">
        <f t="shared" si="0"/>
        <v>39</v>
      </c>
      <c r="C109" s="7"/>
      <c r="D109" s="2" t="e">
        <f t="shared" si="12"/>
        <v>#N/A</v>
      </c>
      <c r="E109" s="2" t="e">
        <f t="shared" si="22"/>
        <v>#N/A</v>
      </c>
      <c r="F109" s="2">
        <v>634767.93962675333</v>
      </c>
      <c r="G109" s="2">
        <f t="shared" si="26"/>
        <v>439997.71428571426</v>
      </c>
      <c r="H109" s="2">
        <f t="shared" si="31"/>
        <v>34407352.857142799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994974.14285714156</v>
      </c>
      <c r="M109" s="8" t="e">
        <f t="shared" si="28"/>
        <v>#N/A</v>
      </c>
      <c r="N109" s="21" t="e">
        <f t="shared" si="15"/>
        <v>#N/A</v>
      </c>
      <c r="O109" s="2" t="e">
        <f t="shared" si="24"/>
        <v>#N/A</v>
      </c>
      <c r="P109" s="2">
        <v>642762.02280911803</v>
      </c>
      <c r="Q109" s="21">
        <f t="shared" si="34"/>
        <v>450000</v>
      </c>
      <c r="R109" s="2">
        <f t="shared" si="32"/>
        <v>35402327</v>
      </c>
      <c r="S109" s="2">
        <f t="shared" si="17"/>
        <v>439997.71428571641</v>
      </c>
      <c r="T109" s="2">
        <f t="shared" si="18"/>
        <v>10002.285714285681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33761669.49999997</v>
      </c>
      <c r="Z109" s="2" t="str">
        <f t="shared" si="8"/>
        <v>HERE</v>
      </c>
      <c r="AA109" s="2">
        <f>IF(Z109="HERE",Y109,AA108+Graph!$G$1*1000)</f>
        <v>33761669.49999997</v>
      </c>
      <c r="AB109" s="2">
        <f t="shared" si="21"/>
        <v>318168.24999999627</v>
      </c>
      <c r="AC109" s="2">
        <f t="shared" si="30"/>
        <v>1640657.5</v>
      </c>
      <c r="AD109" s="3">
        <f t="shared" si="10"/>
        <v>33761669.49999997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22639939.099999983</v>
      </c>
      <c r="AH109" s="3" t="e">
        <f t="shared" si="3"/>
        <v>#N/A</v>
      </c>
    </row>
    <row r="110" spans="1:34" x14ac:dyDescent="0.25">
      <c r="A110" s="1">
        <v>44286</v>
      </c>
      <c r="B110" s="2">
        <f t="shared" si="0"/>
        <v>40</v>
      </c>
      <c r="C110" s="7"/>
      <c r="D110" s="2" t="e">
        <f t="shared" si="12"/>
        <v>#N/A</v>
      </c>
      <c r="E110" s="2" t="e">
        <f t="shared" si="22"/>
        <v>#N/A</v>
      </c>
      <c r="F110" s="2">
        <v>639275.13340610266</v>
      </c>
      <c r="G110" s="2">
        <f t="shared" si="26"/>
        <v>439997.71428571426</v>
      </c>
      <c r="H110" s="2">
        <f t="shared" si="31"/>
        <v>34847350.571428515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1004976.4285714272</v>
      </c>
      <c r="M110" s="8" t="e">
        <f t="shared" si="28"/>
        <v>#N/A</v>
      </c>
      <c r="N110" s="21" t="e">
        <f t="shared" si="15"/>
        <v>#N/A</v>
      </c>
      <c r="O110" s="2" t="e">
        <f t="shared" si="24"/>
        <v>#N/A</v>
      </c>
      <c r="P110" s="2">
        <v>647343.60744297504</v>
      </c>
      <c r="Q110" s="21">
        <f t="shared" si="34"/>
        <v>450000</v>
      </c>
      <c r="R110" s="2">
        <f t="shared" si="32"/>
        <v>35852327</v>
      </c>
      <c r="S110" s="2">
        <f t="shared" si="17"/>
        <v>439997.71428571641</v>
      </c>
      <c r="T110" s="2">
        <f t="shared" si="18"/>
        <v>10002.285714285681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34079837.74999997</v>
      </c>
      <c r="Z110" s="2" t="str">
        <f t="shared" si="8"/>
        <v>HERE</v>
      </c>
      <c r="AA110" s="2">
        <f>IF(Z110="HERE",Y110,AA109+Graph!$G$1*1000)</f>
        <v>34079837.74999997</v>
      </c>
      <c r="AB110" s="2">
        <f t="shared" si="21"/>
        <v>318168.25</v>
      </c>
      <c r="AC110" s="2">
        <f t="shared" si="30"/>
        <v>1772489.25</v>
      </c>
      <c r="AD110" s="3">
        <f t="shared" si="10"/>
        <v>34079837.74999997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23033661.158333313</v>
      </c>
      <c r="AH110" s="3" t="e">
        <f t="shared" si="3"/>
        <v>#N/A</v>
      </c>
    </row>
    <row r="111" spans="1:34" x14ac:dyDescent="0.25">
      <c r="A111" s="1">
        <v>44287</v>
      </c>
      <c r="B111" s="2">
        <f t="shared" si="0"/>
        <v>41</v>
      </c>
      <c r="C111" s="7"/>
      <c r="D111" s="2" t="e">
        <f t="shared" si="12"/>
        <v>#N/A</v>
      </c>
      <c r="E111" s="2" t="e">
        <f t="shared" si="22"/>
        <v>#N/A</v>
      </c>
      <c r="F111" s="2">
        <v>643782.32718542218</v>
      </c>
      <c r="G111" s="2">
        <f t="shared" si="26"/>
        <v>439997.71428571426</v>
      </c>
      <c r="H111" s="2">
        <f t="shared" si="31"/>
        <v>35287348.285714231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1014978.7142857129</v>
      </c>
      <c r="M111" s="8" t="e">
        <f t="shared" si="28"/>
        <v>#N/A</v>
      </c>
      <c r="N111" s="21" t="e">
        <f t="shared" si="15"/>
        <v>#N/A</v>
      </c>
      <c r="O111" s="2" t="e">
        <f t="shared" si="24"/>
        <v>#N/A</v>
      </c>
      <c r="P111" s="2">
        <v>651925.19207683206</v>
      </c>
      <c r="Q111" s="21">
        <f t="shared" si="34"/>
        <v>450000</v>
      </c>
      <c r="R111" s="2">
        <f t="shared" si="32"/>
        <v>36302327</v>
      </c>
      <c r="S111" s="2">
        <f t="shared" si="17"/>
        <v>439997.71428571641</v>
      </c>
      <c r="T111" s="2">
        <f t="shared" si="18"/>
        <v>10002.285714285681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34398005.99999997</v>
      </c>
      <c r="Z111" s="2" t="str">
        <f t="shared" si="8"/>
        <v>HERE</v>
      </c>
      <c r="AA111" s="2">
        <f>IF(Z111="HERE",Y111,AA110+Graph!$G$1*1000)</f>
        <v>34398005.99999997</v>
      </c>
      <c r="AB111" s="2">
        <f t="shared" si="21"/>
        <v>318168.25</v>
      </c>
      <c r="AC111" s="2">
        <f t="shared" si="30"/>
        <v>1904321</v>
      </c>
      <c r="AD111" s="3">
        <f t="shared" si="10"/>
        <v>34398005.99999997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23427383.216666646</v>
      </c>
      <c r="AH111" s="3" t="e">
        <f t="shared" si="3"/>
        <v>#N/A</v>
      </c>
    </row>
    <row r="112" spans="1:34" x14ac:dyDescent="0.25">
      <c r="A112" s="1">
        <v>44288</v>
      </c>
      <c r="B112" s="2">
        <f t="shared" si="0"/>
        <v>42</v>
      </c>
      <c r="C112" s="7"/>
      <c r="D112" s="2" t="e">
        <f t="shared" si="12"/>
        <v>#N/A</v>
      </c>
      <c r="E112" s="2" t="e">
        <f t="shared" si="22"/>
        <v>#N/A</v>
      </c>
      <c r="F112" s="2">
        <v>648289.52096474171</v>
      </c>
      <c r="G112" s="2">
        <f t="shared" si="26"/>
        <v>439997.71428571426</v>
      </c>
      <c r="H112" s="2">
        <f t="shared" si="31"/>
        <v>35727345.999999948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1024980.9999999986</v>
      </c>
      <c r="M112" s="8" t="e">
        <f t="shared" si="28"/>
        <v>#N/A</v>
      </c>
      <c r="N112" s="21" t="e">
        <f t="shared" si="15"/>
        <v>#N/A</v>
      </c>
      <c r="O112" s="2" t="e">
        <f t="shared" si="24"/>
        <v>#N/A</v>
      </c>
      <c r="P112" s="2">
        <v>656506.77671065927</v>
      </c>
      <c r="Q112" s="21">
        <f t="shared" si="34"/>
        <v>450000</v>
      </c>
      <c r="R112" s="2">
        <f t="shared" si="32"/>
        <v>36752327</v>
      </c>
      <c r="S112" s="2">
        <f t="shared" si="17"/>
        <v>439997.71428571641</v>
      </c>
      <c r="T112" s="2">
        <f t="shared" si="18"/>
        <v>10002.285714285681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34716174.24999997</v>
      </c>
      <c r="Z112" s="2" t="str">
        <f t="shared" si="8"/>
        <v>HERE</v>
      </c>
      <c r="AA112" s="2">
        <f>IF(Z112="HERE",Y112,AA111+Graph!$G$1*1000)</f>
        <v>34716174.24999997</v>
      </c>
      <c r="AB112" s="2">
        <f t="shared" si="21"/>
        <v>318168.25</v>
      </c>
      <c r="AC112" s="2">
        <f t="shared" si="30"/>
        <v>2036152.75</v>
      </c>
      <c r="AD112" s="3">
        <f t="shared" si="10"/>
        <v>34716174.24999997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23821105.274999976</v>
      </c>
      <c r="AH112" s="3" t="e">
        <f t="shared" si="3"/>
        <v>#N/A</v>
      </c>
    </row>
    <row r="113" spans="1:34" x14ac:dyDescent="0.25">
      <c r="A113" s="1">
        <v>44289</v>
      </c>
      <c r="B113" s="2">
        <f t="shared" si="0"/>
        <v>43</v>
      </c>
      <c r="C113" s="7"/>
      <c r="D113" s="2" t="e">
        <f t="shared" si="12"/>
        <v>#N/A</v>
      </c>
      <c r="E113" s="2" t="e">
        <f t="shared" si="22"/>
        <v>#N/A</v>
      </c>
      <c r="F113" s="2">
        <v>652796.71474409103</v>
      </c>
      <c r="G113" s="2">
        <f t="shared" si="26"/>
        <v>439997.71428571426</v>
      </c>
      <c r="H113" s="2">
        <f t="shared" si="31"/>
        <v>36167343.714285664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1034983.2857142843</v>
      </c>
      <c r="M113" s="8" t="e">
        <f t="shared" si="28"/>
        <v>#N/A</v>
      </c>
      <c r="N113" s="21" t="e">
        <f t="shared" si="15"/>
        <v>#N/A</v>
      </c>
      <c r="O113" s="2" t="e">
        <f t="shared" si="24"/>
        <v>#N/A</v>
      </c>
      <c r="P113" s="2">
        <v>661088.36134451628</v>
      </c>
      <c r="Q113" s="21">
        <f t="shared" si="34"/>
        <v>450000</v>
      </c>
      <c r="R113" s="2">
        <f t="shared" si="32"/>
        <v>37202327</v>
      </c>
      <c r="S113" s="2">
        <f t="shared" si="17"/>
        <v>439997.71428571641</v>
      </c>
      <c r="T113" s="2">
        <f t="shared" si="18"/>
        <v>10002.285714285681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35034342.49999997</v>
      </c>
      <c r="Z113" s="2" t="str">
        <f t="shared" si="8"/>
        <v>HERE</v>
      </c>
      <c r="AA113" s="2">
        <f>IF(Z113="HERE",Y113,AA112+Graph!$G$1*1000)</f>
        <v>35034342.49999997</v>
      </c>
      <c r="AB113" s="2">
        <f t="shared" si="21"/>
        <v>318168.25</v>
      </c>
      <c r="AC113" s="2">
        <f t="shared" si="30"/>
        <v>2167984.5</v>
      </c>
      <c r="AD113" s="3">
        <f t="shared" si="10"/>
        <v>35034342.49999997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24214827.33333331</v>
      </c>
      <c r="AH113" s="3" t="e">
        <f t="shared" si="3"/>
        <v>#N/A</v>
      </c>
    </row>
    <row r="114" spans="1:34" x14ac:dyDescent="0.25">
      <c r="A114" s="1">
        <v>44290</v>
      </c>
      <c r="B114" s="2">
        <f t="shared" si="0"/>
        <v>44</v>
      </c>
      <c r="C114" s="7"/>
      <c r="D114" s="2" t="e">
        <f t="shared" si="12"/>
        <v>#N/A</v>
      </c>
      <c r="E114" s="2" t="e">
        <f t="shared" si="22"/>
        <v>#N/A</v>
      </c>
      <c r="F114" s="2">
        <v>657303.90852341056</v>
      </c>
      <c r="G114" s="2">
        <f t="shared" si="26"/>
        <v>439997.71428571426</v>
      </c>
      <c r="H114" s="2">
        <f t="shared" si="31"/>
        <v>36607341.428571381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1044985.57142857</v>
      </c>
      <c r="M114" s="8" t="e">
        <f t="shared" si="28"/>
        <v>#N/A</v>
      </c>
      <c r="N114" s="21" t="e">
        <f t="shared" si="15"/>
        <v>#N/A</v>
      </c>
      <c r="O114" s="2" t="e">
        <f t="shared" si="24"/>
        <v>#N/A</v>
      </c>
      <c r="P114" s="2">
        <v>665669.94597837329</v>
      </c>
      <c r="Q114" s="21">
        <f t="shared" si="34"/>
        <v>450000</v>
      </c>
      <c r="R114" s="2">
        <f t="shared" si="32"/>
        <v>37652327</v>
      </c>
      <c r="S114" s="2">
        <f t="shared" si="17"/>
        <v>439997.71428571641</v>
      </c>
      <c r="T114" s="2">
        <f t="shared" si="18"/>
        <v>10002.285714285681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35352510.74999997</v>
      </c>
      <c r="Z114" s="2" t="str">
        <f t="shared" si="8"/>
        <v>HERE</v>
      </c>
      <c r="AA114" s="2">
        <f>IF(Z114="HERE",Y114,AA113+Graph!$G$1*1000)</f>
        <v>35352510.74999997</v>
      </c>
      <c r="AB114" s="2">
        <f t="shared" si="21"/>
        <v>318168.25</v>
      </c>
      <c r="AC114" s="2">
        <f t="shared" si="30"/>
        <v>2299816.25</v>
      </c>
      <c r="AD114" s="3">
        <f t="shared" si="10"/>
        <v>35352510.74999997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24608549.39166664</v>
      </c>
      <c r="AH114" s="3" t="e">
        <f t="shared" si="3"/>
        <v>#N/A</v>
      </c>
    </row>
    <row r="115" spans="1:34" x14ac:dyDescent="0.25">
      <c r="A115" s="1">
        <v>44291</v>
      </c>
      <c r="B115" s="2">
        <f t="shared" si="0"/>
        <v>45</v>
      </c>
      <c r="C115" s="7"/>
      <c r="D115" s="2" t="e">
        <f t="shared" si="12"/>
        <v>#N/A</v>
      </c>
      <c r="E115" s="2" t="e">
        <f t="shared" si="22"/>
        <v>#N/A</v>
      </c>
      <c r="F115" s="2">
        <v>661811.10230273008</v>
      </c>
      <c r="G115" s="2">
        <f t="shared" si="26"/>
        <v>439997.71428571426</v>
      </c>
      <c r="H115" s="2">
        <f t="shared" si="31"/>
        <v>37047339.142857097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1054987.8571428556</v>
      </c>
      <c r="M115" s="8" t="e">
        <f t="shared" si="28"/>
        <v>#N/A</v>
      </c>
      <c r="N115" s="21" t="e">
        <f t="shared" si="15"/>
        <v>#N/A</v>
      </c>
      <c r="O115" s="2" t="e">
        <f t="shared" si="24"/>
        <v>#N/A</v>
      </c>
      <c r="P115" s="2">
        <v>670251.5306122303</v>
      </c>
      <c r="Q115" s="21">
        <f t="shared" si="34"/>
        <v>450000</v>
      </c>
      <c r="R115" s="2">
        <f t="shared" si="32"/>
        <v>38102327</v>
      </c>
      <c r="S115" s="2">
        <f t="shared" si="17"/>
        <v>439997.71428571641</v>
      </c>
      <c r="T115" s="2">
        <f t="shared" si="18"/>
        <v>10002.285714285681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35670678.99999997</v>
      </c>
      <c r="Z115" s="2" t="str">
        <f t="shared" si="8"/>
        <v>HERE</v>
      </c>
      <c r="AA115" s="2">
        <f>IF(Z115="HERE",Y115,AA114+Graph!$G$1*1000)</f>
        <v>35670678.99999997</v>
      </c>
      <c r="AB115" s="2">
        <f t="shared" si="21"/>
        <v>318168.25</v>
      </c>
      <c r="AC115" s="2">
        <f t="shared" si="30"/>
        <v>2431648</v>
      </c>
      <c r="AD115" s="3">
        <f t="shared" si="10"/>
        <v>35670678.99999997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25002271.449999973</v>
      </c>
      <c r="AH115" s="3" t="e">
        <f t="shared" si="3"/>
        <v>#N/A</v>
      </c>
    </row>
    <row r="116" spans="1:34" x14ac:dyDescent="0.25">
      <c r="A116" s="1">
        <v>44292</v>
      </c>
      <c r="B116" s="2">
        <f t="shared" si="0"/>
        <v>46</v>
      </c>
      <c r="C116" s="7"/>
      <c r="D116" s="2" t="e">
        <f t="shared" si="12"/>
        <v>#N/A</v>
      </c>
      <c r="E116" s="2" t="e">
        <f t="shared" si="22"/>
        <v>#N/A</v>
      </c>
      <c r="F116" s="2">
        <v>666318.29608207941</v>
      </c>
      <c r="G116" s="2">
        <f t="shared" si="26"/>
        <v>439997.71428571426</v>
      </c>
      <c r="H116" s="2">
        <f t="shared" si="31"/>
        <v>37487336.857142814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1064990.1428571413</v>
      </c>
      <c r="M116" s="8" t="e">
        <f t="shared" si="28"/>
        <v>#N/A</v>
      </c>
      <c r="N116" s="21" t="e">
        <f t="shared" si="15"/>
        <v>#N/A</v>
      </c>
      <c r="O116" s="2" t="e">
        <f t="shared" si="24"/>
        <v>#N/A</v>
      </c>
      <c r="P116" s="2">
        <v>674833.11524608731</v>
      </c>
      <c r="Q116" s="21">
        <f t="shared" si="34"/>
        <v>450000</v>
      </c>
      <c r="R116" s="2">
        <f t="shared" si="32"/>
        <v>38552327</v>
      </c>
      <c r="S116" s="2">
        <f t="shared" si="17"/>
        <v>439997.71428571641</v>
      </c>
      <c r="T116" s="2">
        <f t="shared" si="18"/>
        <v>10002.285714285681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35913017.99999997</v>
      </c>
      <c r="Z116" s="2" t="str">
        <f t="shared" si="8"/>
        <v>HERE</v>
      </c>
      <c r="AA116" s="2">
        <f>IF(Z116="HERE",Y116,AA115+Graph!$G$1*1000)</f>
        <v>35913017.99999997</v>
      </c>
      <c r="AB116" s="2">
        <f t="shared" si="21"/>
        <v>242339</v>
      </c>
      <c r="AC116" s="2">
        <f t="shared" si="30"/>
        <v>2639309</v>
      </c>
      <c r="AD116" s="3">
        <f t="shared" si="10"/>
        <v>35913017.99999997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25395993.508333303</v>
      </c>
      <c r="AH116" s="3" t="e">
        <f t="shared" si="3"/>
        <v>#N/A</v>
      </c>
    </row>
    <row r="117" spans="1:34" x14ac:dyDescent="0.25">
      <c r="A117" s="1">
        <v>44293</v>
      </c>
      <c r="B117" s="2">
        <f t="shared" si="0"/>
        <v>47</v>
      </c>
      <c r="C117" s="7"/>
      <c r="D117" s="2" t="e">
        <f t="shared" si="12"/>
        <v>#N/A</v>
      </c>
      <c r="E117" s="2" t="e">
        <f t="shared" si="22"/>
        <v>#N/A</v>
      </c>
      <c r="F117" s="2">
        <v>670825.48986139894</v>
      </c>
      <c r="G117" s="2">
        <f t="shared" si="26"/>
        <v>439997.71428571426</v>
      </c>
      <c r="H117" s="2">
        <f t="shared" si="31"/>
        <v>37927334.57142853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1074992.428571427</v>
      </c>
      <c r="M117" s="8" t="e">
        <f t="shared" si="28"/>
        <v>#N/A</v>
      </c>
      <c r="N117" s="21" t="e">
        <f t="shared" si="15"/>
        <v>#N/A</v>
      </c>
      <c r="O117" s="2" t="e">
        <f t="shared" si="24"/>
        <v>#N/A</v>
      </c>
      <c r="P117" s="2">
        <v>679414.69987994432</v>
      </c>
      <c r="Q117" s="21">
        <f t="shared" si="34"/>
        <v>450000</v>
      </c>
      <c r="R117" s="2">
        <f t="shared" si="32"/>
        <v>39002327</v>
      </c>
      <c r="S117" s="2">
        <f t="shared" si="17"/>
        <v>439997.71428571641</v>
      </c>
      <c r="T117" s="2">
        <f t="shared" si="18"/>
        <v>10002.285714285681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36084074.99999997</v>
      </c>
      <c r="Z117" s="2" t="str">
        <f t="shared" si="8"/>
        <v>HERE</v>
      </c>
      <c r="AA117" s="2">
        <f>IF(Z117="HERE",Y117,AA116+Graph!$G$1*1000)</f>
        <v>36084074.99999997</v>
      </c>
      <c r="AB117" s="2">
        <f t="shared" si="21"/>
        <v>171057</v>
      </c>
      <c r="AC117" s="2">
        <f t="shared" si="30"/>
        <v>2918252</v>
      </c>
      <c r="AD117" s="3">
        <f t="shared" si="10"/>
        <v>36084074.99999997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25789715.56666664</v>
      </c>
      <c r="AH117" s="3" t="e">
        <f t="shared" si="3"/>
        <v>#N/A</v>
      </c>
    </row>
    <row r="118" spans="1:34" x14ac:dyDescent="0.25">
      <c r="A118" s="1">
        <v>44294</v>
      </c>
      <c r="B118" s="2">
        <f t="shared" si="0"/>
        <v>48</v>
      </c>
      <c r="C118" s="7"/>
      <c r="D118" s="2" t="e">
        <f t="shared" si="12"/>
        <v>#N/A</v>
      </c>
      <c r="E118" s="2" t="e">
        <f t="shared" si="22"/>
        <v>#N/A</v>
      </c>
      <c r="F118" s="2">
        <v>675332.68364071846</v>
      </c>
      <c r="G118" s="2">
        <f t="shared" si="26"/>
        <v>439997.71428571426</v>
      </c>
      <c r="H118" s="2">
        <f t="shared" si="31"/>
        <v>38367332.285714246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1084994.7142857127</v>
      </c>
      <c r="M118" s="8" t="e">
        <f t="shared" si="28"/>
        <v>#N/A</v>
      </c>
      <c r="N118" s="21" t="e">
        <f t="shared" si="15"/>
        <v>#N/A</v>
      </c>
      <c r="O118" s="2" t="e">
        <f t="shared" si="24"/>
        <v>#N/A</v>
      </c>
      <c r="P118" s="2">
        <v>683996.28451380134</v>
      </c>
      <c r="Q118" s="21">
        <f t="shared" si="34"/>
        <v>450000</v>
      </c>
      <c r="R118" s="2">
        <f t="shared" si="32"/>
        <v>39452327</v>
      </c>
      <c r="S118" s="2">
        <f t="shared" si="17"/>
        <v>439997.71428571641</v>
      </c>
      <c r="T118" s="2">
        <f t="shared" si="18"/>
        <v>10002.285714285681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36217380.99999997</v>
      </c>
      <c r="Z118" s="2" t="str">
        <f t="shared" si="8"/>
        <v>HERE</v>
      </c>
      <c r="AA118" s="2">
        <f>IF(Z118="HERE",Y118,AA117+Graph!$G$1*1000)</f>
        <v>36217380.99999997</v>
      </c>
      <c r="AB118" s="2">
        <f t="shared" si="21"/>
        <v>133306</v>
      </c>
      <c r="AC118" s="2">
        <f t="shared" si="30"/>
        <v>3234946</v>
      </c>
      <c r="AD118" s="3">
        <f t="shared" si="10"/>
        <v>36217380.99999997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26183437.62499997</v>
      </c>
      <c r="AH118" s="3" t="e">
        <f t="shared" si="3"/>
        <v>#N/A</v>
      </c>
    </row>
    <row r="119" spans="1:34" x14ac:dyDescent="0.25">
      <c r="A119" s="1">
        <v>44295</v>
      </c>
      <c r="B119" s="2">
        <f t="shared" si="0"/>
        <v>49</v>
      </c>
      <c r="C119" s="7"/>
      <c r="D119" s="2" t="e">
        <f t="shared" si="12"/>
        <v>#N/A</v>
      </c>
      <c r="E119" s="2" t="e">
        <f t="shared" si="22"/>
        <v>#N/A</v>
      </c>
      <c r="F119" s="2">
        <v>679839.87742006779</v>
      </c>
      <c r="G119" s="2">
        <f t="shared" si="26"/>
        <v>439997.71428571426</v>
      </c>
      <c r="H119" s="2">
        <f t="shared" si="31"/>
        <v>38807329.999999963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1094996.9999999984</v>
      </c>
      <c r="M119" s="8" t="e">
        <f t="shared" si="28"/>
        <v>#N/A</v>
      </c>
      <c r="N119" s="21" t="e">
        <f t="shared" si="15"/>
        <v>#N/A</v>
      </c>
      <c r="O119" s="2" t="e">
        <f t="shared" si="24"/>
        <v>#N/A</v>
      </c>
      <c r="P119" s="2">
        <v>688577.86914765835</v>
      </c>
      <c r="Q119" s="21">
        <f t="shared" si="34"/>
        <v>450000</v>
      </c>
      <c r="R119" s="2">
        <f t="shared" si="32"/>
        <v>39902327</v>
      </c>
      <c r="S119" s="2">
        <f t="shared" si="17"/>
        <v>439997.71428571641</v>
      </c>
      <c r="T119" s="2">
        <f t="shared" si="18"/>
        <v>10002.285714285681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36343147.99999997</v>
      </c>
      <c r="Z119" s="2" t="str">
        <f t="shared" si="8"/>
        <v>HERE</v>
      </c>
      <c r="AA119" s="2">
        <f>IF(Z119="HERE",Y119,AA118+Graph!$G$1*1000)</f>
        <v>36343147.99999997</v>
      </c>
      <c r="AB119" s="2">
        <f t="shared" si="21"/>
        <v>125767</v>
      </c>
      <c r="AC119" s="2">
        <f t="shared" si="30"/>
        <v>3559179</v>
      </c>
      <c r="AD119" s="3">
        <f t="shared" si="10"/>
        <v>36343147.99999997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26577159.683333304</v>
      </c>
      <c r="AH119" s="3" t="e">
        <f t="shared" si="3"/>
        <v>#N/A</v>
      </c>
    </row>
    <row r="120" spans="1:34" x14ac:dyDescent="0.25">
      <c r="A120" s="1">
        <v>44296</v>
      </c>
      <c r="B120" s="2">
        <f t="shared" si="0"/>
        <v>50</v>
      </c>
      <c r="C120" s="7"/>
      <c r="D120" s="2" t="e">
        <f t="shared" si="12"/>
        <v>#N/A</v>
      </c>
      <c r="E120" s="2" t="e">
        <f t="shared" si="22"/>
        <v>#N/A</v>
      </c>
      <c r="F120" s="2">
        <v>684347.07119938731</v>
      </c>
      <c r="G120" s="2">
        <f t="shared" si="26"/>
        <v>439997.71428571426</v>
      </c>
      <c r="H120" s="2">
        <f t="shared" si="31"/>
        <v>39247327.714285679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1104999.2857142841</v>
      </c>
      <c r="M120" s="8" t="e">
        <f t="shared" si="28"/>
        <v>#N/A</v>
      </c>
      <c r="N120" s="21" t="e">
        <f t="shared" si="15"/>
        <v>#N/A</v>
      </c>
      <c r="O120" s="2" t="e">
        <f t="shared" si="24"/>
        <v>#N/A</v>
      </c>
      <c r="P120" s="2">
        <v>693159.45378151536</v>
      </c>
      <c r="Q120" s="21">
        <f t="shared" si="34"/>
        <v>450000</v>
      </c>
      <c r="R120" s="2">
        <f t="shared" si="32"/>
        <v>40352327</v>
      </c>
      <c r="S120" s="2">
        <f t="shared" si="17"/>
        <v>439997.71428571641</v>
      </c>
      <c r="T120" s="2">
        <f t="shared" si="18"/>
        <v>10002.285714285681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36515232.99999997</v>
      </c>
      <c r="Z120" s="2" t="str">
        <f t="shared" si="8"/>
        <v>HERE</v>
      </c>
      <c r="AA120" s="2">
        <f>IF(Z120="HERE",Y120,AA119+Graph!$G$1*1000)</f>
        <v>36515232.99999997</v>
      </c>
      <c r="AB120" s="2">
        <f t="shared" si="21"/>
        <v>172085</v>
      </c>
      <c r="AC120" s="2">
        <f t="shared" si="30"/>
        <v>3837094</v>
      </c>
      <c r="AD120" s="3">
        <f t="shared" si="10"/>
        <v>36515232.99999997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26970881.741666634</v>
      </c>
      <c r="AH120" s="3" t="e">
        <f t="shared" si="3"/>
        <v>#N/A</v>
      </c>
    </row>
    <row r="121" spans="1:34" x14ac:dyDescent="0.25">
      <c r="A121" s="1">
        <v>44297</v>
      </c>
      <c r="B121" s="2">
        <f t="shared" si="0"/>
        <v>51</v>
      </c>
      <c r="C121" s="7"/>
      <c r="D121" s="2" t="e">
        <f t="shared" si="12"/>
        <v>#N/A</v>
      </c>
      <c r="E121" s="2" t="e">
        <f t="shared" si="22"/>
        <v>#N/A</v>
      </c>
      <c r="F121" s="2">
        <v>688854.26497870684</v>
      </c>
      <c r="G121" s="2">
        <f t="shared" si="26"/>
        <v>439997.71428571426</v>
      </c>
      <c r="H121" s="2">
        <f t="shared" si="31"/>
        <v>39687325.428571396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1115001.5714285697</v>
      </c>
      <c r="M121" s="8" t="e">
        <f t="shared" si="28"/>
        <v>#N/A</v>
      </c>
      <c r="N121" s="21" t="e">
        <f t="shared" si="15"/>
        <v>#N/A</v>
      </c>
      <c r="O121" s="2" t="e">
        <f t="shared" si="24"/>
        <v>#N/A</v>
      </c>
      <c r="P121" s="2">
        <v>697741.03841534257</v>
      </c>
      <c r="Q121" s="21">
        <f t="shared" si="34"/>
        <v>450000</v>
      </c>
      <c r="R121" s="2">
        <f t="shared" si="32"/>
        <v>40802327</v>
      </c>
      <c r="S121" s="2">
        <f t="shared" si="17"/>
        <v>439997.71428571641</v>
      </c>
      <c r="T121" s="2">
        <f t="shared" si="18"/>
        <v>10002.285714285681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36739825.99999997</v>
      </c>
      <c r="Z121" s="2" t="str">
        <f t="shared" si="8"/>
        <v>HERE</v>
      </c>
      <c r="AA121" s="2">
        <f>IF(Z121="HERE",Y121,AA120+Graph!$G$1*1000)</f>
        <v>36739825.99999997</v>
      </c>
      <c r="AB121" s="2">
        <f t="shared" si="21"/>
        <v>224593</v>
      </c>
      <c r="AC121" s="2">
        <f t="shared" si="30"/>
        <v>4062501</v>
      </c>
      <c r="AD121" s="3">
        <f t="shared" si="10"/>
        <v>36739825.99999997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27364603.799999967</v>
      </c>
      <c r="AH121" s="3" t="e">
        <f t="shared" si="3"/>
        <v>#N/A</v>
      </c>
    </row>
    <row r="122" spans="1:34" x14ac:dyDescent="0.25">
      <c r="A122" s="1">
        <v>44298</v>
      </c>
      <c r="B122" s="2">
        <f t="shared" si="0"/>
        <v>52</v>
      </c>
      <c r="C122" s="7"/>
      <c r="D122" s="2" t="e">
        <f t="shared" si="12"/>
        <v>#N/A</v>
      </c>
      <c r="E122" s="2" t="e">
        <f t="shared" si="22"/>
        <v>#N/A</v>
      </c>
      <c r="F122" s="2">
        <v>693361.45875805616</v>
      </c>
      <c r="G122" s="2">
        <f t="shared" si="26"/>
        <v>439997.71428571426</v>
      </c>
      <c r="H122" s="2">
        <f t="shared" si="31"/>
        <v>40127323.142857112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1125003.8571428554</v>
      </c>
      <c r="M122" s="8" t="e">
        <f t="shared" si="28"/>
        <v>#N/A</v>
      </c>
      <c r="N122" s="21" t="e">
        <f t="shared" si="15"/>
        <v>#N/A</v>
      </c>
      <c r="O122" s="2" t="e">
        <f t="shared" si="24"/>
        <v>#N/A</v>
      </c>
      <c r="P122" s="2">
        <v>702322.62304919958</v>
      </c>
      <c r="Q122" s="21">
        <f t="shared" si="34"/>
        <v>450000</v>
      </c>
      <c r="R122" s="2">
        <f t="shared" si="32"/>
        <v>41252327</v>
      </c>
      <c r="S122" s="2">
        <f t="shared" si="17"/>
        <v>439997.71428571641</v>
      </c>
      <c r="T122" s="2">
        <f t="shared" si="18"/>
        <v>10002.285714285681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36985749.99999997</v>
      </c>
      <c r="Z122" s="2" t="str">
        <f t="shared" si="8"/>
        <v>HERE</v>
      </c>
      <c r="AA122" s="2">
        <f>IF(Z122="HERE",Y122,AA121+Graph!$G$1*1000)</f>
        <v>36985749.99999997</v>
      </c>
      <c r="AB122" s="2">
        <f t="shared" si="21"/>
        <v>245924</v>
      </c>
      <c r="AC122" s="2">
        <f t="shared" si="30"/>
        <v>4266577</v>
      </c>
      <c r="AD122" s="3">
        <f t="shared" si="10"/>
        <v>36985749.99999997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27724181.74285711</v>
      </c>
      <c r="AH122" s="3" t="e">
        <f t="shared" si="3"/>
        <v>#N/A</v>
      </c>
    </row>
    <row r="123" spans="1:34" x14ac:dyDescent="0.25">
      <c r="A123" s="1">
        <v>44299</v>
      </c>
      <c r="B123" s="2">
        <f t="shared" si="0"/>
        <v>53</v>
      </c>
      <c r="C123" s="7"/>
      <c r="D123" s="2" t="e">
        <f t="shared" si="12"/>
        <v>#N/A</v>
      </c>
      <c r="E123" s="2" t="e">
        <f t="shared" si="22"/>
        <v>#N/A</v>
      </c>
      <c r="F123" s="2">
        <v>697868.65253737569</v>
      </c>
      <c r="G123" s="2">
        <f t="shared" si="26"/>
        <v>439997.71428571426</v>
      </c>
      <c r="H123" s="2">
        <f t="shared" si="31"/>
        <v>40567320.857142828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1135006.1428571411</v>
      </c>
      <c r="M123" s="8" t="e">
        <f t="shared" si="28"/>
        <v>#N/A</v>
      </c>
      <c r="N123" s="21" t="e">
        <f t="shared" si="15"/>
        <v>#N/A</v>
      </c>
      <c r="O123" s="2" t="e">
        <f t="shared" si="24"/>
        <v>#N/A</v>
      </c>
      <c r="P123" s="2">
        <v>706904.20768305659</v>
      </c>
      <c r="Q123" s="21">
        <f t="shared" si="34"/>
        <v>450000</v>
      </c>
      <c r="R123" s="2">
        <f t="shared" si="32"/>
        <v>41702327</v>
      </c>
      <c r="S123" s="2">
        <f t="shared" si="17"/>
        <v>439997.71428571641</v>
      </c>
      <c r="T123" s="2">
        <f t="shared" si="18"/>
        <v>10002.285714285681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37092586.99999997</v>
      </c>
      <c r="Z123" s="2" t="str">
        <f t="shared" si="8"/>
        <v>HERE</v>
      </c>
      <c r="AA123" s="2">
        <f>IF(Z123="HERE",Y123,AA122+Graph!$G$1*1000)</f>
        <v>37092586.99999997</v>
      </c>
      <c r="AB123" s="2">
        <f t="shared" si="21"/>
        <v>106837</v>
      </c>
      <c r="AC123" s="2">
        <f t="shared" si="30"/>
        <v>4609740</v>
      </c>
      <c r="AD123" s="3">
        <f t="shared" si="10"/>
        <v>37092586.99999997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28083759.685714256</v>
      </c>
      <c r="AH123" s="3" t="e">
        <f t="shared" si="3"/>
        <v>#N/A</v>
      </c>
    </row>
    <row r="124" spans="1:34" x14ac:dyDescent="0.25">
      <c r="A124" s="1">
        <v>44300</v>
      </c>
      <c r="B124" s="2">
        <f t="shared" si="0"/>
        <v>54</v>
      </c>
      <c r="C124" s="7"/>
      <c r="D124" s="2" t="e">
        <f t="shared" si="12"/>
        <v>#N/A</v>
      </c>
      <c r="E124" s="2" t="e">
        <f t="shared" si="22"/>
        <v>#N/A</v>
      </c>
      <c r="F124" s="2">
        <v>702375.84631669521</v>
      </c>
      <c r="G124" s="2">
        <f t="shared" si="26"/>
        <v>439997.71428571426</v>
      </c>
      <c r="H124" s="2">
        <f t="shared" si="31"/>
        <v>41007318.571428545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1145008.4285714268</v>
      </c>
      <c r="M124" s="8" t="e">
        <f t="shared" si="28"/>
        <v>#N/A</v>
      </c>
      <c r="N124" s="21" t="e">
        <f t="shared" si="15"/>
        <v>#N/A</v>
      </c>
      <c r="O124" s="2" t="e">
        <f t="shared" si="24"/>
        <v>#N/A</v>
      </c>
      <c r="P124" s="2">
        <v>711485.7923169136</v>
      </c>
      <c r="Q124" s="21">
        <f t="shared" si="34"/>
        <v>450000</v>
      </c>
      <c r="R124" s="2">
        <f t="shared" si="32"/>
        <v>42152327</v>
      </c>
      <c r="S124" s="2">
        <f t="shared" si="17"/>
        <v>439997.71428571641</v>
      </c>
      <c r="T124" s="2">
        <f t="shared" si="18"/>
        <v>10002.285714285681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37179078.99999997</v>
      </c>
      <c r="Z124" s="2" t="str">
        <f t="shared" si="8"/>
        <v>HERE</v>
      </c>
      <c r="AA124" s="2">
        <f>IF(Z124="HERE",Y124,AA123+Graph!$G$1*1000)</f>
        <v>37179078.99999997</v>
      </c>
      <c r="AB124" s="2">
        <f t="shared" si="21"/>
        <v>86492</v>
      </c>
      <c r="AC124" s="2">
        <f t="shared" si="30"/>
        <v>4973248</v>
      </c>
      <c r="AD124" s="3">
        <f t="shared" si="10"/>
        <v>37179078.99999997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28443337.628571402</v>
      </c>
      <c r="AH124" s="3" t="e">
        <f t="shared" si="3"/>
        <v>#N/A</v>
      </c>
    </row>
    <row r="125" spans="1:34" x14ac:dyDescent="0.25">
      <c r="A125" s="1">
        <v>44301</v>
      </c>
      <c r="B125" s="2">
        <f t="shared" si="0"/>
        <v>55</v>
      </c>
      <c r="C125" s="7"/>
      <c r="D125" s="2" t="e">
        <f t="shared" si="12"/>
        <v>#N/A</v>
      </c>
      <c r="E125" s="2" t="e">
        <f t="shared" si="22"/>
        <v>#N/A</v>
      </c>
      <c r="F125" s="2">
        <v>706883.04009604454</v>
      </c>
      <c r="G125" s="2">
        <f t="shared" si="26"/>
        <v>439997.71428571426</v>
      </c>
      <c r="H125" s="2">
        <f t="shared" si="31"/>
        <v>41447316.285714261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1155010.7142857125</v>
      </c>
      <c r="M125" s="8" t="e">
        <f t="shared" si="28"/>
        <v>#N/A</v>
      </c>
      <c r="N125" s="21" t="e">
        <f t="shared" si="15"/>
        <v>#N/A</v>
      </c>
      <c r="O125" s="2" t="e">
        <f t="shared" si="24"/>
        <v>#N/A</v>
      </c>
      <c r="P125" s="2">
        <v>716067.37695077062</v>
      </c>
      <c r="Q125" s="21">
        <f t="shared" si="34"/>
        <v>450000</v>
      </c>
      <c r="R125" s="2">
        <f t="shared" si="32"/>
        <v>42602327</v>
      </c>
      <c r="S125" s="2">
        <f t="shared" si="17"/>
        <v>439997.71428571641</v>
      </c>
      <c r="T125" s="2">
        <f t="shared" si="18"/>
        <v>10002.285714285681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37219223.99999997</v>
      </c>
      <c r="Z125" s="2" t="str">
        <f t="shared" si="8"/>
        <v>HERE</v>
      </c>
      <c r="AA125" s="2">
        <f>IF(Z125="HERE",Y125,AA124+Graph!$G$1*1000)</f>
        <v>37219223.99999997</v>
      </c>
      <c r="AB125" s="2">
        <f t="shared" si="21"/>
        <v>40145</v>
      </c>
      <c r="AC125" s="2">
        <f t="shared" si="30"/>
        <v>5383103</v>
      </c>
      <c r="AD125" s="3">
        <f t="shared" si="10"/>
        <v>37219223.99999997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28802915.571428545</v>
      </c>
      <c r="AH125" s="3" t="e">
        <f t="shared" si="3"/>
        <v>#N/A</v>
      </c>
    </row>
    <row r="126" spans="1:34" x14ac:dyDescent="0.25">
      <c r="A126" s="1">
        <v>44302</v>
      </c>
      <c r="B126" s="2">
        <f t="shared" si="0"/>
        <v>56</v>
      </c>
      <c r="C126" s="7"/>
      <c r="D126" s="2" t="e">
        <f t="shared" si="12"/>
        <v>#N/A</v>
      </c>
      <c r="E126" s="2" t="e">
        <f t="shared" si="22"/>
        <v>#N/A</v>
      </c>
      <c r="F126" s="2">
        <v>711390.23387536407</v>
      </c>
      <c r="G126" s="2">
        <f t="shared" si="26"/>
        <v>439997.71428571426</v>
      </c>
      <c r="H126" s="2">
        <f t="shared" si="31"/>
        <v>41887313.999999978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1165012.9999999981</v>
      </c>
      <c r="M126" s="8" t="e">
        <f t="shared" si="28"/>
        <v>#N/A</v>
      </c>
      <c r="N126" s="21" t="e">
        <f t="shared" si="15"/>
        <v>#N/A</v>
      </c>
      <c r="O126" s="2" t="e">
        <f t="shared" si="24"/>
        <v>#N/A</v>
      </c>
      <c r="P126" s="2">
        <v>720648.96158462763</v>
      </c>
      <c r="Q126" s="21">
        <f t="shared" si="34"/>
        <v>450000</v>
      </c>
      <c r="R126" s="2">
        <f t="shared" si="32"/>
        <v>43052327</v>
      </c>
      <c r="S126" s="2">
        <f t="shared" si="17"/>
        <v>439997.71428571641</v>
      </c>
      <c r="T126" s="2">
        <f t="shared" si="18"/>
        <v>10002.285714285681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37190975.99999997</v>
      </c>
      <c r="Z126" s="2" t="str">
        <f t="shared" si="8"/>
        <v>HERE</v>
      </c>
      <c r="AA126" s="2">
        <f>IF(Z126="HERE",Y126,AA125+Graph!$G$1*1000)</f>
        <v>37190975.99999997</v>
      </c>
      <c r="AB126" s="2">
        <f t="shared" si="21"/>
        <v>-28248</v>
      </c>
      <c r="AC126" s="2">
        <f t="shared" si="30"/>
        <v>5861351</v>
      </c>
      <c r="AD126" s="3">
        <f t="shared" si="10"/>
        <v>37190975.99999997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29162493.514285687</v>
      </c>
      <c r="AH126" s="3" t="e">
        <f t="shared" si="3"/>
        <v>#N/A</v>
      </c>
    </row>
    <row r="127" spans="1:34" x14ac:dyDescent="0.25">
      <c r="A127" s="1">
        <v>44303</v>
      </c>
      <c r="B127" s="2">
        <f t="shared" si="0"/>
        <v>57</v>
      </c>
      <c r="C127" s="7"/>
      <c r="D127" s="2" t="e">
        <f t="shared" si="12"/>
        <v>#N/A</v>
      </c>
      <c r="E127" s="2" t="e">
        <f t="shared" si="22"/>
        <v>#N/A</v>
      </c>
      <c r="F127" s="2">
        <v>715897.42765468359</v>
      </c>
      <c r="G127" s="2">
        <f t="shared" si="26"/>
        <v>439997.71428571426</v>
      </c>
      <c r="H127" s="2">
        <f t="shared" si="31"/>
        <v>42327311.714285694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1175015.2857142838</v>
      </c>
      <c r="M127" s="8" t="e">
        <f t="shared" si="28"/>
        <v>#N/A</v>
      </c>
      <c r="N127" s="21" t="e">
        <f t="shared" si="15"/>
        <v>#N/A</v>
      </c>
      <c r="O127" s="2" t="e">
        <f t="shared" si="24"/>
        <v>#N/A</v>
      </c>
      <c r="P127" s="2">
        <v>725230.54621848464</v>
      </c>
      <c r="Q127" s="21">
        <f t="shared" si="34"/>
        <v>450000</v>
      </c>
      <c r="R127" s="2">
        <f t="shared" si="32"/>
        <v>43502327</v>
      </c>
      <c r="S127" s="2">
        <f t="shared" si="17"/>
        <v>439997.71428571641</v>
      </c>
      <c r="T127" s="2">
        <f t="shared" si="18"/>
        <v>10002.285714285681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37149005.99999997</v>
      </c>
      <c r="Z127" s="2" t="str">
        <f t="shared" si="8"/>
        <v>HERE</v>
      </c>
      <c r="AA127" s="2">
        <f>IF(Z127="HERE",Y127,AA126+Graph!$G$1*1000)</f>
        <v>37149005.99999997</v>
      </c>
      <c r="AB127" s="2">
        <f t="shared" si="21"/>
        <v>-41970</v>
      </c>
      <c r="AC127" s="2">
        <f t="shared" si="30"/>
        <v>6353321</v>
      </c>
      <c r="AD127" s="3">
        <f t="shared" si="10"/>
        <v>37149005.99999997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29522071.457142834</v>
      </c>
      <c r="AH127" s="3" t="e">
        <f t="shared" si="3"/>
        <v>#N/A</v>
      </c>
    </row>
    <row r="128" spans="1:34" x14ac:dyDescent="0.25">
      <c r="A128" s="1">
        <v>44304</v>
      </c>
      <c r="B128" s="2">
        <f t="shared" si="0"/>
        <v>58</v>
      </c>
      <c r="C128" s="7"/>
      <c r="D128" s="2" t="e">
        <f t="shared" si="12"/>
        <v>#N/A</v>
      </c>
      <c r="E128" s="2" t="e">
        <f t="shared" si="22"/>
        <v>#N/A</v>
      </c>
      <c r="F128" s="2">
        <v>720404.62143403292</v>
      </c>
      <c r="G128" s="2">
        <f t="shared" si="26"/>
        <v>439997.71428571426</v>
      </c>
      <c r="H128" s="2">
        <f t="shared" si="31"/>
        <v>42767309.42857141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1185017.5714285695</v>
      </c>
      <c r="M128" s="8" t="e">
        <f t="shared" si="28"/>
        <v>#N/A</v>
      </c>
      <c r="N128" s="21" t="e">
        <f t="shared" si="15"/>
        <v>#N/A</v>
      </c>
      <c r="O128" s="2" t="e">
        <f t="shared" si="24"/>
        <v>#N/A</v>
      </c>
      <c r="P128" s="2">
        <v>729812.13085234165</v>
      </c>
      <c r="Q128" s="21">
        <f t="shared" si="34"/>
        <v>450000</v>
      </c>
      <c r="R128" s="2">
        <f t="shared" si="32"/>
        <v>43952327</v>
      </c>
      <c r="S128" s="2">
        <f t="shared" si="17"/>
        <v>439997.71428571641</v>
      </c>
      <c r="T128" s="2">
        <f t="shared" si="18"/>
        <v>10002.285714285681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37378756.99999997</v>
      </c>
      <c r="Z128" s="2" t="str">
        <f t="shared" si="8"/>
        <v>HERE</v>
      </c>
      <c r="AA128" s="2">
        <f>IF(Z128="HERE",Y128,AA127+Graph!$G$1*1000)</f>
        <v>37378756.99999997</v>
      </c>
      <c r="AB128" s="2">
        <f t="shared" si="21"/>
        <v>229751</v>
      </c>
      <c r="AC128" s="2">
        <f t="shared" si="30"/>
        <v>6573570</v>
      </c>
      <c r="AD128" s="3">
        <f t="shared" si="10"/>
        <v>37378756.99999997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29881649.399999976</v>
      </c>
      <c r="AH128" s="3" t="e">
        <f t="shared" si="3"/>
        <v>#N/A</v>
      </c>
    </row>
    <row r="129" spans="1:34" x14ac:dyDescent="0.25">
      <c r="A129" s="1">
        <v>44305</v>
      </c>
      <c r="B129" s="2">
        <f t="shared" si="0"/>
        <v>59</v>
      </c>
      <c r="C129" s="7"/>
      <c r="D129" s="2" t="e">
        <f t="shared" si="12"/>
        <v>#N/A</v>
      </c>
      <c r="E129" s="2" t="e">
        <f t="shared" si="22"/>
        <v>#N/A</v>
      </c>
      <c r="F129" s="2">
        <v>724911.81521335244</v>
      </c>
      <c r="G129" s="2">
        <f t="shared" si="26"/>
        <v>439997.71428571426</v>
      </c>
      <c r="H129" s="2">
        <f t="shared" si="31"/>
        <v>43207307.142857127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1195019.8571428552</v>
      </c>
      <c r="M129" s="8" t="e">
        <f t="shared" si="28"/>
        <v>#N/A</v>
      </c>
      <c r="N129" s="21" t="e">
        <f t="shared" si="15"/>
        <v>#N/A</v>
      </c>
      <c r="O129" s="2" t="e">
        <f t="shared" si="24"/>
        <v>#N/A</v>
      </c>
      <c r="P129" s="2">
        <v>734393.71548619866</v>
      </c>
      <c r="Q129" s="21">
        <f t="shared" si="34"/>
        <v>450000</v>
      </c>
      <c r="R129" s="2">
        <f t="shared" si="32"/>
        <v>44402327</v>
      </c>
      <c r="S129" s="2">
        <f t="shared" si="17"/>
        <v>439997.71428571641</v>
      </c>
      <c r="T129" s="2">
        <f t="shared" si="18"/>
        <v>10002.285714285681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37548954.99999997</v>
      </c>
      <c r="Z129" s="2" t="str">
        <f t="shared" si="8"/>
        <v>HERE</v>
      </c>
      <c r="AA129" s="2">
        <f>IF(Z129="HERE",Y129,AA128+Graph!$G$1*1000)</f>
        <v>37548954.99999997</v>
      </c>
      <c r="AB129" s="2">
        <f t="shared" si="21"/>
        <v>170198</v>
      </c>
      <c r="AC129" s="2">
        <f t="shared" si="30"/>
        <v>6853372</v>
      </c>
      <c r="AD129" s="3">
        <f t="shared" si="10"/>
        <v>37548954.99999997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30174592.412499979</v>
      </c>
      <c r="AH129" s="3" t="e">
        <f t="shared" si="3"/>
        <v>#N/A</v>
      </c>
    </row>
    <row r="130" spans="1:34" x14ac:dyDescent="0.25">
      <c r="A130" s="1">
        <v>44306</v>
      </c>
      <c r="B130" s="2">
        <f t="shared" si="0"/>
        <v>60</v>
      </c>
      <c r="C130" s="7"/>
      <c r="D130" s="2" t="e">
        <f t="shared" si="12"/>
        <v>#N/A</v>
      </c>
      <c r="E130" s="2" t="e">
        <f t="shared" si="22"/>
        <v>#N/A</v>
      </c>
      <c r="F130" s="2">
        <v>729419.00899270177</v>
      </c>
      <c r="G130" s="2">
        <f t="shared" si="26"/>
        <v>439997.71428571426</v>
      </c>
      <c r="H130" s="2">
        <f t="shared" si="31"/>
        <v>43647304.857142843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1205022.1428571409</v>
      </c>
      <c r="M130" s="8" t="e">
        <f t="shared" si="28"/>
        <v>#N/A</v>
      </c>
      <c r="N130" s="21" t="e">
        <f t="shared" si="15"/>
        <v>#N/A</v>
      </c>
      <c r="O130" s="2" t="e">
        <f t="shared" si="24"/>
        <v>#N/A</v>
      </c>
      <c r="P130" s="2">
        <v>738975.30012002587</v>
      </c>
      <c r="Q130" s="21">
        <f t="shared" si="34"/>
        <v>450000</v>
      </c>
      <c r="R130" s="2">
        <f t="shared" si="32"/>
        <v>44852327</v>
      </c>
      <c r="S130" s="2">
        <f t="shared" si="17"/>
        <v>439997.71428571641</v>
      </c>
      <c r="T130" s="2">
        <f t="shared" si="18"/>
        <v>10002.285714285681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37687939.99999997</v>
      </c>
      <c r="Z130" s="2" t="str">
        <f t="shared" si="8"/>
        <v>HERE</v>
      </c>
      <c r="AA130" s="2">
        <f>IF(Z130="HERE",Y130,AA129+Graph!$G$1*1000)</f>
        <v>37687939.99999997</v>
      </c>
      <c r="AB130" s="2">
        <f t="shared" si="21"/>
        <v>138985</v>
      </c>
      <c r="AC130" s="2">
        <f t="shared" si="30"/>
        <v>7164387</v>
      </c>
      <c r="AD130" s="3">
        <f t="shared" si="10"/>
        <v>37687939.99999997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30467535.424999975</v>
      </c>
      <c r="AH130" s="3" t="e">
        <f t="shared" si="3"/>
        <v>#N/A</v>
      </c>
    </row>
    <row r="131" spans="1:34" x14ac:dyDescent="0.25">
      <c r="A131" s="1">
        <v>44307</v>
      </c>
      <c r="B131" s="2">
        <f t="shared" si="0"/>
        <v>61</v>
      </c>
      <c r="C131" s="7"/>
      <c r="D131" s="2" t="e">
        <f t="shared" si="12"/>
        <v>#N/A</v>
      </c>
      <c r="E131" s="2" t="e">
        <f t="shared" si="22"/>
        <v>#N/A</v>
      </c>
      <c r="F131" s="2">
        <v>733926.20277202129</v>
      </c>
      <c r="G131" s="2">
        <f t="shared" si="26"/>
        <v>439997.71428571426</v>
      </c>
      <c r="H131" s="2">
        <f t="shared" si="31"/>
        <v>44087302.57142856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1215024.4285714265</v>
      </c>
      <c r="M131" s="8" t="e">
        <f t="shared" si="28"/>
        <v>#N/A</v>
      </c>
      <c r="N131" s="21" t="e">
        <f t="shared" si="15"/>
        <v>#N/A</v>
      </c>
      <c r="O131" s="2" t="e">
        <f t="shared" si="24"/>
        <v>#N/A</v>
      </c>
      <c r="P131" s="2">
        <v>743556.88475388288</v>
      </c>
      <c r="Q131" s="21">
        <f t="shared" si="34"/>
        <v>450000</v>
      </c>
      <c r="R131" s="2">
        <f t="shared" si="32"/>
        <v>45302327</v>
      </c>
      <c r="S131" s="2">
        <f t="shared" si="17"/>
        <v>439997.71428571641</v>
      </c>
      <c r="T131" s="2">
        <f t="shared" si="18"/>
        <v>10002.285714285681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37855127.99999997</v>
      </c>
      <c r="Z131" s="2" t="str">
        <f t="shared" si="8"/>
        <v>HERE</v>
      </c>
      <c r="AA131" s="2">
        <f>IF(Z131="HERE",Y131,AA130+Graph!$G$1*1000)</f>
        <v>37855127.99999997</v>
      </c>
      <c r="AB131" s="2">
        <f t="shared" si="21"/>
        <v>167188</v>
      </c>
      <c r="AC131" s="2">
        <f t="shared" si="30"/>
        <v>7447199</v>
      </c>
      <c r="AD131" s="3">
        <f t="shared" si="10"/>
        <v>37855127.99999997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30760478.437499974</v>
      </c>
      <c r="AH131" s="3" t="e">
        <f t="shared" si="3"/>
        <v>#N/A</v>
      </c>
    </row>
    <row r="132" spans="1:34" x14ac:dyDescent="0.25">
      <c r="A132" s="1">
        <v>44308</v>
      </c>
      <c r="B132" s="2">
        <f t="shared" si="0"/>
        <v>62</v>
      </c>
      <c r="C132" s="7"/>
      <c r="D132" s="2" t="e">
        <f t="shared" si="12"/>
        <v>#N/A</v>
      </c>
      <c r="E132" s="2" t="e">
        <f t="shared" si="22"/>
        <v>#N/A</v>
      </c>
      <c r="F132" s="2">
        <v>738433.39655134082</v>
      </c>
      <c r="G132" s="2">
        <f t="shared" si="26"/>
        <v>439997.71428571426</v>
      </c>
      <c r="H132" s="2">
        <f t="shared" si="31"/>
        <v>44527300.285714276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1225026.7142857122</v>
      </c>
      <c r="M132" s="8" t="e">
        <f t="shared" si="28"/>
        <v>#N/A</v>
      </c>
      <c r="N132" s="21" t="e">
        <f t="shared" si="15"/>
        <v>#N/A</v>
      </c>
      <c r="O132" s="2" t="e">
        <f t="shared" si="24"/>
        <v>#N/A</v>
      </c>
      <c r="P132" s="2">
        <v>748138.4693877399</v>
      </c>
      <c r="Q132" s="21">
        <f t="shared" si="34"/>
        <v>450000</v>
      </c>
      <c r="R132" s="2">
        <f t="shared" si="32"/>
        <v>45752327</v>
      </c>
      <c r="S132" s="2">
        <f t="shared" si="17"/>
        <v>439997.71428571641</v>
      </c>
      <c r="T132" s="2">
        <f t="shared" si="18"/>
        <v>10002.285714285681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37861142.99999997</v>
      </c>
      <c r="Z132" s="2" t="str">
        <f t="shared" si="8"/>
        <v>HERE</v>
      </c>
      <c r="AA132" s="2">
        <f>IF(Z132="HERE",Y132,AA131+Graph!$G$1*1000)</f>
        <v>37861142.99999997</v>
      </c>
      <c r="AB132" s="2">
        <f t="shared" si="21"/>
        <v>6015</v>
      </c>
      <c r="AC132" s="2">
        <f t="shared" si="30"/>
        <v>7891184</v>
      </c>
      <c r="AD132" s="3">
        <f t="shared" si="10"/>
        <v>37861142.99999997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31053421.449999973</v>
      </c>
      <c r="AH132" s="3" t="e">
        <f t="shared" si="3"/>
        <v>#N/A</v>
      </c>
    </row>
    <row r="133" spans="1:34" x14ac:dyDescent="0.25">
      <c r="A133" s="1">
        <v>44309</v>
      </c>
      <c r="B133" s="2">
        <f t="shared" si="0"/>
        <v>63</v>
      </c>
      <c r="C133" s="7"/>
      <c r="D133" s="2" t="e">
        <f t="shared" si="12"/>
        <v>#N/A</v>
      </c>
      <c r="E133" s="2" t="e">
        <f t="shared" si="22"/>
        <v>#N/A</v>
      </c>
      <c r="F133" s="2">
        <v>742940.59033069015</v>
      </c>
      <c r="G133" s="2">
        <f t="shared" si="26"/>
        <v>439997.71428571426</v>
      </c>
      <c r="H133" s="2">
        <f t="shared" si="31"/>
        <v>44967297.999999993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1235028.9999999979</v>
      </c>
      <c r="M133" s="8" t="e">
        <f t="shared" si="28"/>
        <v>#N/A</v>
      </c>
      <c r="N133" s="21" t="e">
        <f t="shared" si="15"/>
        <v>#N/A</v>
      </c>
      <c r="O133" s="2" t="e">
        <f t="shared" si="24"/>
        <v>#N/A</v>
      </c>
      <c r="P133" s="2">
        <v>752720.05402159691</v>
      </c>
      <c r="Q133" s="21">
        <f t="shared" si="34"/>
        <v>450000</v>
      </c>
      <c r="R133" s="2">
        <f t="shared" si="32"/>
        <v>46202327</v>
      </c>
      <c r="S133" s="2">
        <f t="shared" si="17"/>
        <v>439997.71428571641</v>
      </c>
      <c r="T133" s="2">
        <f t="shared" si="18"/>
        <v>10002.285714285681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37823386.99999997</v>
      </c>
      <c r="Z133" s="2" t="str">
        <f t="shared" si="8"/>
        <v>HERE</v>
      </c>
      <c r="AA133" s="2">
        <f>IF(Z133="HERE",Y133,AA132+Graph!$G$1*1000)</f>
        <v>37823386.99999997</v>
      </c>
      <c r="AB133" s="2">
        <f t="shared" si="21"/>
        <v>-37756</v>
      </c>
      <c r="AC133" s="2">
        <f t="shared" si="30"/>
        <v>8378940</v>
      </c>
      <c r="AD133" s="3">
        <f t="shared" si="10"/>
        <v>37823386.99999997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31346364.462499972</v>
      </c>
      <c r="AH133" s="3" t="e">
        <f t="shared" si="3"/>
        <v>#N/A</v>
      </c>
    </row>
    <row r="134" spans="1:34" x14ac:dyDescent="0.25">
      <c r="A134" s="1">
        <v>44310</v>
      </c>
      <c r="B134" s="2">
        <f t="shared" si="0"/>
        <v>64</v>
      </c>
      <c r="C134" s="7"/>
      <c r="D134" s="2" t="e">
        <f t="shared" si="12"/>
        <v>#N/A</v>
      </c>
      <c r="E134" s="2" t="e">
        <f t="shared" si="22"/>
        <v>#N/A</v>
      </c>
      <c r="F134" s="2">
        <v>747447.78411000967</v>
      </c>
      <c r="G134" s="2">
        <f t="shared" si="26"/>
        <v>439997.71428571426</v>
      </c>
      <c r="H134" s="2">
        <f t="shared" si="31"/>
        <v>45407295.714285709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1245031.2857142836</v>
      </c>
      <c r="M134" s="8" t="e">
        <f t="shared" si="28"/>
        <v>#N/A</v>
      </c>
      <c r="N134" s="21" t="e">
        <f t="shared" si="15"/>
        <v>#N/A</v>
      </c>
      <c r="O134" s="2" t="e">
        <f t="shared" si="24"/>
        <v>#N/A</v>
      </c>
      <c r="P134" s="2">
        <v>757301.63865545392</v>
      </c>
      <c r="Q134" s="21">
        <f t="shared" si="34"/>
        <v>450000</v>
      </c>
      <c r="R134" s="2">
        <f t="shared" si="32"/>
        <v>46652327</v>
      </c>
      <c r="S134" s="2">
        <f t="shared" si="17"/>
        <v>439997.71428571641</v>
      </c>
      <c r="T134" s="2">
        <f t="shared" si="18"/>
        <v>10002.285714285681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37674997.99999997</v>
      </c>
      <c r="Z134" s="2" t="str">
        <f t="shared" si="8"/>
        <v>HERE</v>
      </c>
      <c r="AA134" s="2">
        <f>IF(Z134="HERE",Y134,AA133+Graph!$G$1*1000)</f>
        <v>37674997.99999997</v>
      </c>
      <c r="AB134" s="2">
        <f t="shared" si="21"/>
        <v>-148389</v>
      </c>
      <c r="AC134" s="2">
        <f t="shared" si="30"/>
        <v>8977329</v>
      </c>
      <c r="AD134" s="3">
        <f t="shared" si="10"/>
        <v>37674997.99999997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31639307.474999975</v>
      </c>
      <c r="AH134" s="3" t="e">
        <f t="shared" si="3"/>
        <v>#N/A</v>
      </c>
    </row>
    <row r="135" spans="1:34" x14ac:dyDescent="0.25">
      <c r="A135" s="1">
        <v>44311</v>
      </c>
      <c r="B135" s="2">
        <f t="shared" si="0"/>
        <v>65</v>
      </c>
      <c r="C135" s="7"/>
      <c r="D135" s="2" t="e">
        <f t="shared" si="12"/>
        <v>#N/A</v>
      </c>
      <c r="E135" s="2" t="e">
        <f t="shared" si="22"/>
        <v>#N/A</v>
      </c>
      <c r="F135" s="2">
        <v>751954.9778893292</v>
      </c>
      <c r="G135" s="2">
        <f t="shared" si="26"/>
        <v>439997.71428571426</v>
      </c>
      <c r="H135" s="2">
        <f t="shared" si="31"/>
        <v>45847293.428571425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1255033.5714285693</v>
      </c>
      <c r="M135" s="8" t="e">
        <f t="shared" si="28"/>
        <v>#N/A</v>
      </c>
      <c r="N135" s="21" t="e">
        <f t="shared" si="15"/>
        <v>#N/A</v>
      </c>
      <c r="O135" s="2" t="e">
        <f t="shared" si="24"/>
        <v>#N/A</v>
      </c>
      <c r="P135" s="2">
        <v>761883.22328931093</v>
      </c>
      <c r="Q135" s="21">
        <f t="shared" si="34"/>
        <v>450000</v>
      </c>
      <c r="R135" s="2">
        <f t="shared" si="32"/>
        <v>47102327</v>
      </c>
      <c r="S135" s="2">
        <f t="shared" si="17"/>
        <v>439997.71428571641</v>
      </c>
      <c r="T135" s="2">
        <f t="shared" si="18"/>
        <v>10002.285714285681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37805959.99999997</v>
      </c>
      <c r="Z135" s="2" t="str">
        <f t="shared" si="8"/>
        <v>HERE</v>
      </c>
      <c r="AA135" s="2">
        <f>IF(Z135="HERE",Y135,AA134+Graph!$G$1*1000)</f>
        <v>37805959.99999997</v>
      </c>
      <c r="AB135" s="2">
        <f t="shared" si="21"/>
        <v>130962</v>
      </c>
      <c r="AC135" s="2">
        <f t="shared" si="30"/>
        <v>9296367</v>
      </c>
      <c r="AD135" s="3">
        <f t="shared" si="10"/>
        <v>37805959.99999997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31932250.487499975</v>
      </c>
      <c r="AH135" s="3" t="e">
        <f t="shared" si="3"/>
        <v>#N/A</v>
      </c>
    </row>
    <row r="136" spans="1:34" x14ac:dyDescent="0.25">
      <c r="A136" s="1">
        <v>44312</v>
      </c>
      <c r="B136" s="2">
        <f t="shared" si="0"/>
        <v>66</v>
      </c>
      <c r="C136" s="7"/>
      <c r="D136" s="2" t="e">
        <f t="shared" si="12"/>
        <v>#N/A</v>
      </c>
      <c r="E136" s="2" t="e">
        <f t="shared" si="22"/>
        <v>#N/A</v>
      </c>
      <c r="F136" s="2">
        <v>756462.17166867852</v>
      </c>
      <c r="G136" s="2">
        <f t="shared" si="26"/>
        <v>439997.71428571426</v>
      </c>
      <c r="H136" s="2">
        <f t="shared" si="31"/>
        <v>46287291.142857142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1265035.8571428549</v>
      </c>
      <c r="M136" s="8" t="e">
        <f t="shared" si="28"/>
        <v>#N/A</v>
      </c>
      <c r="N136" s="21" t="e">
        <f t="shared" si="15"/>
        <v>#N/A</v>
      </c>
      <c r="O136" s="2" t="e">
        <f t="shared" si="24"/>
        <v>#N/A</v>
      </c>
      <c r="P136" s="2">
        <v>766464.80792316794</v>
      </c>
      <c r="Q136" s="21">
        <f t="shared" si="34"/>
        <v>450000</v>
      </c>
      <c r="R136" s="2">
        <f t="shared" si="32"/>
        <v>47552327</v>
      </c>
      <c r="S136" s="2">
        <f t="shared" si="17"/>
        <v>439997.71428571641</v>
      </c>
      <c r="T136" s="2">
        <f t="shared" si="18"/>
        <v>10002.285714285681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37905611.99999997</v>
      </c>
      <c r="Z136" s="2" t="str">
        <f t="shared" si="8"/>
        <v>HERE</v>
      </c>
      <c r="AA136" s="2">
        <f>IF(Z136="HERE",Y136,AA135+Graph!$G$1*1000)</f>
        <v>37905611.99999997</v>
      </c>
      <c r="AB136" s="2">
        <f t="shared" si="21"/>
        <v>99652</v>
      </c>
      <c r="AC136" s="2">
        <f t="shared" si="30"/>
        <v>9646715</v>
      </c>
      <c r="AD136" s="3">
        <f t="shared" si="10"/>
        <v>37905611.99999997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32225193.499999974</v>
      </c>
      <c r="AH136" s="3" t="e">
        <f t="shared" si="3"/>
        <v>#N/A</v>
      </c>
    </row>
    <row r="137" spans="1:34" x14ac:dyDescent="0.25">
      <c r="A137" s="1">
        <v>44313</v>
      </c>
      <c r="B137" s="2">
        <f t="shared" si="0"/>
        <v>67</v>
      </c>
      <c r="C137" s="7"/>
      <c r="D137" s="2" t="e">
        <f t="shared" si="12"/>
        <v>#N/A</v>
      </c>
      <c r="E137" s="2" t="e">
        <f t="shared" si="22"/>
        <v>#N/A</v>
      </c>
      <c r="F137" s="2">
        <v>760969.36544799805</v>
      </c>
      <c r="G137" s="2">
        <f t="shared" si="26"/>
        <v>439997.71428571426</v>
      </c>
      <c r="H137" s="2">
        <f t="shared" si="31"/>
        <v>46727288.857142858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1275038.1428571406</v>
      </c>
      <c r="M137" s="8" t="e">
        <f t="shared" si="28"/>
        <v>#N/A</v>
      </c>
      <c r="N137" s="21" t="e">
        <f t="shared" si="15"/>
        <v>#N/A</v>
      </c>
      <c r="O137" s="2" t="e">
        <f t="shared" si="24"/>
        <v>#N/A</v>
      </c>
      <c r="P137" s="2">
        <v>771046.39255702496</v>
      </c>
      <c r="Q137" s="21">
        <f t="shared" si="34"/>
        <v>450000</v>
      </c>
      <c r="R137" s="2">
        <f t="shared" si="32"/>
        <v>48002327</v>
      </c>
      <c r="S137" s="2">
        <f t="shared" si="17"/>
        <v>439997.71428571641</v>
      </c>
      <c r="T137" s="2">
        <f t="shared" si="18"/>
        <v>10002.285714285681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37980855.99999997</v>
      </c>
      <c r="Z137" s="2" t="str">
        <f t="shared" si="8"/>
        <v>HERE</v>
      </c>
      <c r="AA137" s="2">
        <f>IF(Z137="HERE",Y137,AA136+Graph!$G$1*1000)</f>
        <v>37980855.99999997</v>
      </c>
      <c r="AB137" s="2">
        <f t="shared" si="21"/>
        <v>75244</v>
      </c>
      <c r="AC137" s="2">
        <f t="shared" si="30"/>
        <v>10021471</v>
      </c>
      <c r="AD137" s="3">
        <f t="shared" si="10"/>
        <v>37980855.99999997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32453681.649999972</v>
      </c>
      <c r="AH137" s="3" t="e">
        <f t="shared" si="3"/>
        <v>#N/A</v>
      </c>
    </row>
    <row r="138" spans="1:34" x14ac:dyDescent="0.25">
      <c r="A138" s="1">
        <v>44314</v>
      </c>
      <c r="B138" s="2">
        <f t="shared" si="0"/>
        <v>68</v>
      </c>
      <c r="C138" s="7"/>
      <c r="D138" s="2" t="e">
        <f t="shared" si="12"/>
        <v>#N/A</v>
      </c>
      <c r="E138" s="2" t="e">
        <f t="shared" si="22"/>
        <v>#N/A</v>
      </c>
      <c r="F138" s="2">
        <v>765476.55922731757</v>
      </c>
      <c r="G138" s="2">
        <f t="shared" si="26"/>
        <v>439997.71428571426</v>
      </c>
      <c r="H138" s="2">
        <f t="shared" si="31"/>
        <v>47167286.571428575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1285040.4285714263</v>
      </c>
      <c r="M138" s="8" t="e">
        <f t="shared" si="28"/>
        <v>#N/A</v>
      </c>
      <c r="N138" s="21" t="e">
        <f t="shared" si="15"/>
        <v>#N/A</v>
      </c>
      <c r="O138" s="2" t="e">
        <f t="shared" si="24"/>
        <v>#N/A</v>
      </c>
      <c r="P138" s="2">
        <v>775627.97719085217</v>
      </c>
      <c r="Q138" s="21">
        <f t="shared" si="34"/>
        <v>450000</v>
      </c>
      <c r="R138" s="2">
        <f t="shared" si="32"/>
        <v>48452327</v>
      </c>
      <c r="S138" s="2">
        <f t="shared" si="17"/>
        <v>439997.71428571641</v>
      </c>
      <c r="T138" s="2">
        <f t="shared" si="18"/>
        <v>10002.285714285681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37961839.99999997</v>
      </c>
      <c r="Z138" s="2" t="str">
        <f t="shared" si="8"/>
        <v>HERE</v>
      </c>
      <c r="AA138" s="2">
        <f>IF(Z138="HERE",Y138,AA137+Graph!$G$1*1000)</f>
        <v>37961839.99999997</v>
      </c>
      <c r="AB138" s="2">
        <f t="shared" si="21"/>
        <v>-19016</v>
      </c>
      <c r="AC138" s="2">
        <f t="shared" si="30"/>
        <v>10490487</v>
      </c>
      <c r="AD138" s="3">
        <f t="shared" si="10"/>
        <v>37961839.99999997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32621580.099999975</v>
      </c>
      <c r="AH138" s="3" t="e">
        <f t="shared" si="3"/>
        <v>#N/A</v>
      </c>
    </row>
    <row r="139" spans="1:34" x14ac:dyDescent="0.25">
      <c r="A139" s="1">
        <v>44315</v>
      </c>
      <c r="B139" s="2">
        <f t="shared" si="0"/>
        <v>69</v>
      </c>
      <c r="C139" s="7"/>
      <c r="D139" s="2" t="e">
        <f t="shared" si="12"/>
        <v>#N/A</v>
      </c>
      <c r="E139" s="2" t="e">
        <f t="shared" si="22"/>
        <v>#N/A</v>
      </c>
      <c r="F139" s="2">
        <v>769983.7530066669</v>
      </c>
      <c r="G139" s="2">
        <f t="shared" si="26"/>
        <v>439997.71428571426</v>
      </c>
      <c r="H139" s="2">
        <f t="shared" si="31"/>
        <v>47607284.285714291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1295042.714285712</v>
      </c>
      <c r="M139" s="8" t="e">
        <f t="shared" si="28"/>
        <v>#N/A</v>
      </c>
      <c r="N139" s="21" t="e">
        <f t="shared" si="15"/>
        <v>#N/A</v>
      </c>
      <c r="O139" s="2" t="e">
        <f t="shared" si="24"/>
        <v>#N/A</v>
      </c>
      <c r="P139" s="2">
        <v>780209.56182470918</v>
      </c>
      <c r="Q139" s="21">
        <f t="shared" si="34"/>
        <v>450000</v>
      </c>
      <c r="R139" s="2">
        <f t="shared" si="32"/>
        <v>48902327</v>
      </c>
      <c r="S139" s="2">
        <f t="shared" si="17"/>
        <v>439997.71428571641</v>
      </c>
      <c r="T139" s="2">
        <f t="shared" si="18"/>
        <v>10002.285714285681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37931279.99999997</v>
      </c>
      <c r="Z139" s="2" t="str">
        <f t="shared" si="8"/>
        <v>HERE</v>
      </c>
      <c r="AA139" s="2">
        <f>IF(Z139="HERE",Y139,AA138+Graph!$G$1*1000)</f>
        <v>37931279.99999997</v>
      </c>
      <c r="AB139" s="2">
        <f t="shared" si="21"/>
        <v>-30560</v>
      </c>
      <c r="AC139" s="2">
        <f t="shared" si="30"/>
        <v>10971047</v>
      </c>
      <c r="AD139" s="3">
        <f t="shared" si="10"/>
        <v>37931279.99999997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32757390.199999973</v>
      </c>
      <c r="AH139" s="3" t="e">
        <f t="shared" si="3"/>
        <v>#N/A</v>
      </c>
    </row>
    <row r="140" spans="1:34" x14ac:dyDescent="0.25">
      <c r="A140" s="1">
        <v>44316</v>
      </c>
      <c r="B140" s="2">
        <f t="shared" si="0"/>
        <v>70</v>
      </c>
      <c r="C140" s="7"/>
      <c r="D140" s="2" t="e">
        <f t="shared" si="12"/>
        <v>#N/A</v>
      </c>
      <c r="E140" s="2" t="e">
        <f t="shared" si="22"/>
        <v>#N/A</v>
      </c>
      <c r="F140" s="2">
        <v>774490.94678598642</v>
      </c>
      <c r="G140" s="2">
        <f t="shared" si="26"/>
        <v>439997.71428571426</v>
      </c>
      <c r="H140" s="2">
        <f t="shared" si="31"/>
        <v>48047282.000000007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1305044.9999999977</v>
      </c>
      <c r="M140" s="8" t="e">
        <f t="shared" si="28"/>
        <v>#N/A</v>
      </c>
      <c r="N140" s="21" t="e">
        <f t="shared" si="15"/>
        <v>#N/A</v>
      </c>
      <c r="O140" s="2" t="e">
        <f t="shared" si="24"/>
        <v>#N/A</v>
      </c>
      <c r="P140" s="2">
        <v>784791.14645856619</v>
      </c>
      <c r="Q140" s="21">
        <f t="shared" si="34"/>
        <v>450000</v>
      </c>
      <c r="R140" s="2">
        <f t="shared" si="32"/>
        <v>49352327</v>
      </c>
      <c r="S140" s="2">
        <f t="shared" si="17"/>
        <v>439997.71428571641</v>
      </c>
      <c r="T140" s="2">
        <f t="shared" si="18"/>
        <v>10002.285714285681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37887116.99999997</v>
      </c>
      <c r="Z140" s="2" t="str">
        <f t="shared" si="8"/>
        <v>HERE</v>
      </c>
      <c r="AA140" s="2">
        <f>IF(Z140="HERE",Y140,AA139+Graph!$G$1*1000)</f>
        <v>37887116.99999997</v>
      </c>
      <c r="AB140" s="2">
        <f t="shared" si="21"/>
        <v>-44163</v>
      </c>
      <c r="AC140" s="2">
        <f t="shared" si="30"/>
        <v>11465210</v>
      </c>
      <c r="AD140" s="3">
        <f t="shared" si="10"/>
        <v>37887116.99999997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32886792.149999972</v>
      </c>
      <c r="AH140" s="3" t="e">
        <f t="shared" si="3"/>
        <v>#N/A</v>
      </c>
    </row>
    <row r="141" spans="1:34" x14ac:dyDescent="0.25">
      <c r="A141" s="1">
        <v>44317</v>
      </c>
      <c r="B141" s="2">
        <f t="shared" si="0"/>
        <v>71</v>
      </c>
      <c r="C141" s="7"/>
      <c r="D141" s="2" t="e">
        <f t="shared" si="12"/>
        <v>#N/A</v>
      </c>
      <c r="E141" s="2" t="e">
        <f t="shared" si="22"/>
        <v>#N/A</v>
      </c>
      <c r="F141" s="2">
        <v>778998.14056530595</v>
      </c>
      <c r="G141" s="2">
        <f t="shared" si="26"/>
        <v>439997.71428571426</v>
      </c>
      <c r="H141" s="2">
        <f t="shared" si="31"/>
        <v>48487279.714285724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1315047.2857142834</v>
      </c>
      <c r="M141" s="8" t="e">
        <f t="shared" si="28"/>
        <v>#N/A</v>
      </c>
      <c r="N141" s="21" t="e">
        <f t="shared" si="15"/>
        <v>#N/A</v>
      </c>
      <c r="O141" s="2" t="e">
        <f t="shared" si="24"/>
        <v>#N/A</v>
      </c>
      <c r="P141" s="2">
        <v>789372.7310924232</v>
      </c>
      <c r="Q141" s="21">
        <f t="shared" si="34"/>
        <v>450000</v>
      </c>
      <c r="R141" s="2">
        <f t="shared" si="32"/>
        <v>49802327</v>
      </c>
      <c r="S141" s="2">
        <f t="shared" si="17"/>
        <v>439997.71428571641</v>
      </c>
      <c r="T141" s="2">
        <f t="shared" si="18"/>
        <v>10002.285714285681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37788038.99999997</v>
      </c>
      <c r="Z141" s="2" t="str">
        <f t="shared" si="8"/>
        <v>HERE</v>
      </c>
      <c r="AA141" s="2">
        <f>IF(Z141="HERE",Y141,AA140+Graph!$G$1*1000)</f>
        <v>37788038.99999997</v>
      </c>
      <c r="AB141" s="2">
        <f t="shared" si="21"/>
        <v>-99078</v>
      </c>
      <c r="AC141" s="2">
        <f t="shared" si="30"/>
        <v>12014288</v>
      </c>
      <c r="AD141" s="3">
        <f t="shared" si="10"/>
        <v>37788038.99999997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33055564.399999972</v>
      </c>
      <c r="AH141" s="3" t="e">
        <f t="shared" si="3"/>
        <v>#N/A</v>
      </c>
    </row>
    <row r="142" spans="1:34" x14ac:dyDescent="0.25">
      <c r="A142" s="1">
        <v>44318</v>
      </c>
      <c r="B142" s="2">
        <f t="shared" si="0"/>
        <v>72</v>
      </c>
      <c r="C142" s="7"/>
      <c r="D142" s="2" t="e">
        <f t="shared" si="12"/>
        <v>#N/A</v>
      </c>
      <c r="E142" s="2" t="e">
        <f t="shared" si="22"/>
        <v>#N/A</v>
      </c>
      <c r="F142" s="2">
        <v>783505.33434465528</v>
      </c>
      <c r="G142" s="2">
        <f t="shared" si="26"/>
        <v>439997.71428571426</v>
      </c>
      <c r="H142" s="2">
        <f t="shared" si="31"/>
        <v>48927277.42857144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1325049.571428569</v>
      </c>
      <c r="M142" s="8" t="e">
        <f t="shared" si="28"/>
        <v>#N/A</v>
      </c>
      <c r="N142" s="21" t="e">
        <f t="shared" si="15"/>
        <v>#N/A</v>
      </c>
      <c r="O142" s="2" t="e">
        <f t="shared" si="24"/>
        <v>#N/A</v>
      </c>
      <c r="P142" s="2">
        <v>793954.31572628021</v>
      </c>
      <c r="Q142" s="21">
        <f t="shared" si="34"/>
        <v>450000</v>
      </c>
      <c r="R142" s="2">
        <f t="shared" si="32"/>
        <v>50252327</v>
      </c>
      <c r="S142" s="2">
        <f t="shared" si="17"/>
        <v>439997.71428571641</v>
      </c>
      <c r="T142" s="2">
        <f t="shared" si="18"/>
        <v>10002.285714285681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37958320.99999997</v>
      </c>
      <c r="Z142" s="2" t="str">
        <f t="shared" si="8"/>
        <v>HERE</v>
      </c>
      <c r="AA142" s="2">
        <f>IF(Z142="HERE",Y142,AA141+Graph!$G$1*1000)</f>
        <v>37958320.99999997</v>
      </c>
      <c r="AB142" s="2">
        <f t="shared" si="21"/>
        <v>170282</v>
      </c>
      <c r="AC142" s="2">
        <f t="shared" si="30"/>
        <v>12294006</v>
      </c>
      <c r="AD142" s="3">
        <f t="shared" si="10"/>
        <v>37958320.99999997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33268968.449999973</v>
      </c>
      <c r="AH142" s="3" t="e">
        <f t="shared" si="3"/>
        <v>#N/A</v>
      </c>
    </row>
    <row r="143" spans="1:34" x14ac:dyDescent="0.25">
      <c r="A143" s="1">
        <v>44319</v>
      </c>
      <c r="B143" s="2">
        <f t="shared" si="0"/>
        <v>73</v>
      </c>
      <c r="C143" s="7"/>
      <c r="D143" s="2" t="e">
        <f t="shared" si="12"/>
        <v>#N/A</v>
      </c>
      <c r="E143" s="2" t="e">
        <f t="shared" si="22"/>
        <v>#N/A</v>
      </c>
      <c r="F143" s="2">
        <v>788012.5281239748</v>
      </c>
      <c r="G143" s="2">
        <f t="shared" si="26"/>
        <v>439997.71428571426</v>
      </c>
      <c r="H143" s="2">
        <f t="shared" si="31"/>
        <v>49367275.142857157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1335051.8571428547</v>
      </c>
      <c r="M143" s="8" t="e">
        <f t="shared" si="28"/>
        <v>#N/A</v>
      </c>
      <c r="N143" s="21" t="e">
        <f t="shared" si="15"/>
        <v>#N/A</v>
      </c>
      <c r="O143" s="2" t="e">
        <f t="shared" si="24"/>
        <v>#N/A</v>
      </c>
      <c r="P143" s="2">
        <v>798535.90036013722</v>
      </c>
      <c r="Q143" s="21">
        <f t="shared" si="34"/>
        <v>450000</v>
      </c>
      <c r="R143" s="2">
        <f t="shared" si="32"/>
        <v>50702327</v>
      </c>
      <c r="S143" s="2">
        <f t="shared" si="17"/>
        <v>439997.71428571641</v>
      </c>
      <c r="T143" s="2">
        <f t="shared" si="18"/>
        <v>10002.285714285681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38055840.99999997</v>
      </c>
      <c r="Z143" s="2" t="str">
        <f t="shared" si="8"/>
        <v>HERE</v>
      </c>
      <c r="AA143" s="2">
        <f>IF(Z143="HERE",Y143,AA142+Graph!$G$1*1000)</f>
        <v>38055840.99999997</v>
      </c>
      <c r="AB143" s="2">
        <f t="shared" si="21"/>
        <v>97520</v>
      </c>
      <c r="AC143" s="2">
        <f t="shared" si="30"/>
        <v>12646486</v>
      </c>
      <c r="AD143" s="3">
        <f t="shared" si="10"/>
        <v>38055840.99999997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33500503.849999975</v>
      </c>
      <c r="AH143" s="3" t="e">
        <f t="shared" si="3"/>
        <v>#N/A</v>
      </c>
    </row>
    <row r="144" spans="1:34" x14ac:dyDescent="0.25">
      <c r="A144" s="1">
        <v>44320</v>
      </c>
      <c r="B144" s="2">
        <f t="shared" si="0"/>
        <v>74</v>
      </c>
      <c r="C144" s="7"/>
      <c r="D144" s="2" t="e">
        <f t="shared" si="12"/>
        <v>#N/A</v>
      </c>
      <c r="E144" s="2" t="e">
        <f t="shared" si="22"/>
        <v>#N/A</v>
      </c>
      <c r="F144" s="2">
        <v>792519.72190329432</v>
      </c>
      <c r="G144" s="2">
        <f t="shared" si="26"/>
        <v>439997.71428571426</v>
      </c>
      <c r="H144" s="2">
        <f t="shared" si="31"/>
        <v>49807272.857142873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1345054.1428571404</v>
      </c>
      <c r="M144" s="8" t="e">
        <f t="shared" si="28"/>
        <v>#N/A</v>
      </c>
      <c r="N144" s="21" t="e">
        <f t="shared" si="15"/>
        <v>#N/A</v>
      </c>
      <c r="O144" s="2" t="e">
        <f t="shared" si="24"/>
        <v>#N/A</v>
      </c>
      <c r="P144" s="2">
        <v>803117.48499399424</v>
      </c>
      <c r="Q144" s="21">
        <f t="shared" si="34"/>
        <v>450000</v>
      </c>
      <c r="R144" s="2">
        <f t="shared" si="32"/>
        <v>51152327</v>
      </c>
      <c r="S144" s="2">
        <f t="shared" si="17"/>
        <v>439997.71428571641</v>
      </c>
      <c r="T144" s="2">
        <f t="shared" si="18"/>
        <v>10002.285714285681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38094028.99999997</v>
      </c>
      <c r="Z144" s="2" t="str">
        <f t="shared" si="8"/>
        <v>HERE</v>
      </c>
      <c r="AA144" s="2">
        <f>IF(Z144="HERE",Y144,AA143+Graph!$G$1*1000)</f>
        <v>38094028.99999997</v>
      </c>
      <c r="AB144" s="2">
        <f t="shared" si="21"/>
        <v>38188</v>
      </c>
      <c r="AC144" s="2">
        <f t="shared" si="30"/>
        <v>13058298</v>
      </c>
      <c r="AD144" s="3">
        <f t="shared" si="10"/>
        <v>38094028.99999997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33613815.299999975</v>
      </c>
      <c r="AH144" s="3" t="e">
        <f t="shared" si="3"/>
        <v>#N/A</v>
      </c>
    </row>
    <row r="145" spans="1:34" x14ac:dyDescent="0.25">
      <c r="A145" s="1">
        <v>44321</v>
      </c>
      <c r="B145" s="2">
        <f t="shared" si="0"/>
        <v>75</v>
      </c>
      <c r="C145" s="7"/>
      <c r="D145" s="2" t="e">
        <f t="shared" si="12"/>
        <v>#N/A</v>
      </c>
      <c r="E145" s="2" t="e">
        <f t="shared" si="22"/>
        <v>#N/A</v>
      </c>
      <c r="F145" s="2">
        <v>797026.91568264365</v>
      </c>
      <c r="G145" s="2">
        <f t="shared" si="26"/>
        <v>439997.71428571426</v>
      </c>
      <c r="H145" s="2">
        <f t="shared" si="31"/>
        <v>50247270.57142859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1355056.4285714261</v>
      </c>
      <c r="M145" s="8" t="e">
        <f t="shared" si="28"/>
        <v>#N/A</v>
      </c>
      <c r="N145" s="21" t="e">
        <f t="shared" si="15"/>
        <v>#N/A</v>
      </c>
      <c r="O145" s="2" t="e">
        <f t="shared" si="24"/>
        <v>#N/A</v>
      </c>
      <c r="P145" s="2">
        <v>807699.06962785125</v>
      </c>
      <c r="Q145" s="21">
        <f t="shared" si="34"/>
        <v>450000</v>
      </c>
      <c r="R145" s="2">
        <f t="shared" si="32"/>
        <v>51602327</v>
      </c>
      <c r="S145" s="2">
        <f t="shared" si="17"/>
        <v>439997.71428571641</v>
      </c>
      <c r="T145" s="2">
        <f t="shared" si="18"/>
        <v>10002.285714285681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38093218.99999997</v>
      </c>
      <c r="Z145" s="2" t="str">
        <f t="shared" si="8"/>
        <v>HERE</v>
      </c>
      <c r="AA145" s="2">
        <f>IF(Z145="HERE",Y145,AA144+Graph!$G$1*1000)</f>
        <v>38093218.99999997</v>
      </c>
      <c r="AB145" s="2">
        <f t="shared" si="21"/>
        <v>-810</v>
      </c>
      <c r="AC145" s="2">
        <f t="shared" si="30"/>
        <v>13509108</v>
      </c>
      <c r="AD145" s="3">
        <f t="shared" si="10"/>
        <v>38093218.99999997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33709833.499999978</v>
      </c>
      <c r="AH145" s="3" t="e">
        <f t="shared" si="3"/>
        <v>#N/A</v>
      </c>
    </row>
    <row r="146" spans="1:34" x14ac:dyDescent="0.25">
      <c r="A146" s="1">
        <v>44322</v>
      </c>
      <c r="B146" s="2">
        <f t="shared" si="0"/>
        <v>76</v>
      </c>
      <c r="C146" s="7"/>
      <c r="D146" s="2" t="e">
        <f t="shared" si="12"/>
        <v>#N/A</v>
      </c>
      <c r="E146" s="2" t="e">
        <f t="shared" si="22"/>
        <v>#N/A</v>
      </c>
      <c r="F146" s="2">
        <v>801534.10946196318</v>
      </c>
      <c r="G146" s="2">
        <f t="shared" si="26"/>
        <v>439997.71428571426</v>
      </c>
      <c r="H146" s="2">
        <f t="shared" si="31"/>
        <v>50687268.285714306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1365058.7142857118</v>
      </c>
      <c r="M146" s="8" t="e">
        <f t="shared" si="28"/>
        <v>#N/A</v>
      </c>
      <c r="N146" s="21" t="e">
        <f t="shared" si="15"/>
        <v>#N/A</v>
      </c>
      <c r="O146" s="2" t="e">
        <f t="shared" si="24"/>
        <v>#N/A</v>
      </c>
      <c r="P146" s="2">
        <v>812280.65426170826</v>
      </c>
      <c r="Q146" s="21">
        <f t="shared" si="34"/>
        <v>450000</v>
      </c>
      <c r="R146" s="2">
        <f t="shared" si="32"/>
        <v>52052327</v>
      </c>
      <c r="S146" s="2">
        <f t="shared" si="17"/>
        <v>439997.71428571641</v>
      </c>
      <c r="T146" s="2">
        <f t="shared" si="18"/>
        <v>10002.285714285681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38040102.99999997</v>
      </c>
      <c r="Z146" s="2" t="str">
        <f t="shared" si="8"/>
        <v>HERE</v>
      </c>
      <c r="AA146" s="2">
        <f>IF(Z146="HERE",Y146,AA145+Graph!$G$1*1000)</f>
        <v>38040102.99999997</v>
      </c>
      <c r="AB146" s="2">
        <f t="shared" si="21"/>
        <v>-53116</v>
      </c>
      <c r="AC146" s="2">
        <f t="shared" si="30"/>
        <v>14012224</v>
      </c>
      <c r="AD146" s="3">
        <f t="shared" si="10"/>
        <v>38040102.99999997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33766456.749999978</v>
      </c>
      <c r="AH146" s="3" t="e">
        <f t="shared" si="3"/>
        <v>#N/A</v>
      </c>
    </row>
    <row r="147" spans="1:34" x14ac:dyDescent="0.25">
      <c r="A147" s="1">
        <v>44323</v>
      </c>
      <c r="B147" s="2">
        <f t="shared" si="0"/>
        <v>77</v>
      </c>
      <c r="C147" s="7"/>
      <c r="D147" s="2" t="e">
        <f t="shared" si="12"/>
        <v>#N/A</v>
      </c>
      <c r="E147" s="2" t="e">
        <f t="shared" si="22"/>
        <v>#N/A</v>
      </c>
      <c r="F147" s="2">
        <v>806041.3032412827</v>
      </c>
      <c r="G147" s="2">
        <f t="shared" si="26"/>
        <v>439997.71428571426</v>
      </c>
      <c r="H147" s="2">
        <f t="shared" si="31"/>
        <v>51127266.000000022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1375060.9999999974</v>
      </c>
      <c r="M147" s="8" t="e">
        <f t="shared" si="28"/>
        <v>#N/A</v>
      </c>
      <c r="N147" s="21" t="e">
        <f t="shared" si="15"/>
        <v>#N/A</v>
      </c>
      <c r="O147" s="2" t="e">
        <f t="shared" si="24"/>
        <v>#N/A</v>
      </c>
      <c r="P147" s="2">
        <v>816862.23889553547</v>
      </c>
      <c r="Q147" s="21">
        <f t="shared" si="34"/>
        <v>450000</v>
      </c>
      <c r="R147" s="2">
        <f t="shared" si="32"/>
        <v>52502327</v>
      </c>
      <c r="S147" s="2">
        <f t="shared" si="17"/>
        <v>439997.71428571641</v>
      </c>
      <c r="T147" s="2">
        <f t="shared" si="18"/>
        <v>10002.285714285681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37945499.99999997</v>
      </c>
      <c r="Z147" s="2" t="str">
        <f t="shared" si="8"/>
        <v>HERE</v>
      </c>
      <c r="AA147" s="2">
        <f>IF(Z147="HERE",Y147,AA146+Graph!$G$1*1000)</f>
        <v>37945499.99999997</v>
      </c>
      <c r="AB147" s="2">
        <f t="shared" si="21"/>
        <v>-94603</v>
      </c>
      <c r="AC147" s="2">
        <f t="shared" si="30"/>
        <v>14556827</v>
      </c>
      <c r="AD147" s="3">
        <f t="shared" si="10"/>
        <v>37945499.99999997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33764945.949999973</v>
      </c>
      <c r="AH147" s="3" t="e">
        <f t="shared" si="3"/>
        <v>#N/A</v>
      </c>
    </row>
    <row r="148" spans="1:34" x14ac:dyDescent="0.25">
      <c r="A148" s="1">
        <v>44324</v>
      </c>
      <c r="B148" s="2">
        <f t="shared" si="0"/>
        <v>78</v>
      </c>
      <c r="C148" s="7"/>
      <c r="D148" s="2" t="e">
        <f t="shared" si="12"/>
        <v>#N/A</v>
      </c>
      <c r="E148" s="2" t="e">
        <f t="shared" si="22"/>
        <v>#N/A</v>
      </c>
      <c r="F148" s="2">
        <v>810548.49702063203</v>
      </c>
      <c r="G148" s="2">
        <f t="shared" si="26"/>
        <v>439997.71428571426</v>
      </c>
      <c r="H148" s="2">
        <f t="shared" si="31"/>
        <v>51567263.714285739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1385063.2857142831</v>
      </c>
      <c r="M148" s="8" t="e">
        <f t="shared" si="28"/>
        <v>#N/A</v>
      </c>
      <c r="N148" s="21" t="e">
        <f t="shared" si="15"/>
        <v>#N/A</v>
      </c>
      <c r="O148" s="2" t="e">
        <f t="shared" si="24"/>
        <v>#N/A</v>
      </c>
      <c r="P148" s="2">
        <v>821443.82352939248</v>
      </c>
      <c r="Q148" s="21">
        <f t="shared" si="34"/>
        <v>450000</v>
      </c>
      <c r="R148" s="2">
        <f t="shared" si="32"/>
        <v>52952327</v>
      </c>
      <c r="S148" s="2">
        <f t="shared" si="17"/>
        <v>439997.71428571641</v>
      </c>
      <c r="T148" s="2">
        <f t="shared" si="18"/>
        <v>10002.285714285681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37890137.99999997</v>
      </c>
      <c r="Z148" s="2" t="str">
        <f t="shared" si="8"/>
        <v>HERE</v>
      </c>
      <c r="AA148" s="2">
        <f>IF(Z148="HERE",Y148,AA147+Graph!$G$1*1000)</f>
        <v>37890137.99999997</v>
      </c>
      <c r="AB148" s="2">
        <f t="shared" si="21"/>
        <v>-55362</v>
      </c>
      <c r="AC148" s="2">
        <f t="shared" si="30"/>
        <v>15062189</v>
      </c>
      <c r="AD148" s="3">
        <f t="shared" si="10"/>
        <v>37890137.99999997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33751771.449999973</v>
      </c>
      <c r="AH148" s="3" t="e">
        <f t="shared" si="3"/>
        <v>#N/A</v>
      </c>
    </row>
    <row r="149" spans="1:34" x14ac:dyDescent="0.25">
      <c r="A149" s="1">
        <v>44325</v>
      </c>
      <c r="B149" s="2">
        <f t="shared" si="0"/>
        <v>79</v>
      </c>
      <c r="C149" s="7"/>
      <c r="D149" s="2" t="e">
        <f t="shared" si="12"/>
        <v>#N/A</v>
      </c>
      <c r="E149" s="2" t="e">
        <f t="shared" si="22"/>
        <v>#N/A</v>
      </c>
      <c r="F149" s="2">
        <v>815055.69079995155</v>
      </c>
      <c r="G149" s="2">
        <f t="shared" si="26"/>
        <v>439997.71428571426</v>
      </c>
      <c r="H149" s="2">
        <f t="shared" si="31"/>
        <v>52007261.428571455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1395065.5714285688</v>
      </c>
      <c r="M149" s="8" t="e">
        <f t="shared" si="28"/>
        <v>#N/A</v>
      </c>
      <c r="N149" s="21" t="e">
        <f t="shared" si="15"/>
        <v>#N/A</v>
      </c>
      <c r="O149" s="2" t="e">
        <f t="shared" si="24"/>
        <v>#N/A</v>
      </c>
      <c r="P149" s="2">
        <v>826025.40816324949</v>
      </c>
      <c r="Q149" s="21">
        <f t="shared" si="34"/>
        <v>450000</v>
      </c>
      <c r="R149" s="2">
        <f t="shared" si="32"/>
        <v>53402327</v>
      </c>
      <c r="S149" s="2">
        <f t="shared" si="17"/>
        <v>439997.71428571641</v>
      </c>
      <c r="T149" s="2">
        <f t="shared" si="18"/>
        <v>10002.285714285681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38102175.99999997</v>
      </c>
      <c r="Z149" s="2" t="str">
        <f t="shared" si="8"/>
        <v>HERE</v>
      </c>
      <c r="AA149" s="2">
        <f>IF(Z149="HERE",Y149,AA148+Graph!$G$1*1000)</f>
        <v>38102175.99999997</v>
      </c>
      <c r="AB149" s="2">
        <f t="shared" si="21"/>
        <v>212038</v>
      </c>
      <c r="AC149" s="2">
        <f t="shared" si="30"/>
        <v>15300151</v>
      </c>
      <c r="AD149" s="3">
        <f t="shared" si="10"/>
        <v>38102175.99999997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33969559.799999975</v>
      </c>
      <c r="AH149" s="3" t="e">
        <f t="shared" si="3"/>
        <v>#N/A</v>
      </c>
    </row>
    <row r="150" spans="1:34" x14ac:dyDescent="0.25">
      <c r="A150" s="1">
        <v>44326</v>
      </c>
      <c r="B150" s="2">
        <f t="shared" si="0"/>
        <v>80</v>
      </c>
      <c r="C150" s="7"/>
      <c r="D150" s="2" t="e">
        <f t="shared" si="12"/>
        <v>#N/A</v>
      </c>
      <c r="E150" s="2" t="e">
        <f t="shared" si="22"/>
        <v>#N/A</v>
      </c>
      <c r="F150" s="2">
        <v>819562.88457927108</v>
      </c>
      <c r="G150" s="2">
        <f t="shared" si="26"/>
        <v>439997.71428571426</v>
      </c>
      <c r="H150" s="2">
        <f t="shared" si="31"/>
        <v>52447259.142857172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1405067.8571428545</v>
      </c>
      <c r="M150" s="8" t="e">
        <f t="shared" si="28"/>
        <v>#N/A</v>
      </c>
      <c r="N150" s="21" t="e">
        <f t="shared" si="15"/>
        <v>#N/A</v>
      </c>
      <c r="O150" s="2" t="e">
        <f t="shared" si="24"/>
        <v>#N/A</v>
      </c>
      <c r="P150" s="2">
        <v>830606.9927971065</v>
      </c>
      <c r="Q150" s="21">
        <f t="shared" si="34"/>
        <v>450000</v>
      </c>
      <c r="R150" s="2">
        <f t="shared" si="32"/>
        <v>53852327</v>
      </c>
      <c r="S150" s="2">
        <f t="shared" si="17"/>
        <v>439997.71428571641</v>
      </c>
      <c r="T150" s="2">
        <f t="shared" si="18"/>
        <v>10002.285714285681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38276219.99999997</v>
      </c>
      <c r="Z150" s="2" t="str">
        <f t="shared" si="8"/>
        <v>HERE</v>
      </c>
      <c r="AA150" s="2">
        <f>IF(Z150="HERE",Y150,AA149+Graph!$G$1*1000)</f>
        <v>38276219.99999997</v>
      </c>
      <c r="AB150" s="2">
        <f t="shared" si="21"/>
        <v>174044</v>
      </c>
      <c r="AC150" s="2">
        <f t="shared" si="30"/>
        <v>15576107</v>
      </c>
      <c r="AD150" s="3">
        <f t="shared" si="10"/>
        <v>38276219.99999997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34136728.099999979</v>
      </c>
      <c r="AH150" s="3" t="e">
        <f t="shared" si="3"/>
        <v>#N/A</v>
      </c>
    </row>
    <row r="151" spans="1:34" x14ac:dyDescent="0.25">
      <c r="A151" s="1">
        <v>44327</v>
      </c>
      <c r="B151" s="2">
        <f t="shared" si="0"/>
        <v>81</v>
      </c>
      <c r="C151" s="7"/>
      <c r="D151" s="2" t="e">
        <f t="shared" si="12"/>
        <v>#N/A</v>
      </c>
      <c r="E151" s="2" t="e">
        <f t="shared" si="22"/>
        <v>#N/A</v>
      </c>
      <c r="F151" s="2">
        <v>824070.07835862041</v>
      </c>
      <c r="G151" s="2">
        <f t="shared" si="26"/>
        <v>439997.71428571426</v>
      </c>
      <c r="H151" s="2">
        <f t="shared" si="31"/>
        <v>52887256.857142888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1415070.1428571402</v>
      </c>
      <c r="M151" s="8" t="e">
        <f t="shared" si="28"/>
        <v>#N/A</v>
      </c>
      <c r="N151" s="21" t="e">
        <f t="shared" si="15"/>
        <v>#N/A</v>
      </c>
      <c r="O151" s="2" t="e">
        <f t="shared" si="24"/>
        <v>#N/A</v>
      </c>
      <c r="P151" s="2">
        <v>835188.57743096352</v>
      </c>
      <c r="Q151" s="21">
        <f t="shared" si="34"/>
        <v>450000</v>
      </c>
      <c r="R151" s="2">
        <f t="shared" si="32"/>
        <v>54302327</v>
      </c>
      <c r="S151" s="2">
        <f t="shared" si="17"/>
        <v>439997.71428571641</v>
      </c>
      <c r="T151" s="2">
        <f t="shared" si="18"/>
        <v>10002.285714285681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38361354.99999997</v>
      </c>
      <c r="Z151" s="2" t="str">
        <f t="shared" si="8"/>
        <v>HERE</v>
      </c>
      <c r="AA151" s="2">
        <f>IF(Z151="HERE",Y151,AA150+Graph!$G$1*1000)</f>
        <v>38361354.99999997</v>
      </c>
      <c r="AB151" s="2">
        <f t="shared" si="21"/>
        <v>85135</v>
      </c>
      <c r="AC151" s="2">
        <f t="shared" si="30"/>
        <v>15940972</v>
      </c>
      <c r="AD151" s="3">
        <f t="shared" si="10"/>
        <v>38361354.99999997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34277365.349999979</v>
      </c>
      <c r="AH151" s="3" t="e">
        <f t="shared" si="3"/>
        <v>#N/A</v>
      </c>
    </row>
    <row r="152" spans="1:34" x14ac:dyDescent="0.25">
      <c r="A152" s="1">
        <v>44328</v>
      </c>
      <c r="B152" s="2">
        <f t="shared" si="0"/>
        <v>82</v>
      </c>
      <c r="C152" s="7"/>
      <c r="D152" s="2" t="e">
        <f t="shared" si="12"/>
        <v>#N/A</v>
      </c>
      <c r="E152" s="2" t="e">
        <f t="shared" si="22"/>
        <v>#N/A</v>
      </c>
      <c r="F152" s="2">
        <v>828577.27213793993</v>
      </c>
      <c r="G152" s="2">
        <f t="shared" si="26"/>
        <v>439997.71428571426</v>
      </c>
      <c r="H152" s="2">
        <f t="shared" si="31"/>
        <v>53327254.571428604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1425072.4285714258</v>
      </c>
      <c r="M152" s="8" t="e">
        <f t="shared" si="28"/>
        <v>#N/A</v>
      </c>
      <c r="N152" s="21" t="e">
        <f t="shared" si="15"/>
        <v>#N/A</v>
      </c>
      <c r="O152" s="2" t="e">
        <f t="shared" si="24"/>
        <v>#N/A</v>
      </c>
      <c r="P152" s="2">
        <v>839770.16206482053</v>
      </c>
      <c r="Q152" s="21">
        <f t="shared" si="34"/>
        <v>450000</v>
      </c>
      <c r="R152" s="2">
        <f t="shared" si="32"/>
        <v>54752327</v>
      </c>
      <c r="S152" s="2">
        <f t="shared" si="17"/>
        <v>439997.71428571641</v>
      </c>
      <c r="T152" s="2">
        <f t="shared" si="18"/>
        <v>10002.285714285681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38329244.99999997</v>
      </c>
      <c r="Z152" s="2" t="str">
        <f t="shared" si="8"/>
        <v>HERE</v>
      </c>
      <c r="AA152" s="2">
        <f>IF(Z152="HERE",Y152,AA151+Graph!$G$1*1000)</f>
        <v>38329244.99999997</v>
      </c>
      <c r="AB152" s="2">
        <f t="shared" si="21"/>
        <v>-32110</v>
      </c>
      <c r="AC152" s="2">
        <f t="shared" si="30"/>
        <v>16423082</v>
      </c>
      <c r="AD152" s="3">
        <f t="shared" si="10"/>
        <v>38329244.99999997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34441975.149999976</v>
      </c>
      <c r="AH152" s="3" t="e">
        <f t="shared" si="3"/>
        <v>#N/A</v>
      </c>
    </row>
    <row r="153" spans="1:34" x14ac:dyDescent="0.25">
      <c r="A153" s="1">
        <v>44329</v>
      </c>
      <c r="B153" s="2">
        <f t="shared" si="0"/>
        <v>83</v>
      </c>
      <c r="C153" s="7"/>
      <c r="D153" s="2" t="e">
        <f t="shared" si="12"/>
        <v>#N/A</v>
      </c>
      <c r="E153" s="2" t="e">
        <f t="shared" si="22"/>
        <v>#N/A</v>
      </c>
      <c r="F153" s="2">
        <v>833084.46591728926</v>
      </c>
      <c r="G153" s="2">
        <f t="shared" si="26"/>
        <v>439997.71428571426</v>
      </c>
      <c r="H153" s="2">
        <f t="shared" si="31"/>
        <v>53767252.285714321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1435074.7142857115</v>
      </c>
      <c r="M153" s="8" t="e">
        <f t="shared" si="28"/>
        <v>#N/A</v>
      </c>
      <c r="N153" s="21" t="e">
        <f t="shared" si="15"/>
        <v>#N/A</v>
      </c>
      <c r="O153" s="2" t="e">
        <f t="shared" si="24"/>
        <v>#N/A</v>
      </c>
      <c r="P153" s="2">
        <v>844351.74669867754</v>
      </c>
      <c r="Q153" s="21">
        <f t="shared" si="34"/>
        <v>450000</v>
      </c>
      <c r="R153" s="2">
        <f t="shared" si="32"/>
        <v>55202327</v>
      </c>
      <c r="S153" s="2">
        <f t="shared" si="17"/>
        <v>439997.71428571641</v>
      </c>
      <c r="T153" s="2">
        <f t="shared" si="18"/>
        <v>10002.285714285681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38326790.99999997</v>
      </c>
      <c r="Z153" s="2" t="str">
        <f t="shared" si="8"/>
        <v>HERE</v>
      </c>
      <c r="AA153" s="2">
        <f>IF(Z153="HERE",Y153,AA152+Graph!$G$1*1000)</f>
        <v>38326790.99999997</v>
      </c>
      <c r="AB153" s="2">
        <f t="shared" si="21"/>
        <v>-2454</v>
      </c>
      <c r="AC153" s="2">
        <f t="shared" si="30"/>
        <v>16875536</v>
      </c>
      <c r="AD153" s="3">
        <f t="shared" si="10"/>
        <v>38326790.99999997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34469587.899999976</v>
      </c>
      <c r="AH153" s="3" t="e">
        <f t="shared" si="3"/>
        <v>#N/A</v>
      </c>
    </row>
    <row r="154" spans="1:34" x14ac:dyDescent="0.25">
      <c r="A154" s="1">
        <v>44330</v>
      </c>
      <c r="B154" s="2">
        <f t="shared" si="0"/>
        <v>84</v>
      </c>
      <c r="C154" s="7"/>
      <c r="D154" s="2" t="e">
        <f t="shared" si="12"/>
        <v>#N/A</v>
      </c>
      <c r="E154" s="2" t="e">
        <f t="shared" si="22"/>
        <v>#N/A</v>
      </c>
      <c r="F154" s="2">
        <v>837591.65969660878</v>
      </c>
      <c r="G154" s="2">
        <f t="shared" si="26"/>
        <v>439997.71428571426</v>
      </c>
      <c r="H154" s="2">
        <f t="shared" si="31"/>
        <v>54207250.000000037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1445076.9999999972</v>
      </c>
      <c r="M154" s="8" t="e">
        <f t="shared" si="28"/>
        <v>#N/A</v>
      </c>
      <c r="N154" s="21" t="e">
        <f t="shared" si="15"/>
        <v>#N/A</v>
      </c>
      <c r="O154" s="2" t="e">
        <f t="shared" si="24"/>
        <v>#N/A</v>
      </c>
      <c r="P154" s="2">
        <v>848933.33133253455</v>
      </c>
      <c r="Q154" s="21">
        <f t="shared" si="34"/>
        <v>450000</v>
      </c>
      <c r="R154" s="2">
        <f t="shared" si="32"/>
        <v>55652327</v>
      </c>
      <c r="S154" s="2">
        <f t="shared" si="17"/>
        <v>439997.71428571641</v>
      </c>
      <c r="T154" s="2">
        <f t="shared" si="18"/>
        <v>10002.285714285681</v>
      </c>
      <c r="U154" s="2">
        <f t="shared" si="19"/>
        <v>450000</v>
      </c>
      <c r="V154" s="2">
        <f t="shared" si="33"/>
        <v>17247442</v>
      </c>
      <c r="W154" s="2">
        <f t="shared" si="20"/>
        <v>371906</v>
      </c>
      <c r="X154" s="2">
        <f t="shared" si="6"/>
        <v>78094</v>
      </c>
      <c r="Y154" s="2">
        <f t="shared" si="29"/>
        <v>38404884.99999997</v>
      </c>
      <c r="Z154" s="2" t="str">
        <f t="shared" si="8"/>
        <v>HERE</v>
      </c>
      <c r="AA154" s="2">
        <f>IF(Z154="HERE",Y154,AA153+Graph!$G$1*1000)</f>
        <v>38404884.99999997</v>
      </c>
      <c r="AB154" s="2">
        <f t="shared" si="21"/>
        <v>78094</v>
      </c>
      <c r="AC154" s="2">
        <f t="shared" si="30"/>
        <v>17247442</v>
      </c>
      <c r="AD154" s="3">
        <f t="shared" si="10"/>
        <v>38404884.99999997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34459995.299999975</v>
      </c>
      <c r="AH154" s="3" t="e">
        <f t="shared" si="3"/>
        <v>#N/A</v>
      </c>
    </row>
    <row r="155" spans="1:34" x14ac:dyDescent="0.25">
      <c r="A155" s="1">
        <v>44331</v>
      </c>
      <c r="B155" s="2">
        <f t="shared" si="0"/>
        <v>85</v>
      </c>
      <c r="C155" s="7"/>
      <c r="D155" s="2" t="e">
        <f t="shared" si="12"/>
        <v>#N/A</v>
      </c>
      <c r="E155" s="2" t="e">
        <f t="shared" si="22"/>
        <v>#N/A</v>
      </c>
      <c r="F155" s="2">
        <v>842098.85347592831</v>
      </c>
      <c r="G155" s="2">
        <f t="shared" si="26"/>
        <v>439997.71428571426</v>
      </c>
      <c r="H155" s="2">
        <f t="shared" si="31"/>
        <v>54647247.714285754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1455079.2857142829</v>
      </c>
      <c r="M155" s="8" t="e">
        <f t="shared" si="28"/>
        <v>#N/A</v>
      </c>
      <c r="N155" s="21" t="e">
        <f t="shared" si="15"/>
        <v>#N/A</v>
      </c>
      <c r="O155" s="2" t="e">
        <f t="shared" si="24"/>
        <v>#N/A</v>
      </c>
      <c r="P155" s="2">
        <v>853514.91596636176</v>
      </c>
      <c r="Q155" s="21">
        <f t="shared" si="34"/>
        <v>450000</v>
      </c>
      <c r="R155" s="2">
        <f t="shared" si="32"/>
        <v>56102327</v>
      </c>
      <c r="S155" s="2">
        <f t="shared" si="17"/>
        <v>439997.71428571641</v>
      </c>
      <c r="T155" s="2">
        <f t="shared" si="18"/>
        <v>10002.285714285681</v>
      </c>
      <c r="U155" s="2">
        <f t="shared" si="19"/>
        <v>450000</v>
      </c>
      <c r="V155" s="2">
        <f t="shared" si="33"/>
        <v>17687439.714285713</v>
      </c>
      <c r="W155" s="2">
        <f t="shared" si="20"/>
        <v>439997.71428571269</v>
      </c>
      <c r="X155" s="2">
        <f t="shared" si="6"/>
        <v>10002.285714287311</v>
      </c>
      <c r="Y155" s="2">
        <f t="shared" si="29"/>
        <v>38414887.285714254</v>
      </c>
      <c r="Z155" s="2" t="str">
        <f t="shared" si="8"/>
        <v>HERE</v>
      </c>
      <c r="AA155" s="2">
        <f>IF(Z155="HERE",Y155,AA154+Graph!$G$1*1000)</f>
        <v>38414887.285714254</v>
      </c>
      <c r="AB155" s="2">
        <f t="shared" si="21"/>
        <v>10002.285714283586</v>
      </c>
      <c r="AC155" s="2">
        <f t="shared" si="30"/>
        <v>17687439.714285713</v>
      </c>
      <c r="AD155" s="3">
        <f t="shared" si="10"/>
        <v>38414887.285714254</v>
      </c>
      <c r="AE155" s="2">
        <f>IF(AE153&gt;=52800000,52800000,IF(AB134=Graph!G$1*1000,AE154+Graph!G$1*1000,AC155))</f>
        <v>17687439.714285713</v>
      </c>
      <c r="AF155" s="3">
        <f t="shared" si="11"/>
        <v>17687439.714285713</v>
      </c>
      <c r="AG155" s="3">
        <f t="shared" si="27"/>
        <v>34356364.649999976</v>
      </c>
      <c r="AH155" s="3" t="e">
        <f t="shared" si="3"/>
        <v>#N/A</v>
      </c>
    </row>
    <row r="156" spans="1:34" x14ac:dyDescent="0.25">
      <c r="A156" s="1">
        <v>44332</v>
      </c>
      <c r="B156" s="2">
        <f t="shared" si="0"/>
        <v>86</v>
      </c>
      <c r="C156" s="7"/>
      <c r="D156" s="2" t="e">
        <f t="shared" si="12"/>
        <v>#N/A</v>
      </c>
      <c r="E156" s="2" t="e">
        <f t="shared" si="22"/>
        <v>#N/A</v>
      </c>
      <c r="F156" s="2">
        <v>846606.04725527763</v>
      </c>
      <c r="G156" s="2">
        <f t="shared" si="26"/>
        <v>439997.71428571426</v>
      </c>
      <c r="H156" s="2">
        <f t="shared" si="31"/>
        <v>55087245.42857147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1465081.5714285686</v>
      </c>
      <c r="M156" s="8" t="e">
        <f t="shared" si="28"/>
        <v>#N/A</v>
      </c>
      <c r="N156" s="21" t="e">
        <f t="shared" si="15"/>
        <v>#N/A</v>
      </c>
      <c r="O156" s="2" t="e">
        <f t="shared" si="24"/>
        <v>#N/A</v>
      </c>
      <c r="P156" s="2">
        <v>858096.50060021877</v>
      </c>
      <c r="Q156" s="21">
        <f t="shared" si="34"/>
        <v>450000</v>
      </c>
      <c r="R156" s="2">
        <f t="shared" si="32"/>
        <v>56552327</v>
      </c>
      <c r="S156" s="2">
        <f t="shared" si="17"/>
        <v>439997.71428571641</v>
      </c>
      <c r="T156" s="2">
        <f t="shared" si="18"/>
        <v>10002.285714285681</v>
      </c>
      <c r="U156" s="2">
        <f t="shared" si="19"/>
        <v>450000</v>
      </c>
      <c r="V156" s="2">
        <f t="shared" si="33"/>
        <v>18127437.428571425</v>
      </c>
      <c r="W156" s="2">
        <f t="shared" si="20"/>
        <v>439997.71428571269</v>
      </c>
      <c r="X156" s="2">
        <f t="shared" si="6"/>
        <v>10002.285714287311</v>
      </c>
      <c r="Y156" s="2">
        <f t="shared" si="29"/>
        <v>38424889.571428537</v>
      </c>
      <c r="Z156" s="2" t="str">
        <f t="shared" si="8"/>
        <v>HERE</v>
      </c>
      <c r="AA156" s="2">
        <f>IF(Z156="HERE",Y156,AA155+Graph!$G$1*1000)</f>
        <v>38424889.571428537</v>
      </c>
      <c r="AB156" s="2">
        <f t="shared" si="21"/>
        <v>10002.285714283586</v>
      </c>
      <c r="AC156" s="2">
        <f t="shared" si="30"/>
        <v>18127437.428571425</v>
      </c>
      <c r="AD156" s="3">
        <f t="shared" si="10"/>
        <v>38424889.571428537</v>
      </c>
      <c r="AE156" s="2">
        <f>IF(AE154&gt;=52800000,52800000,IF(AB135=Graph!G$1*1000,AE155+Graph!G$1*1000,AC156))</f>
        <v>18127437.428571425</v>
      </c>
      <c r="AF156" s="3">
        <f t="shared" si="11"/>
        <v>18127437.428571425</v>
      </c>
      <c r="AG156" s="3">
        <f t="shared" si="27"/>
        <v>34490182.349999979</v>
      </c>
      <c r="AH156" s="3" t="e">
        <f t="shared" si="3"/>
        <v>#N/A</v>
      </c>
    </row>
    <row r="157" spans="1:34" x14ac:dyDescent="0.25">
      <c r="A157" s="1">
        <v>44333</v>
      </c>
      <c r="B157" s="2">
        <f t="shared" si="0"/>
        <v>87</v>
      </c>
      <c r="C157" s="7"/>
      <c r="D157" s="2" t="e">
        <f t="shared" si="12"/>
        <v>#N/A</v>
      </c>
      <c r="E157" s="2" t="e">
        <f t="shared" si="22"/>
        <v>#N/A</v>
      </c>
      <c r="F157" s="2">
        <v>851113.24103459716</v>
      </c>
      <c r="G157" s="2">
        <f t="shared" si="26"/>
        <v>439997.71428571426</v>
      </c>
      <c r="H157" s="2">
        <f t="shared" si="31"/>
        <v>55527243.142857186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1475083.8571428542</v>
      </c>
      <c r="M157" s="8" t="e">
        <f t="shared" si="28"/>
        <v>#N/A</v>
      </c>
      <c r="N157" s="21" t="e">
        <f t="shared" si="15"/>
        <v>#N/A</v>
      </c>
      <c r="O157" s="2" t="e">
        <f t="shared" si="24"/>
        <v>#N/A</v>
      </c>
      <c r="P157" s="2">
        <v>862678.08523407578</v>
      </c>
      <c r="Q157" s="21">
        <f t="shared" si="34"/>
        <v>450000</v>
      </c>
      <c r="R157" s="2">
        <f t="shared" si="32"/>
        <v>57002327</v>
      </c>
      <c r="S157" s="2">
        <f t="shared" si="17"/>
        <v>439997.71428571641</v>
      </c>
      <c r="T157" s="2">
        <f t="shared" si="18"/>
        <v>10002.285714285681</v>
      </c>
      <c r="U157" s="2">
        <f t="shared" si="19"/>
        <v>450000</v>
      </c>
      <c r="V157" s="2">
        <f t="shared" si="33"/>
        <v>18567435.142857138</v>
      </c>
      <c r="W157" s="2">
        <f t="shared" si="20"/>
        <v>439997.71428571269</v>
      </c>
      <c r="X157" s="2">
        <f t="shared" si="6"/>
        <v>10002.285714287311</v>
      </c>
      <c r="Y157" s="2">
        <f t="shared" si="29"/>
        <v>38434891.857142821</v>
      </c>
      <c r="Z157" s="2" t="str">
        <f t="shared" si="8"/>
        <v>HERE</v>
      </c>
      <c r="AA157" s="2">
        <f>IF(Z157="HERE",Y157,AA156+Graph!$G$1*1000)</f>
        <v>38434891.857142821</v>
      </c>
      <c r="AB157" s="2">
        <f t="shared" si="21"/>
        <v>10002.285714283586</v>
      </c>
      <c r="AC157" s="2">
        <f t="shared" si="30"/>
        <v>18567435.142857138</v>
      </c>
      <c r="AD157" s="3">
        <f t="shared" si="10"/>
        <v>38434891.857142821</v>
      </c>
      <c r="AE157" s="2">
        <f>IF(AE155&gt;=52800000,52800000,IF(AB136=Graph!G$1*1000,AE156+Graph!G$1*1000,AC157))</f>
        <v>18567435.142857138</v>
      </c>
      <c r="AF157" s="3">
        <f t="shared" si="11"/>
        <v>18567435.142857138</v>
      </c>
      <c r="AG157" s="3">
        <f t="shared" si="27"/>
        <v>34597386.549999975</v>
      </c>
      <c r="AH157" s="3" t="e">
        <f t="shared" si="3"/>
        <v>#N/A</v>
      </c>
    </row>
    <row r="158" spans="1:34" x14ac:dyDescent="0.25">
      <c r="A158" s="1">
        <v>44334</v>
      </c>
      <c r="B158" s="2">
        <f t="shared" si="0"/>
        <v>88</v>
      </c>
      <c r="C158" s="7"/>
      <c r="D158" s="2" t="e">
        <f t="shared" si="12"/>
        <v>#N/A</v>
      </c>
      <c r="E158" s="2" t="e">
        <f t="shared" si="22"/>
        <v>#N/A</v>
      </c>
      <c r="F158" s="2">
        <v>855620.43481391668</v>
      </c>
      <c r="G158" s="2">
        <f t="shared" si="26"/>
        <v>439997.71428571426</v>
      </c>
      <c r="H158" s="2">
        <f t="shared" si="31"/>
        <v>55967240.857142903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1485086.1428571399</v>
      </c>
      <c r="M158" s="8" t="e">
        <f t="shared" si="28"/>
        <v>#N/A</v>
      </c>
      <c r="N158" s="21" t="e">
        <f t="shared" si="15"/>
        <v>#N/A</v>
      </c>
      <c r="O158" s="2" t="e">
        <f t="shared" si="24"/>
        <v>#N/A</v>
      </c>
      <c r="P158" s="2">
        <v>867259.6698679328</v>
      </c>
      <c r="Q158" s="21">
        <f t="shared" si="34"/>
        <v>450000</v>
      </c>
      <c r="R158" s="2">
        <f t="shared" si="32"/>
        <v>57452327</v>
      </c>
      <c r="S158" s="2">
        <f t="shared" si="17"/>
        <v>439997.71428571641</v>
      </c>
      <c r="T158" s="2">
        <f t="shared" si="18"/>
        <v>10002.285714285681</v>
      </c>
      <c r="U158" s="2">
        <f t="shared" si="19"/>
        <v>450000</v>
      </c>
      <c r="V158" s="2">
        <f t="shared" si="33"/>
        <v>19007432.857142851</v>
      </c>
      <c r="W158" s="2">
        <f t="shared" si="20"/>
        <v>439997.71428571269</v>
      </c>
      <c r="X158" s="2">
        <f t="shared" si="6"/>
        <v>10002.285714287311</v>
      </c>
      <c r="Y158" s="2">
        <f t="shared" si="29"/>
        <v>38444894.142857105</v>
      </c>
      <c r="Z158" s="2" t="str">
        <f t="shared" si="8"/>
        <v>HERE</v>
      </c>
      <c r="AA158" s="2">
        <f>IF(Z158="HERE",Y158,AA157+Graph!$G$1*1000)</f>
        <v>38444894.142857105</v>
      </c>
      <c r="AB158" s="2">
        <f t="shared" si="21"/>
        <v>10002.285714283586</v>
      </c>
      <c r="AC158" s="2">
        <f t="shared" si="30"/>
        <v>19007432.857142851</v>
      </c>
      <c r="AD158" s="3">
        <f t="shared" si="10"/>
        <v>38444894.142857105</v>
      </c>
      <c r="AE158" s="2">
        <f>IF(AE156&gt;=52800000,52800000,IF(AB137=Graph!G$1*1000,AE157+Graph!G$1*1000,AC158))</f>
        <v>19007432.857142851</v>
      </c>
      <c r="AF158" s="3">
        <f t="shared" si="11"/>
        <v>19007432.857142851</v>
      </c>
      <c r="AG158" s="3">
        <f t="shared" si="27"/>
        <v>34683843.949999973</v>
      </c>
      <c r="AH158" s="3" t="e">
        <f t="shared" si="3"/>
        <v>#N/A</v>
      </c>
    </row>
    <row r="159" spans="1:34" x14ac:dyDescent="0.25">
      <c r="A159" s="1">
        <v>44335</v>
      </c>
      <c r="B159" s="2">
        <f t="shared" si="0"/>
        <v>89</v>
      </c>
      <c r="C159" s="7"/>
      <c r="D159" s="2" t="e">
        <f t="shared" si="12"/>
        <v>#N/A</v>
      </c>
      <c r="E159" s="2" t="e">
        <f t="shared" si="22"/>
        <v>#N/A</v>
      </c>
      <c r="F159" s="2">
        <v>860127.62859326601</v>
      </c>
      <c r="G159" s="2">
        <f t="shared" si="26"/>
        <v>439997.71428571426</v>
      </c>
      <c r="H159" s="2">
        <f t="shared" si="31"/>
        <v>56407238.571428619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1495088.4285714256</v>
      </c>
      <c r="M159" s="8" t="e">
        <f t="shared" si="28"/>
        <v>#N/A</v>
      </c>
      <c r="N159" s="21" t="e">
        <f t="shared" si="15"/>
        <v>#N/A</v>
      </c>
      <c r="O159" s="2" t="e">
        <f t="shared" si="24"/>
        <v>#N/A</v>
      </c>
      <c r="P159" s="2">
        <v>871841.25450178981</v>
      </c>
      <c r="Q159" s="21">
        <f t="shared" si="34"/>
        <v>450000</v>
      </c>
      <c r="R159" s="2">
        <f t="shared" si="32"/>
        <v>57902327</v>
      </c>
      <c r="S159" s="2">
        <f t="shared" si="17"/>
        <v>439997.71428571641</v>
      </c>
      <c r="T159" s="2">
        <f t="shared" si="18"/>
        <v>10002.285714285681</v>
      </c>
      <c r="U159" s="2">
        <f t="shared" si="19"/>
        <v>450000</v>
      </c>
      <c r="V159" s="2">
        <f t="shared" si="33"/>
        <v>19447430.571428563</v>
      </c>
      <c r="W159" s="2">
        <f t="shared" si="20"/>
        <v>439997.71428571269</v>
      </c>
      <c r="X159" s="2">
        <f t="shared" si="6"/>
        <v>10002.285714287311</v>
      </c>
      <c r="Y159" s="2">
        <f t="shared" ref="Y159:Y222" si="35">IF(COUNT($C160)=0,IF(COUNT($C159)=1,C159,SUM(Y158+X159)),C159)</f>
        <v>38454896.428571388</v>
      </c>
      <c r="Z159" s="2" t="str">
        <f t="shared" si="8"/>
        <v>HERE</v>
      </c>
      <c r="AA159" s="2">
        <f>IF(Z159="HERE",Y159,AA158+Graph!$G$1*1000)</f>
        <v>38454896.428571388</v>
      </c>
      <c r="AB159" s="2">
        <f t="shared" si="21"/>
        <v>10002.285714283586</v>
      </c>
      <c r="AC159" s="2">
        <f t="shared" ref="AC159:AC222" si="36">IF(Z160="HERE",V159,AC158)</f>
        <v>19447430.571428563</v>
      </c>
      <c r="AD159" s="3">
        <f t="shared" si="10"/>
        <v>38454896.428571388</v>
      </c>
      <c r="AE159" s="2">
        <f>IF(AE157&gt;=52800000,52800000,IF(AB138=Graph!G$1*1000,AE158+Graph!G$1*1000,AC159))</f>
        <v>19447430.571428563</v>
      </c>
      <c r="AF159" s="3">
        <f t="shared" si="11"/>
        <v>19447430.571428563</v>
      </c>
      <c r="AG159" s="3">
        <f t="shared" si="27"/>
        <v>34690180.349999979</v>
      </c>
      <c r="AH159" s="3" t="e">
        <f t="shared" si="3"/>
        <v>#N/A</v>
      </c>
    </row>
    <row r="160" spans="1:34" x14ac:dyDescent="0.25">
      <c r="A160" s="1">
        <v>44336</v>
      </c>
      <c r="B160" s="2">
        <f t="shared" si="0"/>
        <v>90</v>
      </c>
      <c r="C160" s="7"/>
      <c r="D160" s="2" t="e">
        <f t="shared" si="12"/>
        <v>#N/A</v>
      </c>
      <c r="E160" s="2" t="e">
        <f t="shared" si="22"/>
        <v>#N/A</v>
      </c>
      <c r="F160" s="2">
        <v>864634.82237258554</v>
      </c>
      <c r="G160" s="2">
        <f t="shared" si="26"/>
        <v>439997.71428571426</v>
      </c>
      <c r="H160" s="2">
        <f t="shared" ref="H160:H223" si="37">IF(COUNT($C161)=0,IF(COUNT($C160)=1,C160,SUM(H159+G160)),C160)</f>
        <v>56847236.285714336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1505090.7142857113</v>
      </c>
      <c r="M160" s="8" t="e">
        <f t="shared" si="28"/>
        <v>#N/A</v>
      </c>
      <c r="N160" s="21" t="e">
        <f t="shared" si="15"/>
        <v>#N/A</v>
      </c>
      <c r="O160" s="2" t="e">
        <f t="shared" si="24"/>
        <v>#N/A</v>
      </c>
      <c r="P160" s="2">
        <v>876422.83913564682</v>
      </c>
      <c r="Q160" s="21">
        <f t="shared" si="34"/>
        <v>450000</v>
      </c>
      <c r="R160" s="2">
        <f t="shared" ref="R160:R223" si="38">IF(COUNT($C161)=0,IF(COUNT($C160)=1,M160,SUM(R159+Q160)),M160)</f>
        <v>58352327</v>
      </c>
      <c r="S160" s="2">
        <f t="shared" si="17"/>
        <v>439997.71428571641</v>
      </c>
      <c r="T160" s="2">
        <f t="shared" si="18"/>
        <v>10002.285714285681</v>
      </c>
      <c r="U160" s="2">
        <f t="shared" si="19"/>
        <v>450000</v>
      </c>
      <c r="V160" s="2">
        <f t="shared" si="33"/>
        <v>19887428.285714276</v>
      </c>
      <c r="W160" s="2">
        <f t="shared" si="20"/>
        <v>439997.71428571269</v>
      </c>
      <c r="X160" s="2">
        <f t="shared" si="6"/>
        <v>10002.285714287311</v>
      </c>
      <c r="Y160" s="2">
        <f t="shared" si="35"/>
        <v>38464898.714285672</v>
      </c>
      <c r="Z160" s="2" t="str">
        <f t="shared" si="8"/>
        <v>HERE</v>
      </c>
      <c r="AA160" s="2">
        <f>IF(Z160="HERE",Y160,AA159+Graph!$G$1*1000)</f>
        <v>38464898.714285672</v>
      </c>
      <c r="AB160" s="2">
        <f t="shared" si="21"/>
        <v>10002.285714283586</v>
      </c>
      <c r="AC160" s="2">
        <f t="shared" si="36"/>
        <v>19887428.285714276</v>
      </c>
      <c r="AD160" s="3">
        <f t="shared" si="10"/>
        <v>38464898.714285672</v>
      </c>
      <c r="AE160" s="2">
        <f>IF(AE158&gt;=52800000,52800000,IF(AB139=Graph!G$1*1000,AE159+Graph!G$1*1000,AC160))</f>
        <v>19887428.285714276</v>
      </c>
      <c r="AF160" s="3">
        <f t="shared" si="11"/>
        <v>19887428.285714276</v>
      </c>
      <c r="AG160" s="3">
        <f t="shared" si="27"/>
        <v>34686704.349999979</v>
      </c>
      <c r="AH160" s="3" t="e">
        <f t="shared" si="3"/>
        <v>#N/A</v>
      </c>
    </row>
    <row r="161" spans="1:34" x14ac:dyDescent="0.25">
      <c r="A161" s="1">
        <v>44337</v>
      </c>
      <c r="B161" s="2">
        <f t="shared" si="0"/>
        <v>91</v>
      </c>
      <c r="C161" s="7"/>
      <c r="D161" s="2" t="e">
        <f t="shared" si="12"/>
        <v>#N/A</v>
      </c>
      <c r="E161" s="2" t="e">
        <f t="shared" si="22"/>
        <v>#N/A</v>
      </c>
      <c r="F161" s="2">
        <v>869142.01615190506</v>
      </c>
      <c r="G161" s="2">
        <f t="shared" si="26"/>
        <v>439997.71428571426</v>
      </c>
      <c r="H161" s="2">
        <f t="shared" si="37"/>
        <v>57287234.000000052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1515092.999999997</v>
      </c>
      <c r="M161" s="8" t="e">
        <f t="shared" si="28"/>
        <v>#N/A</v>
      </c>
      <c r="N161" s="21" t="e">
        <f t="shared" si="15"/>
        <v>#N/A</v>
      </c>
      <c r="O161" s="2" t="e">
        <f t="shared" si="24"/>
        <v>#N/A</v>
      </c>
      <c r="P161" s="2">
        <v>881004.42376950383</v>
      </c>
      <c r="Q161" s="21">
        <f t="shared" si="34"/>
        <v>450000</v>
      </c>
      <c r="R161" s="2">
        <f t="shared" si="38"/>
        <v>58802327</v>
      </c>
      <c r="S161" s="2">
        <f t="shared" si="17"/>
        <v>439997.71428571641</v>
      </c>
      <c r="T161" s="2">
        <f t="shared" si="18"/>
        <v>10002.285714285681</v>
      </c>
      <c r="U161" s="2">
        <f t="shared" si="19"/>
        <v>450000</v>
      </c>
      <c r="V161" s="2">
        <f t="shared" si="33"/>
        <v>20327425.999999989</v>
      </c>
      <c r="W161" s="2">
        <f t="shared" si="20"/>
        <v>439997.71428571269</v>
      </c>
      <c r="X161" s="2">
        <f t="shared" si="6"/>
        <v>10002.285714287311</v>
      </c>
      <c r="Y161" s="2">
        <f t="shared" si="35"/>
        <v>38474900.999999955</v>
      </c>
      <c r="Z161" s="2" t="str">
        <f t="shared" si="8"/>
        <v>HERE</v>
      </c>
      <c r="AA161" s="2">
        <f>IF(Z161="HERE",Y161,AA160+Graph!$G$1*1000)</f>
        <v>38474900.999999955</v>
      </c>
      <c r="AB161" s="2">
        <f t="shared" si="21"/>
        <v>10002.285714283586</v>
      </c>
      <c r="AC161" s="2">
        <f t="shared" si="36"/>
        <v>20327425.999999989</v>
      </c>
      <c r="AD161" s="3">
        <f t="shared" si="10"/>
        <v>38474900.999999955</v>
      </c>
      <c r="AE161" s="2">
        <f>IF(AE159&gt;=52800000,52800000,IF(AB140=Graph!G$1*1000,AE160+Graph!G$1*1000,AC161))</f>
        <v>20327425.999999989</v>
      </c>
      <c r="AF161" s="3">
        <f t="shared" si="11"/>
        <v>20327425.999999989</v>
      </c>
      <c r="AG161" s="3">
        <f t="shared" si="27"/>
        <v>34671665.799999975</v>
      </c>
      <c r="AH161" s="3" t="e">
        <f t="shared" si="3"/>
        <v>#N/A</v>
      </c>
    </row>
    <row r="162" spans="1:34" x14ac:dyDescent="0.25">
      <c r="A162" s="1">
        <v>44338</v>
      </c>
      <c r="B162" s="2">
        <f t="shared" si="0"/>
        <v>92</v>
      </c>
      <c r="C162" s="7"/>
      <c r="D162" s="2" t="e">
        <f t="shared" si="12"/>
        <v>#N/A</v>
      </c>
      <c r="E162" s="2" t="e">
        <f t="shared" si="22"/>
        <v>#N/A</v>
      </c>
      <c r="F162" s="2">
        <v>873649.20993125439</v>
      </c>
      <c r="G162" s="2">
        <f t="shared" si="26"/>
        <v>439997.71428571426</v>
      </c>
      <c r="H162" s="2">
        <f t="shared" si="37"/>
        <v>57727231.714285769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1525095.2857142827</v>
      </c>
      <c r="M162" s="8" t="e">
        <f t="shared" si="28"/>
        <v>#N/A</v>
      </c>
      <c r="N162" s="21" t="e">
        <f t="shared" si="15"/>
        <v>#N/A</v>
      </c>
      <c r="O162" s="2" t="e">
        <f t="shared" si="24"/>
        <v>#N/A</v>
      </c>
      <c r="P162" s="2">
        <v>885586.00840336084</v>
      </c>
      <c r="Q162" s="21">
        <f t="shared" si="34"/>
        <v>450000</v>
      </c>
      <c r="R162" s="2">
        <f t="shared" si="38"/>
        <v>59252327</v>
      </c>
      <c r="S162" s="2">
        <f t="shared" si="17"/>
        <v>439997.71428571641</v>
      </c>
      <c r="T162" s="2">
        <f t="shared" si="18"/>
        <v>10002.285714285681</v>
      </c>
      <c r="U162" s="2">
        <f t="shared" si="19"/>
        <v>450000</v>
      </c>
      <c r="V162" s="2">
        <f t="shared" si="33"/>
        <v>20767423.714285702</v>
      </c>
      <c r="W162" s="2">
        <f t="shared" si="20"/>
        <v>439997.71428571269</v>
      </c>
      <c r="X162" s="2">
        <f t="shared" si="6"/>
        <v>10002.285714287311</v>
      </c>
      <c r="Y162" s="2">
        <f t="shared" si="35"/>
        <v>38484903.285714239</v>
      </c>
      <c r="Z162" s="2" t="str">
        <f t="shared" si="8"/>
        <v>HERE</v>
      </c>
      <c r="AA162" s="2">
        <f>IF(Z162="HERE",Y162,AA161+Graph!$G$1*1000)</f>
        <v>38484903.285714239</v>
      </c>
      <c r="AB162" s="2">
        <f t="shared" si="21"/>
        <v>10002.285714283586</v>
      </c>
      <c r="AC162" s="2">
        <f t="shared" si="36"/>
        <v>20767423.714285702</v>
      </c>
      <c r="AD162" s="3">
        <f t="shared" si="10"/>
        <v>38484903.285714239</v>
      </c>
      <c r="AE162" s="2">
        <f>IF(AE160&gt;=52800000,52800000,IF(AB141=Graph!G$1*1000,AE161+Graph!G$1*1000,AC162))</f>
        <v>20767423.714285702</v>
      </c>
      <c r="AF162" s="3">
        <f t="shared" si="11"/>
        <v>20767423.714285702</v>
      </c>
      <c r="AG162" s="3">
        <f t="shared" si="27"/>
        <v>34609949.49999997</v>
      </c>
      <c r="AH162" s="3" t="e">
        <f t="shared" si="3"/>
        <v>#N/A</v>
      </c>
    </row>
    <row r="163" spans="1:34" x14ac:dyDescent="0.25">
      <c r="A163" s="1">
        <v>44339</v>
      </c>
      <c r="B163" s="2">
        <f t="shared" si="0"/>
        <v>93</v>
      </c>
      <c r="C163" s="7"/>
      <c r="D163" s="2" t="e">
        <f t="shared" si="12"/>
        <v>#N/A</v>
      </c>
      <c r="E163" s="2" t="e">
        <f t="shared" si="22"/>
        <v>#N/A</v>
      </c>
      <c r="F163" s="2">
        <v>878156.40371057391</v>
      </c>
      <c r="G163" s="2">
        <f t="shared" si="26"/>
        <v>439997.71428571426</v>
      </c>
      <c r="H163" s="2">
        <f t="shared" si="37"/>
        <v>58167229.428571485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1535097.5714285683</v>
      </c>
      <c r="M163" s="8" t="e">
        <f t="shared" si="28"/>
        <v>#N/A</v>
      </c>
      <c r="N163" s="21" t="e">
        <f t="shared" si="15"/>
        <v>#N/A</v>
      </c>
      <c r="O163" s="2" t="e">
        <f t="shared" si="24"/>
        <v>#N/A</v>
      </c>
      <c r="P163" s="2">
        <v>890167.59303721786</v>
      </c>
      <c r="Q163" s="21">
        <f t="shared" si="34"/>
        <v>450000</v>
      </c>
      <c r="R163" s="2">
        <f t="shared" si="38"/>
        <v>59702327</v>
      </c>
      <c r="S163" s="2">
        <f t="shared" si="17"/>
        <v>439997.71428571641</v>
      </c>
      <c r="T163" s="2">
        <f t="shared" si="18"/>
        <v>10002.285714285681</v>
      </c>
      <c r="U163" s="2">
        <f t="shared" si="19"/>
        <v>450000</v>
      </c>
      <c r="V163" s="2">
        <f t="shared" si="33"/>
        <v>21207421.428571414</v>
      </c>
      <c r="W163" s="2">
        <f t="shared" si="20"/>
        <v>439997.71428571269</v>
      </c>
      <c r="X163" s="2">
        <f t="shared" si="6"/>
        <v>10002.285714287311</v>
      </c>
      <c r="Y163" s="2">
        <f t="shared" si="35"/>
        <v>38494905.571428522</v>
      </c>
      <c r="Z163" s="2" t="str">
        <f t="shared" si="8"/>
        <v>HERE</v>
      </c>
      <c r="AA163" s="2">
        <f>IF(Z163="HERE",Y163,AA162+Graph!$G$1*1000)</f>
        <v>38494905.571428522</v>
      </c>
      <c r="AB163" s="2">
        <f t="shared" si="21"/>
        <v>10002.285714283586</v>
      </c>
      <c r="AC163" s="2">
        <f t="shared" si="36"/>
        <v>21207421.428571414</v>
      </c>
      <c r="AD163" s="3">
        <f t="shared" si="10"/>
        <v>38494905.571428522</v>
      </c>
      <c r="AE163" s="2">
        <f>IF(AE161&gt;=52800000,52800000,IF(AB142=Graph!G$1*1000,AE162+Graph!G$1*1000,AC163))</f>
        <v>21207421.428571414</v>
      </c>
      <c r="AF163" s="3">
        <f t="shared" si="11"/>
        <v>21207421.428571414</v>
      </c>
      <c r="AG163" s="3">
        <f t="shared" si="27"/>
        <v>34777189.199999973</v>
      </c>
      <c r="AH163" s="3" t="e">
        <f t="shared" si="3"/>
        <v>#N/A</v>
      </c>
    </row>
    <row r="164" spans="1:34" x14ac:dyDescent="0.25">
      <c r="A164" s="1">
        <v>44340</v>
      </c>
      <c r="B164" s="2">
        <f t="shared" si="0"/>
        <v>94</v>
      </c>
      <c r="C164" s="7"/>
      <c r="D164" s="2" t="e">
        <f t="shared" si="12"/>
        <v>#N/A</v>
      </c>
      <c r="E164" s="2" t="e">
        <f t="shared" si="22"/>
        <v>#N/A</v>
      </c>
      <c r="F164" s="2">
        <v>882663.59748989344</v>
      </c>
      <c r="G164" s="2">
        <f t="shared" si="26"/>
        <v>439997.71428571426</v>
      </c>
      <c r="H164" s="2">
        <f t="shared" si="37"/>
        <v>58607227.142857201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1545099.857142854</v>
      </c>
      <c r="M164" s="8" t="e">
        <f t="shared" si="28"/>
        <v>#N/A</v>
      </c>
      <c r="N164" s="21" t="e">
        <f t="shared" si="15"/>
        <v>#N/A</v>
      </c>
      <c r="O164" s="2" t="e">
        <f t="shared" si="24"/>
        <v>#N/A</v>
      </c>
      <c r="P164" s="2">
        <v>894749.17767104506</v>
      </c>
      <c r="Q164" s="21">
        <f t="shared" si="34"/>
        <v>450000</v>
      </c>
      <c r="R164" s="2">
        <f t="shared" si="38"/>
        <v>60152327</v>
      </c>
      <c r="S164" s="2">
        <f t="shared" si="17"/>
        <v>439997.71428571641</v>
      </c>
      <c r="T164" s="2">
        <f t="shared" si="18"/>
        <v>10002.285714285681</v>
      </c>
      <c r="U164" s="2">
        <f t="shared" si="19"/>
        <v>450000</v>
      </c>
      <c r="V164" s="2">
        <f t="shared" si="33"/>
        <v>21647419.142857127</v>
      </c>
      <c r="W164" s="2">
        <f t="shared" si="20"/>
        <v>439997.71428571269</v>
      </c>
      <c r="X164" s="2">
        <f t="shared" si="6"/>
        <v>10002.285714287311</v>
      </c>
      <c r="Y164" s="2">
        <f t="shared" si="35"/>
        <v>38504907.857142806</v>
      </c>
      <c r="Z164" s="2" t="str">
        <f t="shared" si="8"/>
        <v>HERE</v>
      </c>
      <c r="AA164" s="2">
        <f>IF(Z164="HERE",Y164,AA163+Graph!$G$1*1000)</f>
        <v>38504907.857142806</v>
      </c>
      <c r="AB164" s="2">
        <f t="shared" si="21"/>
        <v>10002.285714283586</v>
      </c>
      <c r="AC164" s="2">
        <f t="shared" si="36"/>
        <v>21647419.142857127</v>
      </c>
      <c r="AD164" s="3">
        <f t="shared" si="10"/>
        <v>38504907.857142806</v>
      </c>
      <c r="AE164" s="2">
        <f>IF(AE162&gt;=52800000,52800000,IF(AB143=Graph!G$1*1000,AE163+Graph!G$1*1000,AC164))</f>
        <v>21647419.142857127</v>
      </c>
      <c r="AF164" s="3">
        <f t="shared" si="11"/>
        <v>21647419.142857127</v>
      </c>
      <c r="AG164" s="3">
        <f t="shared" si="27"/>
        <v>34882581.199999973</v>
      </c>
      <c r="AH164" s="3" t="e">
        <f t="shared" si="3"/>
        <v>#N/A</v>
      </c>
    </row>
    <row r="165" spans="1:34" x14ac:dyDescent="0.25">
      <c r="A165" s="1">
        <v>44341</v>
      </c>
      <c r="B165" s="2">
        <f t="shared" si="0"/>
        <v>95</v>
      </c>
      <c r="C165" s="7"/>
      <c r="D165" s="2" t="e">
        <f t="shared" si="12"/>
        <v>#N/A</v>
      </c>
      <c r="E165" s="2" t="e">
        <f t="shared" si="22"/>
        <v>#N/A</v>
      </c>
      <c r="F165" s="2">
        <v>887170.79126924276</v>
      </c>
      <c r="G165" s="2">
        <f t="shared" si="26"/>
        <v>439997.71428571426</v>
      </c>
      <c r="H165" s="2">
        <f t="shared" si="37"/>
        <v>59047224.857142918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1555102.1428571397</v>
      </c>
      <c r="M165" s="8" t="e">
        <f t="shared" si="28"/>
        <v>#N/A</v>
      </c>
      <c r="N165" s="21" t="e">
        <f t="shared" si="15"/>
        <v>#N/A</v>
      </c>
      <c r="O165" s="2" t="e">
        <f t="shared" si="24"/>
        <v>#N/A</v>
      </c>
      <c r="P165" s="2">
        <v>899330.76230490208</v>
      </c>
      <c r="Q165" s="21">
        <f t="shared" si="34"/>
        <v>450000</v>
      </c>
      <c r="R165" s="2">
        <f t="shared" si="38"/>
        <v>60602327</v>
      </c>
      <c r="S165" s="2">
        <f t="shared" si="17"/>
        <v>439997.71428571641</v>
      </c>
      <c r="T165" s="2">
        <f t="shared" si="18"/>
        <v>10002.285714285681</v>
      </c>
      <c r="U165" s="2">
        <f t="shared" si="19"/>
        <v>450000</v>
      </c>
      <c r="V165" s="2">
        <f t="shared" si="33"/>
        <v>22087416.85714284</v>
      </c>
      <c r="W165" s="2">
        <f t="shared" si="20"/>
        <v>439997.71428571269</v>
      </c>
      <c r="X165" s="2">
        <f t="shared" si="6"/>
        <v>10002.285714287311</v>
      </c>
      <c r="Y165" s="2">
        <f t="shared" si="35"/>
        <v>38514910.14285709</v>
      </c>
      <c r="Z165" s="2" t="str">
        <f t="shared" si="8"/>
        <v>HERE</v>
      </c>
      <c r="AA165" s="2">
        <f>IF(Z165="HERE",Y165,AA164+Graph!$G$1*1000)</f>
        <v>38514910.14285709</v>
      </c>
      <c r="AB165" s="2">
        <f t="shared" si="21"/>
        <v>10002.285714283586</v>
      </c>
      <c r="AC165" s="2">
        <f t="shared" si="36"/>
        <v>22087416.85714284</v>
      </c>
      <c r="AD165" s="3">
        <f t="shared" si="10"/>
        <v>38514910.14285709</v>
      </c>
      <c r="AE165" s="2">
        <f>IF(AE163&gt;=52800000,52800000,IF(AB144=Graph!G$1*1000,AE164+Graph!G$1*1000,AC165))</f>
        <v>22087416.85714284</v>
      </c>
      <c r="AF165" s="3">
        <f t="shared" si="11"/>
        <v>22087416.85714284</v>
      </c>
      <c r="AG165" s="3">
        <f t="shared" si="27"/>
        <v>34937540.99999997</v>
      </c>
      <c r="AH165" s="3" t="e">
        <f t="shared" si="3"/>
        <v>#N/A</v>
      </c>
    </row>
    <row r="166" spans="1:34" x14ac:dyDescent="0.25">
      <c r="A166" s="1">
        <v>44342</v>
      </c>
      <c r="B166" s="2">
        <f t="shared" si="0"/>
        <v>96</v>
      </c>
      <c r="C166" s="7"/>
      <c r="D166" s="2" t="e">
        <f t="shared" si="12"/>
        <v>#N/A</v>
      </c>
      <c r="E166" s="2" t="e">
        <f t="shared" si="22"/>
        <v>#N/A</v>
      </c>
      <c r="F166" s="2">
        <v>891677.98504856229</v>
      </c>
      <c r="G166" s="2">
        <f t="shared" si="26"/>
        <v>439997.71428571426</v>
      </c>
      <c r="H166" s="2">
        <f t="shared" si="37"/>
        <v>59487222.571428634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1565104.4285714254</v>
      </c>
      <c r="M166" s="8" t="e">
        <f t="shared" si="28"/>
        <v>#N/A</v>
      </c>
      <c r="N166" s="21" t="e">
        <f t="shared" si="15"/>
        <v>#N/A</v>
      </c>
      <c r="O166" s="2" t="e">
        <f t="shared" si="24"/>
        <v>#N/A</v>
      </c>
      <c r="P166" s="2">
        <v>903912.34693875909</v>
      </c>
      <c r="Q166" s="21">
        <f t="shared" ref="Q166:Q229" si="39">IF(P166&gt;450000,450000,P166)</f>
        <v>450000</v>
      </c>
      <c r="R166" s="2">
        <f t="shared" si="38"/>
        <v>61052327</v>
      </c>
      <c r="S166" s="2">
        <f t="shared" si="17"/>
        <v>439997.71428571641</v>
      </c>
      <c r="T166" s="2">
        <f t="shared" si="18"/>
        <v>10002.285714285681</v>
      </c>
      <c r="U166" s="2">
        <f t="shared" si="19"/>
        <v>450000</v>
      </c>
      <c r="V166" s="2">
        <f t="shared" si="33"/>
        <v>22527414.571428552</v>
      </c>
      <c r="W166" s="2">
        <f t="shared" si="20"/>
        <v>439997.71428571269</v>
      </c>
      <c r="X166" s="2">
        <f t="shared" si="6"/>
        <v>10002.285714287311</v>
      </c>
      <c r="Y166" s="2">
        <f t="shared" si="35"/>
        <v>38524912.428571373</v>
      </c>
      <c r="Z166" s="2" t="str">
        <f t="shared" si="8"/>
        <v>HERE</v>
      </c>
      <c r="AA166" s="2">
        <f>IF(Z166="HERE",Y166,AA165+Graph!$G$1*1000)</f>
        <v>38524912.428571373</v>
      </c>
      <c r="AB166" s="2">
        <f t="shared" si="21"/>
        <v>10002.285714283586</v>
      </c>
      <c r="AC166" s="2">
        <f t="shared" si="36"/>
        <v>22527414.571428552</v>
      </c>
      <c r="AD166" s="3">
        <f t="shared" si="10"/>
        <v>38524912.428571373</v>
      </c>
      <c r="AE166" s="2">
        <f>IF(AE164&gt;=52800000,52800000,IF(AB145=Graph!G$1*1000,AE165+Graph!G$1*1000,AC166))</f>
        <v>22527414.571428552</v>
      </c>
      <c r="AF166" s="3">
        <f t="shared" si="11"/>
        <v>22527414.571428552</v>
      </c>
      <c r="AG166" s="3">
        <f t="shared" si="27"/>
        <v>34959352.49999997</v>
      </c>
      <c r="AH166" s="3" t="e">
        <f t="shared" si="3"/>
        <v>#N/A</v>
      </c>
    </row>
    <row r="167" spans="1:34" x14ac:dyDescent="0.25">
      <c r="A167" s="1">
        <v>44343</v>
      </c>
      <c r="B167" s="2">
        <f t="shared" si="0"/>
        <v>97</v>
      </c>
      <c r="C167" s="7"/>
      <c r="D167" s="2" t="e">
        <f t="shared" si="12"/>
        <v>#N/A</v>
      </c>
      <c r="E167" s="2" t="e">
        <f t="shared" si="22"/>
        <v>#N/A</v>
      </c>
      <c r="F167" s="2">
        <v>896185.17882788181</v>
      </c>
      <c r="G167" s="2">
        <f t="shared" si="26"/>
        <v>439997.71428571426</v>
      </c>
      <c r="H167" s="2">
        <f t="shared" si="37"/>
        <v>59927220.285714351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1575106.7142857111</v>
      </c>
      <c r="M167" s="8" t="e">
        <f t="shared" si="28"/>
        <v>#N/A</v>
      </c>
      <c r="N167" s="21" t="e">
        <f t="shared" si="15"/>
        <v>#N/A</v>
      </c>
      <c r="O167" s="2" t="e">
        <f t="shared" si="24"/>
        <v>#N/A</v>
      </c>
      <c r="P167" s="2">
        <v>908493.9315726161</v>
      </c>
      <c r="Q167" s="21">
        <f t="shared" si="39"/>
        <v>450000</v>
      </c>
      <c r="R167" s="2">
        <f t="shared" si="38"/>
        <v>61502327</v>
      </c>
      <c r="S167" s="2">
        <f t="shared" si="17"/>
        <v>439997.71428571641</v>
      </c>
      <c r="T167" s="2">
        <f t="shared" si="18"/>
        <v>10002.285714285681</v>
      </c>
      <c r="U167" s="2">
        <f t="shared" si="19"/>
        <v>450000</v>
      </c>
      <c r="V167" s="2">
        <f t="shared" si="33"/>
        <v>22967412.285714265</v>
      </c>
      <c r="W167" s="2">
        <f t="shared" si="20"/>
        <v>439997.71428571269</v>
      </c>
      <c r="X167" s="2">
        <f t="shared" si="6"/>
        <v>10002.285714287311</v>
      </c>
      <c r="Y167" s="2">
        <f t="shared" si="35"/>
        <v>38534914.714285657</v>
      </c>
      <c r="Z167" s="2" t="str">
        <f t="shared" si="8"/>
        <v>HERE</v>
      </c>
      <c r="AA167" s="2">
        <f>IF(Z167="HERE",Y167,AA166+Graph!$G$1*1000)</f>
        <v>38534914.714285657</v>
      </c>
      <c r="AB167" s="2">
        <f t="shared" si="21"/>
        <v>10002.285714283586</v>
      </c>
      <c r="AC167" s="2">
        <f t="shared" si="36"/>
        <v>22967412.285714265</v>
      </c>
      <c r="AD167" s="3">
        <f t="shared" si="10"/>
        <v>38534914.714285657</v>
      </c>
      <c r="AE167" s="2">
        <f>IF(AE165&gt;=52800000,52800000,IF(AB146=Graph!G$1*1000,AE166+Graph!G$1*1000,AC167))</f>
        <v>22967412.285714265</v>
      </c>
      <c r="AF167" s="3">
        <f t="shared" si="11"/>
        <v>22967412.285714265</v>
      </c>
      <c r="AG167" s="3">
        <f t="shared" si="27"/>
        <v>34936703.899999976</v>
      </c>
      <c r="AH167" s="3" t="e">
        <f t="shared" si="3"/>
        <v>#N/A</v>
      </c>
    </row>
    <row r="168" spans="1:34" x14ac:dyDescent="0.25">
      <c r="A168" s="1">
        <v>44344</v>
      </c>
      <c r="B168" s="2">
        <f t="shared" si="0"/>
        <v>98</v>
      </c>
      <c r="C168" s="7"/>
      <c r="D168" s="2" t="e">
        <f t="shared" si="12"/>
        <v>#N/A</v>
      </c>
      <c r="E168" s="2" t="e">
        <f t="shared" si="22"/>
        <v>#N/A</v>
      </c>
      <c r="F168" s="2">
        <v>900692.37260723114</v>
      </c>
      <c r="G168" s="2">
        <f t="shared" si="26"/>
        <v>439997.71428571426</v>
      </c>
      <c r="H168" s="2">
        <f t="shared" si="37"/>
        <v>60367218.000000067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1585108.9999999967</v>
      </c>
      <c r="M168" s="8" t="e">
        <f t="shared" si="28"/>
        <v>#N/A</v>
      </c>
      <c r="N168" s="21" t="e">
        <f t="shared" si="15"/>
        <v>#N/A</v>
      </c>
      <c r="O168" s="2" t="e">
        <f t="shared" si="24"/>
        <v>#N/A</v>
      </c>
      <c r="P168" s="2">
        <v>913075.51620647311</v>
      </c>
      <c r="Q168" s="21">
        <f t="shared" si="39"/>
        <v>450000</v>
      </c>
      <c r="R168" s="2">
        <f t="shared" si="38"/>
        <v>61952327</v>
      </c>
      <c r="S168" s="2">
        <f t="shared" si="17"/>
        <v>439997.71428571641</v>
      </c>
      <c r="T168" s="2">
        <f t="shared" si="18"/>
        <v>10002.285714285681</v>
      </c>
      <c r="U168" s="2">
        <f t="shared" si="19"/>
        <v>450000</v>
      </c>
      <c r="V168" s="2">
        <f t="shared" si="33"/>
        <v>23407409.999999978</v>
      </c>
      <c r="W168" s="2">
        <f t="shared" si="20"/>
        <v>439997.71428571269</v>
      </c>
      <c r="X168" s="2">
        <f t="shared" si="6"/>
        <v>10002.285714287311</v>
      </c>
      <c r="Y168" s="2">
        <f t="shared" si="35"/>
        <v>38544916.99999994</v>
      </c>
      <c r="Z168" s="2" t="str">
        <f t="shared" si="8"/>
        <v>HERE</v>
      </c>
      <c r="AA168" s="2">
        <f>IF(Z168="HERE",Y168,AA167+Graph!$G$1*1000)</f>
        <v>38544916.99999994</v>
      </c>
      <c r="AB168" s="2">
        <f t="shared" si="21"/>
        <v>10002.285714283586</v>
      </c>
      <c r="AC168" s="2">
        <f t="shared" si="36"/>
        <v>23407409.999999978</v>
      </c>
      <c r="AD168" s="3">
        <f t="shared" si="10"/>
        <v>38544916.99999994</v>
      </c>
      <c r="AE168" s="2">
        <f>IF(AE166&gt;=52800000,52800000,IF(AB147=Graph!G$1*1000,AE167+Graph!G$1*1000,AC168))</f>
        <v>23407409.999999978</v>
      </c>
      <c r="AF168" s="3">
        <f t="shared" si="11"/>
        <v>23407409.999999978</v>
      </c>
      <c r="AG168" s="3">
        <f t="shared" si="27"/>
        <v>34878791.349999979</v>
      </c>
      <c r="AH168" s="3" t="e">
        <f t="shared" si="3"/>
        <v>#N/A</v>
      </c>
    </row>
    <row r="169" spans="1:34" x14ac:dyDescent="0.25">
      <c r="A169" s="1">
        <v>44345</v>
      </c>
      <c r="B169" s="2">
        <f t="shared" si="0"/>
        <v>99</v>
      </c>
      <c r="C169" s="7"/>
      <c r="D169" s="2" t="e">
        <f t="shared" si="12"/>
        <v>#N/A</v>
      </c>
      <c r="E169" s="2" t="e">
        <f t="shared" si="22"/>
        <v>#N/A</v>
      </c>
      <c r="F169" s="2">
        <v>905199.56638655066</v>
      </c>
      <c r="G169" s="2">
        <f t="shared" si="26"/>
        <v>439997.71428571426</v>
      </c>
      <c r="H169" s="2">
        <f t="shared" si="37"/>
        <v>60807215.714285783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1595111.2857142824</v>
      </c>
      <c r="M169" s="8" t="e">
        <f t="shared" si="28"/>
        <v>#N/A</v>
      </c>
      <c r="N169" s="21" t="e">
        <f t="shared" si="15"/>
        <v>#N/A</v>
      </c>
      <c r="O169" s="2" t="e">
        <f t="shared" si="24"/>
        <v>#N/A</v>
      </c>
      <c r="P169" s="2">
        <v>917657.10084033012</v>
      </c>
      <c r="Q169" s="21">
        <f t="shared" si="39"/>
        <v>450000</v>
      </c>
      <c r="R169" s="2">
        <f t="shared" si="38"/>
        <v>62402327</v>
      </c>
      <c r="S169" s="2">
        <f t="shared" si="17"/>
        <v>439997.71428571641</v>
      </c>
      <c r="T169" s="2">
        <f t="shared" si="18"/>
        <v>10002.285714285681</v>
      </c>
      <c r="U169" s="2">
        <f t="shared" si="19"/>
        <v>450000</v>
      </c>
      <c r="V169" s="2">
        <f t="shared" si="33"/>
        <v>23847407.71428569</v>
      </c>
      <c r="W169" s="2">
        <f t="shared" si="20"/>
        <v>439997.71428571269</v>
      </c>
      <c r="X169" s="2">
        <f t="shared" si="6"/>
        <v>10002.285714287311</v>
      </c>
      <c r="Y169" s="2">
        <f t="shared" si="35"/>
        <v>38554919.285714224</v>
      </c>
      <c r="Z169" s="2" t="str">
        <f t="shared" si="8"/>
        <v>HERE</v>
      </c>
      <c r="AA169" s="2">
        <f>IF(Z169="HERE",Y169,AA168+Graph!$G$1*1000)</f>
        <v>38554919.285714224</v>
      </c>
      <c r="AB169" s="2">
        <f t="shared" si="21"/>
        <v>10002.285714283586</v>
      </c>
      <c r="AC169" s="2">
        <f t="shared" si="36"/>
        <v>23847407.71428569</v>
      </c>
      <c r="AD169" s="3">
        <f t="shared" si="10"/>
        <v>38554919.285714224</v>
      </c>
      <c r="AE169" s="2">
        <f>IF(AE167&gt;=52800000,52800000,IF(AB148=Graph!G$1*1000,AE168+Graph!G$1*1000,AC169))</f>
        <v>23847407.71428569</v>
      </c>
      <c r="AF169" s="3">
        <f t="shared" si="11"/>
        <v>23847407.71428569</v>
      </c>
      <c r="AG169" s="3">
        <f t="shared" si="27"/>
        <v>34854233.649999976</v>
      </c>
      <c r="AH169" s="3" t="e">
        <f t="shared" si="3"/>
        <v>#N/A</v>
      </c>
    </row>
    <row r="170" spans="1:34" x14ac:dyDescent="0.25">
      <c r="A170" s="1">
        <v>44346</v>
      </c>
      <c r="B170" s="2">
        <f t="shared" si="0"/>
        <v>100</v>
      </c>
      <c r="C170" s="7"/>
      <c r="D170" s="2" t="e">
        <f t="shared" si="12"/>
        <v>#N/A</v>
      </c>
      <c r="E170" s="2" t="e">
        <f t="shared" si="22"/>
        <v>#N/A</v>
      </c>
      <c r="F170" s="2">
        <v>909706.76016587019</v>
      </c>
      <c r="G170" s="2">
        <f t="shared" si="26"/>
        <v>439997.71428571426</v>
      </c>
      <c r="H170" s="2">
        <f t="shared" si="37"/>
        <v>61247213.4285715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1605113.5714285681</v>
      </c>
      <c r="M170" s="8" t="e">
        <f t="shared" si="28"/>
        <v>#N/A</v>
      </c>
      <c r="N170" s="21" t="e">
        <f t="shared" si="15"/>
        <v>#N/A</v>
      </c>
      <c r="O170" s="2" t="e">
        <f t="shared" si="24"/>
        <v>#N/A</v>
      </c>
      <c r="P170" s="2">
        <v>922238.68547418714</v>
      </c>
      <c r="Q170" s="21">
        <f t="shared" si="39"/>
        <v>450000</v>
      </c>
      <c r="R170" s="2">
        <f t="shared" si="38"/>
        <v>62852327</v>
      </c>
      <c r="S170" s="2">
        <f t="shared" si="17"/>
        <v>439997.71428571641</v>
      </c>
      <c r="T170" s="2">
        <f t="shared" si="18"/>
        <v>10002.285714285681</v>
      </c>
      <c r="U170" s="2">
        <f t="shared" si="19"/>
        <v>450000</v>
      </c>
      <c r="V170" s="2">
        <f t="shared" si="33"/>
        <v>24287405.428571403</v>
      </c>
      <c r="W170" s="2">
        <f t="shared" si="20"/>
        <v>439997.71428571269</v>
      </c>
      <c r="X170" s="2">
        <f t="shared" si="6"/>
        <v>10002.285714287311</v>
      </c>
      <c r="Y170" s="2">
        <f t="shared" si="35"/>
        <v>38564921.571428508</v>
      </c>
      <c r="Z170" s="2" t="str">
        <f t="shared" si="8"/>
        <v>HERE</v>
      </c>
      <c r="AA170" s="2">
        <f>IF(Z170="HERE",Y170,AA169+Graph!$G$1*1000)</f>
        <v>38564921.571428508</v>
      </c>
      <c r="AB170" s="2">
        <f t="shared" si="21"/>
        <v>10002.285714283586</v>
      </c>
      <c r="AC170" s="2">
        <f t="shared" si="36"/>
        <v>24287405.428571403</v>
      </c>
      <c r="AD170" s="3">
        <f t="shared" si="10"/>
        <v>38564921.571428508</v>
      </c>
      <c r="AE170" s="2">
        <f>IF(AE168&gt;=52800000,52800000,IF(AB149=Graph!G$1*1000,AE169+Graph!G$1*1000,AC170))</f>
        <v>24287405.428571403</v>
      </c>
      <c r="AF170" s="3">
        <f t="shared" si="11"/>
        <v>24287405.428571403</v>
      </c>
      <c r="AG170" s="3">
        <f t="shared" si="27"/>
        <v>35056965.949999973</v>
      </c>
      <c r="AH170" s="3" t="e">
        <f t="shared" si="3"/>
        <v>#N/A</v>
      </c>
    </row>
    <row r="171" spans="1:34" x14ac:dyDescent="0.25">
      <c r="A171" s="1">
        <v>44347</v>
      </c>
      <c r="B171" s="2">
        <f t="shared" si="0"/>
        <v>101</v>
      </c>
      <c r="C171" s="7"/>
      <c r="D171" s="2" t="e">
        <f t="shared" si="12"/>
        <v>#N/A</v>
      </c>
      <c r="E171" s="2" t="e">
        <f t="shared" si="22"/>
        <v>#N/A</v>
      </c>
      <c r="F171" s="2">
        <v>914213.95394521952</v>
      </c>
      <c r="G171" s="2">
        <f t="shared" si="26"/>
        <v>439997.71428571426</v>
      </c>
      <c r="H171" s="2">
        <f t="shared" si="37"/>
        <v>61687211.142857216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1615115.8571428538</v>
      </c>
      <c r="M171" s="8" t="e">
        <f t="shared" si="28"/>
        <v>#N/A</v>
      </c>
      <c r="N171" s="21" t="e">
        <f t="shared" si="15"/>
        <v>#N/A</v>
      </c>
      <c r="O171" s="2" t="e">
        <f t="shared" si="24"/>
        <v>#N/A</v>
      </c>
      <c r="P171" s="2">
        <v>926820.27010804415</v>
      </c>
      <c r="Q171" s="21">
        <f t="shared" si="39"/>
        <v>450000</v>
      </c>
      <c r="R171" s="2">
        <f t="shared" si="38"/>
        <v>63302327</v>
      </c>
      <c r="S171" s="2">
        <f t="shared" si="17"/>
        <v>439997.71428571641</v>
      </c>
      <c r="T171" s="2">
        <f t="shared" si="18"/>
        <v>10002.285714285681</v>
      </c>
      <c r="U171" s="2">
        <f t="shared" si="19"/>
        <v>450000</v>
      </c>
      <c r="V171" s="2">
        <f t="shared" si="33"/>
        <v>24727403.142857116</v>
      </c>
      <c r="W171" s="2">
        <f t="shared" si="20"/>
        <v>439997.71428571269</v>
      </c>
      <c r="X171" s="2">
        <f t="shared" si="6"/>
        <v>10002.285714287311</v>
      </c>
      <c r="Y171" s="2">
        <f t="shared" si="35"/>
        <v>38574923.857142791</v>
      </c>
      <c r="Z171" s="2" t="str">
        <f t="shared" si="8"/>
        <v>HERE</v>
      </c>
      <c r="AA171" s="2">
        <f>IF(Z171="HERE",Y171,AA170+Graph!$G$1*1000)</f>
        <v>38574923.857142791</v>
      </c>
      <c r="AB171" s="2">
        <f t="shared" si="21"/>
        <v>10002.285714283586</v>
      </c>
      <c r="AC171" s="2">
        <f t="shared" si="36"/>
        <v>24727403.142857116</v>
      </c>
      <c r="AD171" s="3">
        <f t="shared" si="10"/>
        <v>38574923.857142791</v>
      </c>
      <c r="AE171" s="2">
        <f>IF(AE169&gt;=52800000,52800000,IF(AB150=Graph!G$1*1000,AE170+Graph!G$1*1000,AC171))</f>
        <v>24727403.142857116</v>
      </c>
      <c r="AF171" s="3">
        <f t="shared" si="11"/>
        <v>24727403.142857116</v>
      </c>
      <c r="AG171" s="3">
        <f t="shared" si="27"/>
        <v>35227403.349999979</v>
      </c>
      <c r="AH171" s="3" t="e">
        <f t="shared" si="3"/>
        <v>#N/A</v>
      </c>
    </row>
    <row r="172" spans="1:34" x14ac:dyDescent="0.25">
      <c r="A172" s="1">
        <v>44348</v>
      </c>
      <c r="B172" s="2">
        <f t="shared" si="0"/>
        <v>102</v>
      </c>
      <c r="C172" s="7"/>
      <c r="D172" s="2" t="e">
        <f t="shared" si="12"/>
        <v>#N/A</v>
      </c>
      <c r="E172" s="2" t="e">
        <f t="shared" si="22"/>
        <v>#N/A</v>
      </c>
      <c r="F172" s="2">
        <v>918721.14772453904</v>
      </c>
      <c r="G172" s="2">
        <f t="shared" si="26"/>
        <v>439997.71428571426</v>
      </c>
      <c r="H172" s="2">
        <f t="shared" si="37"/>
        <v>62127208.857142933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1625118.1428571395</v>
      </c>
      <c r="M172" s="8" t="e">
        <f t="shared" si="28"/>
        <v>#N/A</v>
      </c>
      <c r="N172" s="21" t="e">
        <f t="shared" si="15"/>
        <v>#N/A</v>
      </c>
      <c r="O172" s="2" t="e">
        <f t="shared" si="24"/>
        <v>#N/A</v>
      </c>
      <c r="P172" s="2">
        <v>931401.85474190116</v>
      </c>
      <c r="Q172" s="21">
        <f t="shared" si="39"/>
        <v>450000</v>
      </c>
      <c r="R172" s="2">
        <f t="shared" si="38"/>
        <v>63752327</v>
      </c>
      <c r="S172" s="2">
        <f t="shared" si="17"/>
        <v>439997.71428571641</v>
      </c>
      <c r="T172" s="2">
        <f t="shared" si="18"/>
        <v>10002.285714285681</v>
      </c>
      <c r="U172" s="2">
        <f t="shared" si="19"/>
        <v>450000</v>
      </c>
      <c r="V172" s="2">
        <f t="shared" si="33"/>
        <v>25167400.857142828</v>
      </c>
      <c r="W172" s="2">
        <f t="shared" si="20"/>
        <v>439997.71428571269</v>
      </c>
      <c r="X172" s="2">
        <f t="shared" si="6"/>
        <v>10002.285714287311</v>
      </c>
      <c r="Y172" s="2">
        <f t="shared" si="35"/>
        <v>38584926.142857075</v>
      </c>
      <c r="Z172" s="2" t="str">
        <f t="shared" si="8"/>
        <v>HERE</v>
      </c>
      <c r="AA172" s="2">
        <f>IF(Z172="HERE",Y172,AA171+Graph!$G$1*1000)</f>
        <v>38584926.142857075</v>
      </c>
      <c r="AB172" s="2">
        <f t="shared" si="21"/>
        <v>10002.285714283586</v>
      </c>
      <c r="AC172" s="2">
        <f t="shared" si="36"/>
        <v>25167400.857142828</v>
      </c>
      <c r="AD172" s="3">
        <f t="shared" si="10"/>
        <v>38584926.142857075</v>
      </c>
      <c r="AE172" s="2">
        <f>IF(AE170&gt;=52800000,52800000,IF(AB151=Graph!G$1*1000,AE171+Graph!G$1*1000,AC172))</f>
        <v>25167400.857142828</v>
      </c>
      <c r="AF172" s="3">
        <f t="shared" si="11"/>
        <v>25167400.857142828</v>
      </c>
      <c r="AG172" s="3">
        <f t="shared" si="27"/>
        <v>35322268.099999979</v>
      </c>
      <c r="AH172" s="3" t="e">
        <f t="shared" si="3"/>
        <v>#N/A</v>
      </c>
    </row>
    <row r="173" spans="1:34" x14ac:dyDescent="0.25">
      <c r="A173" s="1">
        <v>44349</v>
      </c>
      <c r="B173" s="2">
        <f t="shared" si="0"/>
        <v>103</v>
      </c>
      <c r="C173" s="7"/>
      <c r="D173" s="2" t="e">
        <f t="shared" si="12"/>
        <v>#N/A</v>
      </c>
      <c r="E173" s="2" t="e">
        <f t="shared" si="22"/>
        <v>#N/A</v>
      </c>
      <c r="F173" s="2">
        <v>923228.34150388837</v>
      </c>
      <c r="G173" s="2">
        <f t="shared" si="26"/>
        <v>439997.71428571426</v>
      </c>
      <c r="H173" s="2">
        <f t="shared" si="37"/>
        <v>62567206.571428649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1635120.4285714251</v>
      </c>
      <c r="M173" s="8" t="e">
        <f t="shared" si="28"/>
        <v>#N/A</v>
      </c>
      <c r="N173" s="21" t="e">
        <f t="shared" si="15"/>
        <v>#N/A</v>
      </c>
      <c r="O173" s="2" t="e">
        <f t="shared" si="24"/>
        <v>#N/A</v>
      </c>
      <c r="P173" s="2">
        <v>935983.43937572837</v>
      </c>
      <c r="Q173" s="21">
        <f t="shared" si="39"/>
        <v>450000</v>
      </c>
      <c r="R173" s="2">
        <f t="shared" si="38"/>
        <v>64202327</v>
      </c>
      <c r="S173" s="2">
        <f t="shared" si="17"/>
        <v>439997.71428571641</v>
      </c>
      <c r="T173" s="2">
        <f t="shared" si="18"/>
        <v>10002.285714285681</v>
      </c>
      <c r="U173" s="2">
        <f t="shared" si="19"/>
        <v>450000</v>
      </c>
      <c r="V173" s="2">
        <f t="shared" si="33"/>
        <v>25607398.571428541</v>
      </c>
      <c r="W173" s="2">
        <f t="shared" si="20"/>
        <v>439997.71428571269</v>
      </c>
      <c r="X173" s="2">
        <f t="shared" si="6"/>
        <v>10002.285714287311</v>
      </c>
      <c r="Y173" s="2">
        <f t="shared" si="35"/>
        <v>38594928.428571358</v>
      </c>
      <c r="Z173" s="2" t="str">
        <f t="shared" si="8"/>
        <v>HERE</v>
      </c>
      <c r="AA173" s="2">
        <f>IF(Z173="HERE",Y173,AA172+Graph!$G$1*1000)</f>
        <v>38594928.428571358</v>
      </c>
      <c r="AB173" s="2">
        <f t="shared" si="21"/>
        <v>10002.285714283586</v>
      </c>
      <c r="AC173" s="2">
        <f t="shared" si="36"/>
        <v>25607398.571428541</v>
      </c>
      <c r="AD173" s="3">
        <f t="shared" si="10"/>
        <v>38594928.428571358</v>
      </c>
      <c r="AE173" s="2">
        <f>IF(AE171&gt;=52800000,52800000,IF(AB152=Graph!G$1*1000,AE172+Graph!G$1*1000,AC173))</f>
        <v>25607398.571428541</v>
      </c>
      <c r="AF173" s="3">
        <f t="shared" si="11"/>
        <v>25607398.571428541</v>
      </c>
      <c r="AG173" s="3">
        <f t="shared" si="27"/>
        <v>35317474.599999979</v>
      </c>
      <c r="AH173" s="3" t="e">
        <f t="shared" si="3"/>
        <v>#N/A</v>
      </c>
    </row>
    <row r="174" spans="1:34" x14ac:dyDescent="0.25">
      <c r="A174" s="1">
        <v>44350</v>
      </c>
      <c r="B174" s="2">
        <f t="shared" si="0"/>
        <v>104</v>
      </c>
      <c r="C174" s="7"/>
      <c r="D174" s="2" t="e">
        <f t="shared" si="12"/>
        <v>#N/A</v>
      </c>
      <c r="E174" s="2" t="e">
        <f t="shared" si="22"/>
        <v>#N/A</v>
      </c>
      <c r="F174" s="2">
        <v>927735.53528320789</v>
      </c>
      <c r="G174" s="2">
        <f t="shared" si="26"/>
        <v>439997.71428571426</v>
      </c>
      <c r="H174" s="2">
        <f t="shared" si="37"/>
        <v>63007204.285714366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1645122.7142857108</v>
      </c>
      <c r="M174" s="8" t="e">
        <f t="shared" si="28"/>
        <v>#N/A</v>
      </c>
      <c r="N174" s="21" t="e">
        <f t="shared" si="15"/>
        <v>#N/A</v>
      </c>
      <c r="O174" s="2" t="e">
        <f t="shared" si="24"/>
        <v>#N/A</v>
      </c>
      <c r="P174" s="2">
        <v>940565.02400958538</v>
      </c>
      <c r="Q174" s="21">
        <f t="shared" si="39"/>
        <v>450000</v>
      </c>
      <c r="R174" s="2">
        <f t="shared" si="38"/>
        <v>64652327</v>
      </c>
      <c r="S174" s="2">
        <f t="shared" si="17"/>
        <v>439997.71428571641</v>
      </c>
      <c r="T174" s="2">
        <f t="shared" si="18"/>
        <v>10002.285714285681</v>
      </c>
      <c r="U174" s="2">
        <f t="shared" si="19"/>
        <v>450000</v>
      </c>
      <c r="V174" s="2">
        <f t="shared" si="33"/>
        <v>26047396.285714254</v>
      </c>
      <c r="W174" s="2">
        <f t="shared" si="20"/>
        <v>439997.71428571269</v>
      </c>
      <c r="X174" s="2">
        <f t="shared" si="6"/>
        <v>10002.285714287311</v>
      </c>
      <c r="Y174" s="2">
        <f t="shared" si="35"/>
        <v>38604930.714285642</v>
      </c>
      <c r="Z174" s="2" t="str">
        <f t="shared" si="8"/>
        <v>HERE</v>
      </c>
      <c r="AA174" s="2">
        <f>IF(Z174="HERE",Y174,AA173+Graph!$G$1*1000)</f>
        <v>38604930.714285642</v>
      </c>
      <c r="AB174" s="2">
        <f t="shared" si="21"/>
        <v>10002.285714283586</v>
      </c>
      <c r="AC174" s="2">
        <f t="shared" si="36"/>
        <v>26047396.285714254</v>
      </c>
      <c r="AD174" s="3">
        <f t="shared" si="10"/>
        <v>38604930.714285642</v>
      </c>
      <c r="AE174" s="2">
        <f>IF(AE172&gt;=52800000,52800000,IF(AB153=Graph!G$1*1000,AE173+Graph!G$1*1000,AC174))</f>
        <v>26047396.285714254</v>
      </c>
      <c r="AF174" s="3">
        <f t="shared" si="11"/>
        <v>26047396.285714254</v>
      </c>
      <c r="AG174" s="3">
        <f t="shared" si="27"/>
        <v>35337888.699999973</v>
      </c>
      <c r="AH174" s="3" t="e">
        <f t="shared" si="3"/>
        <v>#N/A</v>
      </c>
    </row>
    <row r="175" spans="1:34" x14ac:dyDescent="0.25">
      <c r="A175" s="1">
        <v>44351</v>
      </c>
      <c r="B175" s="2">
        <f t="shared" si="0"/>
        <v>105</v>
      </c>
      <c r="C175" s="7"/>
      <c r="D175" s="2" t="e">
        <f t="shared" si="12"/>
        <v>#N/A</v>
      </c>
      <c r="E175" s="2" t="e">
        <f t="shared" si="22"/>
        <v>#N/A</v>
      </c>
      <c r="F175" s="2">
        <v>932242.72906252742</v>
      </c>
      <c r="G175" s="2">
        <f t="shared" si="26"/>
        <v>439997.71428571426</v>
      </c>
      <c r="H175" s="2">
        <f t="shared" si="37"/>
        <v>63447202.000000082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1655124.9999999965</v>
      </c>
      <c r="M175" s="8" t="e">
        <f t="shared" si="28"/>
        <v>#N/A</v>
      </c>
      <c r="N175" s="21" t="e">
        <f t="shared" si="15"/>
        <v>#N/A</v>
      </c>
      <c r="O175" s="2" t="e">
        <f t="shared" si="24"/>
        <v>#N/A</v>
      </c>
      <c r="P175" s="2">
        <v>945146.60864344239</v>
      </c>
      <c r="Q175" s="21">
        <f t="shared" si="39"/>
        <v>450000</v>
      </c>
      <c r="R175" s="2">
        <f t="shared" si="38"/>
        <v>65102327</v>
      </c>
      <c r="S175" s="2">
        <f t="shared" si="17"/>
        <v>439997.71428571641</v>
      </c>
      <c r="T175" s="2">
        <f t="shared" si="18"/>
        <v>10002.285714285681</v>
      </c>
      <c r="U175" s="2">
        <f t="shared" si="19"/>
        <v>450000</v>
      </c>
      <c r="V175" s="2">
        <f t="shared" si="33"/>
        <v>26487393.999999966</v>
      </c>
      <c r="W175" s="2">
        <f t="shared" si="20"/>
        <v>439997.71428571269</v>
      </c>
      <c r="X175" s="2">
        <f t="shared" si="6"/>
        <v>10002.285714287311</v>
      </c>
      <c r="Y175" s="2">
        <f t="shared" si="35"/>
        <v>38614932.999999925</v>
      </c>
      <c r="Z175" s="2" t="str">
        <f t="shared" si="8"/>
        <v>HERE</v>
      </c>
      <c r="AA175" s="2">
        <f>IF(Z175="HERE",Y175,AA174+Graph!$G$1*1000)</f>
        <v>38614932.999999925</v>
      </c>
      <c r="AB175" s="2">
        <f t="shared" si="21"/>
        <v>10002.285714283586</v>
      </c>
      <c r="AC175" s="2">
        <f t="shared" si="36"/>
        <v>26487393.999999966</v>
      </c>
      <c r="AD175" s="3">
        <f t="shared" si="10"/>
        <v>38614932.999999925</v>
      </c>
      <c r="AE175" s="2">
        <f>IF(AE173&gt;=52800000,52800000,IF(AB154=Graph!G$1*1000,AE174+Graph!G$1*1000,AC175))</f>
        <v>26487393.999999966</v>
      </c>
      <c r="AF175" s="3">
        <f t="shared" si="11"/>
        <v>26487393.999999966</v>
      </c>
      <c r="AG175" s="3">
        <f t="shared" si="27"/>
        <v>35426768.599999979</v>
      </c>
      <c r="AH175" s="3" t="e">
        <f t="shared" si="3"/>
        <v>#N/A</v>
      </c>
    </row>
    <row r="176" spans="1:34" x14ac:dyDescent="0.25">
      <c r="A176" s="1">
        <v>44352</v>
      </c>
      <c r="B176" s="2">
        <f t="shared" si="0"/>
        <v>106</v>
      </c>
      <c r="C176" s="7"/>
      <c r="D176" s="2" t="e">
        <f t="shared" si="12"/>
        <v>#N/A</v>
      </c>
      <c r="E176" s="2" t="e">
        <f t="shared" si="22"/>
        <v>#N/A</v>
      </c>
      <c r="F176" s="2">
        <v>936749.92284187675</v>
      </c>
      <c r="G176" s="2">
        <f t="shared" si="26"/>
        <v>439997.71428571426</v>
      </c>
      <c r="H176" s="2">
        <f t="shared" si="37"/>
        <v>63887199.714285798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1665127.2857142822</v>
      </c>
      <c r="M176" s="8" t="e">
        <f t="shared" si="28"/>
        <v>#N/A</v>
      </c>
      <c r="N176" s="21" t="e">
        <f t="shared" si="15"/>
        <v>#N/A</v>
      </c>
      <c r="O176" s="2" t="e">
        <f t="shared" si="24"/>
        <v>#N/A</v>
      </c>
      <c r="P176" s="2">
        <v>949728.1932772994</v>
      </c>
      <c r="Q176" s="21">
        <f t="shared" si="39"/>
        <v>450000</v>
      </c>
      <c r="R176" s="2">
        <f t="shared" si="38"/>
        <v>65552327</v>
      </c>
      <c r="S176" s="2">
        <f t="shared" si="17"/>
        <v>439997.71428571641</v>
      </c>
      <c r="T176" s="2">
        <f t="shared" si="18"/>
        <v>10002.285714285681</v>
      </c>
      <c r="U176" s="2">
        <f t="shared" si="19"/>
        <v>450000</v>
      </c>
      <c r="V176" s="2">
        <f t="shared" si="33"/>
        <v>26927391.714285679</v>
      </c>
      <c r="W176" s="2">
        <f t="shared" si="20"/>
        <v>439997.71428571269</v>
      </c>
      <c r="X176" s="2">
        <f t="shared" si="6"/>
        <v>10002.285714287311</v>
      </c>
      <c r="Y176" s="2">
        <f t="shared" si="35"/>
        <v>38624935.285714209</v>
      </c>
      <c r="Z176" s="2" t="str">
        <f t="shared" si="8"/>
        <v>HERE</v>
      </c>
      <c r="AA176" s="2">
        <f>IF(Z176="HERE",Y176,AA175+Graph!$G$1*1000)</f>
        <v>38624935.285714209</v>
      </c>
      <c r="AB176" s="2">
        <f t="shared" si="21"/>
        <v>10002.285714283586</v>
      </c>
      <c r="AC176" s="2">
        <f t="shared" si="36"/>
        <v>26927391.714285679</v>
      </c>
      <c r="AD176" s="3">
        <f t="shared" si="10"/>
        <v>38624935.285714209</v>
      </c>
      <c r="AE176" s="2">
        <f>IF(AE174&gt;=52800000,52800000,IF(AB155=Graph!G$1*1000,AE175+Graph!G$1*1000,AC176))</f>
        <v>26927391.714285679</v>
      </c>
      <c r="AF176" s="3">
        <f t="shared" si="11"/>
        <v>26927391.714285679</v>
      </c>
      <c r="AG176" s="3">
        <f t="shared" si="27"/>
        <v>35457770.542857118</v>
      </c>
      <c r="AH176" s="3" t="e">
        <f t="shared" si="3"/>
        <v>#N/A</v>
      </c>
    </row>
    <row r="177" spans="1:34" x14ac:dyDescent="0.25">
      <c r="A177" s="1">
        <v>44353</v>
      </c>
      <c r="B177" s="2">
        <f t="shared" si="0"/>
        <v>107</v>
      </c>
      <c r="C177" s="7"/>
      <c r="D177" s="2" t="e">
        <f t="shared" si="12"/>
        <v>#N/A</v>
      </c>
      <c r="E177" s="2" t="e">
        <f t="shared" si="22"/>
        <v>#N/A</v>
      </c>
      <c r="F177" s="2">
        <v>941257.11662119627</v>
      </c>
      <c r="G177" s="2">
        <f t="shared" si="26"/>
        <v>439997.71428571426</v>
      </c>
      <c r="H177" s="2">
        <f t="shared" si="37"/>
        <v>64327197.428571515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1675129.5714285679</v>
      </c>
      <c r="M177" s="8" t="e">
        <f t="shared" si="28"/>
        <v>#N/A</v>
      </c>
      <c r="N177" s="21" t="e">
        <f t="shared" si="15"/>
        <v>#N/A</v>
      </c>
      <c r="O177" s="2" t="e">
        <f t="shared" si="24"/>
        <v>#N/A</v>
      </c>
      <c r="P177" s="2">
        <v>954309.77791115642</v>
      </c>
      <c r="Q177" s="21">
        <f t="shared" si="39"/>
        <v>450000</v>
      </c>
      <c r="R177" s="2">
        <f t="shared" si="38"/>
        <v>66002327</v>
      </c>
      <c r="S177" s="2">
        <f t="shared" si="17"/>
        <v>439997.71428571641</v>
      </c>
      <c r="T177" s="2">
        <f t="shared" si="18"/>
        <v>10002.285714285681</v>
      </c>
      <c r="U177" s="2">
        <f t="shared" si="19"/>
        <v>450000</v>
      </c>
      <c r="V177" s="2">
        <f t="shared" si="33"/>
        <v>27367389.428571392</v>
      </c>
      <c r="W177" s="2">
        <f t="shared" si="20"/>
        <v>439997.71428571269</v>
      </c>
      <c r="X177" s="2">
        <f t="shared" si="6"/>
        <v>10002.285714287311</v>
      </c>
      <c r="Y177" s="2">
        <f t="shared" si="35"/>
        <v>38634937.571428493</v>
      </c>
      <c r="Z177" s="2" t="str">
        <f t="shared" si="8"/>
        <v>HERE</v>
      </c>
      <c r="AA177" s="2">
        <f>IF(Z177="HERE",Y177,AA176+Graph!$G$1*1000)</f>
        <v>38634937.571428493</v>
      </c>
      <c r="AB177" s="2">
        <f t="shared" si="21"/>
        <v>10002.285714283586</v>
      </c>
      <c r="AC177" s="2">
        <f t="shared" si="36"/>
        <v>27367389.428571392</v>
      </c>
      <c r="AD177" s="3">
        <f t="shared" si="10"/>
        <v>38634937.571428493</v>
      </c>
      <c r="AE177" s="2">
        <f>IF(AE175&gt;=52800000,52800000,IF(AB156=Graph!G$1*1000,AE176+Graph!G$1*1000,AC177))</f>
        <v>27367389.428571392</v>
      </c>
      <c r="AF177" s="3">
        <f t="shared" si="11"/>
        <v>27367389.428571392</v>
      </c>
      <c r="AG177" s="3">
        <f t="shared" si="27"/>
        <v>35488772.485714257</v>
      </c>
      <c r="AH177" s="3" t="e">
        <f t="shared" si="3"/>
        <v>#N/A</v>
      </c>
    </row>
    <row r="178" spans="1:34" x14ac:dyDescent="0.25">
      <c r="A178" s="1">
        <v>44354</v>
      </c>
      <c r="B178" s="2">
        <f t="shared" si="0"/>
        <v>108</v>
      </c>
      <c r="C178" s="7"/>
      <c r="D178" s="2" t="e">
        <f t="shared" si="12"/>
        <v>#N/A</v>
      </c>
      <c r="E178" s="2" t="e">
        <f t="shared" si="22"/>
        <v>#N/A</v>
      </c>
      <c r="F178" s="2">
        <v>945764.31040051579</v>
      </c>
      <c r="G178" s="2">
        <f t="shared" si="26"/>
        <v>439997.71428571426</v>
      </c>
      <c r="H178" s="2">
        <f t="shared" si="37"/>
        <v>64767195.142857231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1685131.8571428536</v>
      </c>
      <c r="M178" s="8" t="e">
        <f t="shared" si="28"/>
        <v>#N/A</v>
      </c>
      <c r="N178" s="21" t="e">
        <f t="shared" si="15"/>
        <v>#N/A</v>
      </c>
      <c r="O178" s="2" t="e">
        <f t="shared" si="24"/>
        <v>#N/A</v>
      </c>
      <c r="P178" s="2">
        <v>958891.36254501343</v>
      </c>
      <c r="Q178" s="21">
        <f t="shared" si="39"/>
        <v>450000</v>
      </c>
      <c r="R178" s="2">
        <f t="shared" si="38"/>
        <v>66452327</v>
      </c>
      <c r="S178" s="2">
        <f t="shared" si="17"/>
        <v>439997.71428571641</v>
      </c>
      <c r="T178" s="2">
        <f t="shared" si="18"/>
        <v>10002.285714285681</v>
      </c>
      <c r="U178" s="2">
        <f t="shared" si="19"/>
        <v>450000</v>
      </c>
      <c r="V178" s="2">
        <f t="shared" si="33"/>
        <v>27807387.142857105</v>
      </c>
      <c r="W178" s="2">
        <f t="shared" si="20"/>
        <v>439997.71428571269</v>
      </c>
      <c r="X178" s="2">
        <f t="shared" si="6"/>
        <v>10002.285714287311</v>
      </c>
      <c r="Y178" s="2">
        <f t="shared" si="35"/>
        <v>38644939.857142776</v>
      </c>
      <c r="Z178" s="2" t="str">
        <f t="shared" si="8"/>
        <v>HERE</v>
      </c>
      <c r="AA178" s="2">
        <f>IF(Z178="HERE",Y178,AA177+Graph!$G$1*1000)</f>
        <v>38644939.857142776</v>
      </c>
      <c r="AB178" s="2">
        <f t="shared" si="21"/>
        <v>10002.285714283586</v>
      </c>
      <c r="AC178" s="2">
        <f t="shared" si="36"/>
        <v>27807387.142857105</v>
      </c>
      <c r="AD178" s="3">
        <f t="shared" si="10"/>
        <v>38644939.857142776</v>
      </c>
      <c r="AE178" s="2">
        <f>IF(AE176&gt;=52800000,52800000,IF(AB157=Graph!G$1*1000,AE177+Graph!G$1*1000,AC178))</f>
        <v>27807387.142857105</v>
      </c>
      <c r="AF178" s="3">
        <f t="shared" si="11"/>
        <v>27807387.142857105</v>
      </c>
      <c r="AG178" s="3">
        <f t="shared" si="27"/>
        <v>35519774.428571396</v>
      </c>
      <c r="AH178" s="3" t="e">
        <f t="shared" si="3"/>
        <v>#N/A</v>
      </c>
    </row>
    <row r="179" spans="1:34" x14ac:dyDescent="0.25">
      <c r="A179" s="1">
        <v>44355</v>
      </c>
      <c r="B179" s="2">
        <f t="shared" si="0"/>
        <v>109</v>
      </c>
      <c r="C179" s="7"/>
      <c r="D179" s="2" t="e">
        <f t="shared" si="12"/>
        <v>#N/A</v>
      </c>
      <c r="E179" s="2" t="e">
        <f t="shared" si="22"/>
        <v>#N/A</v>
      </c>
      <c r="F179" s="2">
        <v>950271.50417986512</v>
      </c>
      <c r="G179" s="2">
        <f t="shared" si="26"/>
        <v>439997.71428571426</v>
      </c>
      <c r="H179" s="2">
        <f t="shared" si="37"/>
        <v>65207192.857142948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1695134.1428571392</v>
      </c>
      <c r="M179" s="8" t="e">
        <f t="shared" si="28"/>
        <v>#N/A</v>
      </c>
      <c r="N179" s="21" t="e">
        <f t="shared" si="15"/>
        <v>#N/A</v>
      </c>
      <c r="O179" s="2" t="e">
        <f t="shared" si="24"/>
        <v>#N/A</v>
      </c>
      <c r="P179" s="2">
        <v>963472.94717887044</v>
      </c>
      <c r="Q179" s="21">
        <f t="shared" si="39"/>
        <v>450000</v>
      </c>
      <c r="R179" s="2">
        <f t="shared" si="38"/>
        <v>66902327</v>
      </c>
      <c r="S179" s="2">
        <f t="shared" si="17"/>
        <v>439997.71428571641</v>
      </c>
      <c r="T179" s="2">
        <f t="shared" si="18"/>
        <v>10002.285714285681</v>
      </c>
      <c r="U179" s="2">
        <f t="shared" si="19"/>
        <v>450000</v>
      </c>
      <c r="V179" s="2">
        <f t="shared" si="33"/>
        <v>28247384.857142817</v>
      </c>
      <c r="W179" s="2">
        <f t="shared" si="20"/>
        <v>439997.71428571269</v>
      </c>
      <c r="X179" s="2">
        <f t="shared" si="6"/>
        <v>10002.285714287311</v>
      </c>
      <c r="Y179" s="2">
        <f t="shared" si="35"/>
        <v>38654942.14285706</v>
      </c>
      <c r="Z179" s="2" t="str">
        <f t="shared" si="8"/>
        <v>HERE</v>
      </c>
      <c r="AA179" s="2">
        <f>IF(Z179="HERE",Y179,AA178+Graph!$G$1*1000)</f>
        <v>38654942.14285706</v>
      </c>
      <c r="AB179" s="2">
        <f t="shared" si="21"/>
        <v>10002.285714283586</v>
      </c>
      <c r="AC179" s="2">
        <f t="shared" si="36"/>
        <v>28247384.857142817</v>
      </c>
      <c r="AD179" s="3">
        <f t="shared" si="10"/>
        <v>38654942.14285706</v>
      </c>
      <c r="AE179" s="2">
        <f>IF(AE177&gt;=52800000,52800000,IF(AB158=Graph!G$1*1000,AE178+Graph!G$1*1000,AC179))</f>
        <v>28247384.857142817</v>
      </c>
      <c r="AF179" s="3">
        <f t="shared" si="11"/>
        <v>28247384.857142817</v>
      </c>
      <c r="AG179" s="3">
        <f t="shared" si="27"/>
        <v>35550776.371428534</v>
      </c>
      <c r="AH179" s="3" t="e">
        <f t="shared" si="3"/>
        <v>#N/A</v>
      </c>
    </row>
    <row r="180" spans="1:34" x14ac:dyDescent="0.25">
      <c r="A180" s="1">
        <v>44356</v>
      </c>
      <c r="B180" s="2">
        <f t="shared" si="0"/>
        <v>110</v>
      </c>
      <c r="C180" s="7"/>
      <c r="D180" s="2" t="e">
        <f t="shared" si="12"/>
        <v>#N/A</v>
      </c>
      <c r="E180" s="2" t="e">
        <f t="shared" si="22"/>
        <v>#N/A</v>
      </c>
      <c r="F180" s="2">
        <v>954778.69795918465</v>
      </c>
      <c r="G180" s="2">
        <f t="shared" si="26"/>
        <v>439997.71428571426</v>
      </c>
      <c r="H180" s="2">
        <f t="shared" si="37"/>
        <v>65647190.571428664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1705136.4285714249</v>
      </c>
      <c r="M180" s="8" t="e">
        <f t="shared" si="28"/>
        <v>#N/A</v>
      </c>
      <c r="N180" s="21" t="e">
        <f t="shared" si="15"/>
        <v>#N/A</v>
      </c>
      <c r="O180" s="2" t="e">
        <f t="shared" si="24"/>
        <v>#N/A</v>
      </c>
      <c r="P180" s="2">
        <v>968054.53181272745</v>
      </c>
      <c r="Q180" s="21">
        <f t="shared" si="39"/>
        <v>450000</v>
      </c>
      <c r="R180" s="2">
        <f t="shared" si="38"/>
        <v>67352327</v>
      </c>
      <c r="S180" s="2">
        <f t="shared" si="17"/>
        <v>439997.71428571641</v>
      </c>
      <c r="T180" s="2">
        <f t="shared" si="18"/>
        <v>10002.285714285681</v>
      </c>
      <c r="U180" s="2">
        <f t="shared" si="19"/>
        <v>450000</v>
      </c>
      <c r="V180" s="2">
        <f t="shared" si="33"/>
        <v>28687382.57142853</v>
      </c>
      <c r="W180" s="2">
        <f t="shared" si="20"/>
        <v>439997.71428571269</v>
      </c>
      <c r="X180" s="2">
        <f t="shared" si="6"/>
        <v>10002.285714287311</v>
      </c>
      <c r="Y180" s="2">
        <f t="shared" si="35"/>
        <v>38664944.428571343</v>
      </c>
      <c r="Z180" s="2" t="str">
        <f t="shared" si="8"/>
        <v>HERE</v>
      </c>
      <c r="AA180" s="2">
        <f>IF(Z180="HERE",Y180,AA179+Graph!$G$1*1000)</f>
        <v>38664944.428571343</v>
      </c>
      <c r="AB180" s="2">
        <f t="shared" si="21"/>
        <v>10002.285714283586</v>
      </c>
      <c r="AC180" s="2">
        <f t="shared" si="36"/>
        <v>28687382.57142853</v>
      </c>
      <c r="AD180" s="3">
        <f t="shared" si="10"/>
        <v>38664944.428571343</v>
      </c>
      <c r="AE180" s="2">
        <f>IF(AE178&gt;=52800000,52800000,IF(AB159=Graph!G$1*1000,AE179+Graph!G$1*1000,AC180))</f>
        <v>28687382.57142853</v>
      </c>
      <c r="AF180" s="3">
        <f t="shared" si="11"/>
        <v>28687382.57142853</v>
      </c>
      <c r="AG180" s="3">
        <f t="shared" si="27"/>
        <v>35581778.314285681</v>
      </c>
      <c r="AH180" s="3" t="e">
        <f t="shared" si="3"/>
        <v>#N/A</v>
      </c>
    </row>
    <row r="181" spans="1:34" x14ac:dyDescent="0.25">
      <c r="A181" s="1">
        <v>44357</v>
      </c>
      <c r="B181" s="2">
        <f t="shared" si="0"/>
        <v>111</v>
      </c>
      <c r="C181" s="7"/>
      <c r="D181" s="2" t="e">
        <f t="shared" si="12"/>
        <v>#N/A</v>
      </c>
      <c r="E181" s="2" t="e">
        <f t="shared" si="22"/>
        <v>#N/A</v>
      </c>
      <c r="F181" s="2">
        <v>959285.89173850417</v>
      </c>
      <c r="G181" s="2">
        <f t="shared" si="26"/>
        <v>439997.71428571426</v>
      </c>
      <c r="H181" s="2">
        <f t="shared" si="37"/>
        <v>66087188.28571438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1715138.7142857106</v>
      </c>
      <c r="M181" s="8" t="e">
        <f t="shared" si="28"/>
        <v>#N/A</v>
      </c>
      <c r="N181" s="21" t="e">
        <f t="shared" si="15"/>
        <v>#N/A</v>
      </c>
      <c r="O181" s="2" t="e">
        <f t="shared" si="24"/>
        <v>#N/A</v>
      </c>
      <c r="P181" s="2">
        <v>972636.11644655466</v>
      </c>
      <c r="Q181" s="21">
        <f t="shared" si="39"/>
        <v>450000</v>
      </c>
      <c r="R181" s="2">
        <f t="shared" si="38"/>
        <v>67802327</v>
      </c>
      <c r="S181" s="2">
        <f t="shared" si="17"/>
        <v>439997.71428571641</v>
      </c>
      <c r="T181" s="2">
        <f t="shared" si="18"/>
        <v>10002.285714285681</v>
      </c>
      <c r="U181" s="2">
        <f t="shared" si="19"/>
        <v>450000</v>
      </c>
      <c r="V181" s="2">
        <f t="shared" si="33"/>
        <v>29127380.285714243</v>
      </c>
      <c r="W181" s="2">
        <f t="shared" si="20"/>
        <v>439997.71428571269</v>
      </c>
      <c r="X181" s="2">
        <f t="shared" si="6"/>
        <v>10002.285714287311</v>
      </c>
      <c r="Y181" s="2">
        <f t="shared" si="35"/>
        <v>38674946.714285627</v>
      </c>
      <c r="Z181" s="2" t="str">
        <f t="shared" si="8"/>
        <v>HERE</v>
      </c>
      <c r="AA181" s="2">
        <f>IF(Z181="HERE",Y181,AA180+Graph!$G$1*1000)</f>
        <v>38674946.714285627</v>
      </c>
      <c r="AB181" s="2">
        <f t="shared" si="21"/>
        <v>10002.285714283586</v>
      </c>
      <c r="AC181" s="2">
        <f t="shared" si="36"/>
        <v>29127380.285714243</v>
      </c>
      <c r="AD181" s="3">
        <f t="shared" si="10"/>
        <v>38674946.714285627</v>
      </c>
      <c r="AE181" s="2">
        <f>IF(AE179&gt;=52800000,52800000,IF(AB160=Graph!G$1*1000,AE180+Graph!G$1*1000,AC181))</f>
        <v>29127380.285714243</v>
      </c>
      <c r="AF181" s="3">
        <f t="shared" si="11"/>
        <v>29127380.285714243</v>
      </c>
      <c r="AG181" s="3">
        <f t="shared" si="27"/>
        <v>35612780.257142819</v>
      </c>
      <c r="AH181" s="3" t="e">
        <f t="shared" si="3"/>
        <v>#N/A</v>
      </c>
    </row>
    <row r="182" spans="1:34" x14ac:dyDescent="0.25">
      <c r="A182" s="1">
        <v>44358</v>
      </c>
      <c r="B182" s="2">
        <f t="shared" si="0"/>
        <v>112</v>
      </c>
      <c r="C182" s="7"/>
      <c r="D182" s="2" t="e">
        <f t="shared" si="12"/>
        <v>#N/A</v>
      </c>
      <c r="E182" s="2" t="e">
        <f t="shared" si="22"/>
        <v>#N/A</v>
      </c>
      <c r="F182" s="2">
        <v>963793.0855178535</v>
      </c>
      <c r="G182" s="2">
        <f t="shared" si="26"/>
        <v>439997.71428571426</v>
      </c>
      <c r="H182" s="2">
        <f t="shared" si="37"/>
        <v>66527186.000000097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1725140.9999999963</v>
      </c>
      <c r="M182" s="8" t="e">
        <f t="shared" si="28"/>
        <v>#N/A</v>
      </c>
      <c r="N182" s="21" t="e">
        <f t="shared" si="15"/>
        <v>#N/A</v>
      </c>
      <c r="O182" s="2" t="e">
        <f t="shared" si="24"/>
        <v>#N/A</v>
      </c>
      <c r="P182" s="2">
        <v>977217.70108041167</v>
      </c>
      <c r="Q182" s="21">
        <f t="shared" si="39"/>
        <v>450000</v>
      </c>
      <c r="R182" s="2">
        <f t="shared" si="38"/>
        <v>68252327</v>
      </c>
      <c r="S182" s="2">
        <f t="shared" si="17"/>
        <v>439997.71428571641</v>
      </c>
      <c r="T182" s="2">
        <f t="shared" si="18"/>
        <v>10002.285714285681</v>
      </c>
      <c r="U182" s="2">
        <f t="shared" si="19"/>
        <v>450000</v>
      </c>
      <c r="V182" s="2">
        <f t="shared" si="33"/>
        <v>29567377.999999955</v>
      </c>
      <c r="W182" s="2">
        <f t="shared" si="20"/>
        <v>439997.71428571269</v>
      </c>
      <c r="X182" s="2">
        <f t="shared" si="6"/>
        <v>10002.285714287311</v>
      </c>
      <c r="Y182" s="2">
        <f t="shared" si="35"/>
        <v>38684948.999999911</v>
      </c>
      <c r="Z182" s="2" t="str">
        <f t="shared" si="8"/>
        <v>HERE</v>
      </c>
      <c r="AA182" s="2">
        <f>IF(Z182="HERE",Y182,AA181+Graph!$G$1*1000)</f>
        <v>38684948.999999911</v>
      </c>
      <c r="AB182" s="2">
        <f t="shared" si="21"/>
        <v>10002.285714283586</v>
      </c>
      <c r="AC182" s="2">
        <f t="shared" si="36"/>
        <v>29567377.999999955</v>
      </c>
      <c r="AD182" s="3">
        <f t="shared" si="10"/>
        <v>38684948.999999911</v>
      </c>
      <c r="AE182" s="2">
        <f>IF(AE180&gt;=52800000,52800000,IF(AB161=Graph!G$1*1000,AE181+Graph!G$1*1000,AC182))</f>
        <v>29567377.999999955</v>
      </c>
      <c r="AF182" s="3">
        <f t="shared" si="11"/>
        <v>29567377.999999955</v>
      </c>
      <c r="AG182" s="3">
        <f t="shared" si="27"/>
        <v>35643782.199999958</v>
      </c>
      <c r="AH182" s="3" t="e">
        <f t="shared" si="3"/>
        <v>#N/A</v>
      </c>
    </row>
    <row r="183" spans="1:34" x14ac:dyDescent="0.25">
      <c r="A183" s="1">
        <v>44359</v>
      </c>
      <c r="B183" s="2">
        <f t="shared" si="0"/>
        <v>113</v>
      </c>
      <c r="C183" s="7"/>
      <c r="D183" s="2" t="e">
        <f t="shared" si="12"/>
        <v>#N/A</v>
      </c>
      <c r="E183" s="2" t="e">
        <f t="shared" si="22"/>
        <v>#N/A</v>
      </c>
      <c r="F183" s="2">
        <v>968300.27929717302</v>
      </c>
      <c r="G183" s="2">
        <f t="shared" si="26"/>
        <v>439997.71428571426</v>
      </c>
      <c r="H183" s="2">
        <f t="shared" si="37"/>
        <v>66967183.714285813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1735143.285714282</v>
      </c>
      <c r="M183" s="8" t="e">
        <f t="shared" si="28"/>
        <v>#N/A</v>
      </c>
      <c r="N183" s="21" t="e">
        <f t="shared" si="15"/>
        <v>#N/A</v>
      </c>
      <c r="O183" s="2" t="e">
        <f t="shared" si="24"/>
        <v>#N/A</v>
      </c>
      <c r="P183" s="2">
        <v>981799.28571426868</v>
      </c>
      <c r="Q183" s="21">
        <f t="shared" si="39"/>
        <v>450000</v>
      </c>
      <c r="R183" s="2">
        <f t="shared" si="38"/>
        <v>68702327</v>
      </c>
      <c r="S183" s="2">
        <f t="shared" si="17"/>
        <v>439997.71428571641</v>
      </c>
      <c r="T183" s="2">
        <f t="shared" si="18"/>
        <v>10002.285714285681</v>
      </c>
      <c r="U183" s="2">
        <f t="shared" si="19"/>
        <v>450000</v>
      </c>
      <c r="V183" s="2">
        <f t="shared" si="33"/>
        <v>30007375.714285668</v>
      </c>
      <c r="W183" s="2">
        <f t="shared" si="20"/>
        <v>439997.71428571269</v>
      </c>
      <c r="X183" s="2">
        <f t="shared" si="6"/>
        <v>10002.285714287311</v>
      </c>
      <c r="Y183" s="2">
        <f t="shared" si="35"/>
        <v>38694951.285714194</v>
      </c>
      <c r="Z183" s="2" t="str">
        <f t="shared" si="8"/>
        <v>HERE</v>
      </c>
      <c r="AA183" s="2">
        <f>IF(Z183="HERE",Y183,AA182+Graph!$G$1*1000)</f>
        <v>38694951.285714194</v>
      </c>
      <c r="AB183" s="2">
        <f t="shared" si="21"/>
        <v>10002.285714283586</v>
      </c>
      <c r="AC183" s="2">
        <f t="shared" si="36"/>
        <v>30007375.714285668</v>
      </c>
      <c r="AD183" s="3">
        <f t="shared" si="10"/>
        <v>38694951.285714194</v>
      </c>
      <c r="AE183" s="2">
        <f>IF(AE181&gt;=52800000,52800000,IF(AB162=Graph!G$1*1000,AE182+Graph!G$1*1000,AC183))</f>
        <v>30007375.714285668</v>
      </c>
      <c r="AF183" s="3">
        <f t="shared" si="11"/>
        <v>30007375.714285668</v>
      </c>
      <c r="AG183" s="3">
        <f t="shared" si="27"/>
        <v>35674784.142857097</v>
      </c>
      <c r="AH183" s="3" t="e">
        <f t="shared" si="3"/>
        <v>#N/A</v>
      </c>
    </row>
    <row r="184" spans="1:34" x14ac:dyDescent="0.25">
      <c r="A184" s="1">
        <v>44360</v>
      </c>
      <c r="B184" s="2">
        <f t="shared" si="0"/>
        <v>114</v>
      </c>
      <c r="C184" s="7"/>
      <c r="D184" s="2" t="e">
        <f t="shared" si="12"/>
        <v>#N/A</v>
      </c>
      <c r="E184" s="2" t="e">
        <f t="shared" si="22"/>
        <v>#N/A</v>
      </c>
      <c r="F184" s="2">
        <v>972807.47307649255</v>
      </c>
      <c r="G184" s="2">
        <f t="shared" si="26"/>
        <v>439997.71428571426</v>
      </c>
      <c r="H184" s="2">
        <f t="shared" si="37"/>
        <v>67407181.428571522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1745145.5714285676</v>
      </c>
      <c r="M184" s="8" t="e">
        <f t="shared" si="28"/>
        <v>#N/A</v>
      </c>
      <c r="N184" s="21" t="e">
        <f t="shared" si="15"/>
        <v>#N/A</v>
      </c>
      <c r="O184" s="2" t="e">
        <f t="shared" si="24"/>
        <v>#N/A</v>
      </c>
      <c r="P184" s="2">
        <v>986380.8703481257</v>
      </c>
      <c r="Q184" s="21">
        <f t="shared" si="39"/>
        <v>450000</v>
      </c>
      <c r="R184" s="2">
        <f t="shared" si="38"/>
        <v>69152327</v>
      </c>
      <c r="S184" s="2">
        <f t="shared" si="17"/>
        <v>439997.71428570896</v>
      </c>
      <c r="T184" s="2">
        <f t="shared" si="18"/>
        <v>10002.285714285681</v>
      </c>
      <c r="U184" s="2">
        <f t="shared" si="19"/>
        <v>450000</v>
      </c>
      <c r="V184" s="2">
        <f t="shared" si="33"/>
        <v>30447373.428571381</v>
      </c>
      <c r="W184" s="2">
        <f t="shared" si="20"/>
        <v>439997.71428571269</v>
      </c>
      <c r="X184" s="2">
        <f t="shared" si="6"/>
        <v>10002.285714287311</v>
      </c>
      <c r="Y184" s="2">
        <f t="shared" si="35"/>
        <v>38704953.571428478</v>
      </c>
      <c r="Z184" s="2" t="str">
        <f t="shared" si="8"/>
        <v>HERE</v>
      </c>
      <c r="AA184" s="2">
        <f>IF(Z184="HERE",Y184,AA183+Graph!$G$1*1000)</f>
        <v>38704953.571428478</v>
      </c>
      <c r="AB184" s="2">
        <f t="shared" si="21"/>
        <v>10002.285714283586</v>
      </c>
      <c r="AC184" s="2">
        <f t="shared" si="36"/>
        <v>30447373.428571381</v>
      </c>
      <c r="AD184" s="3">
        <f t="shared" si="10"/>
        <v>38704953.571428478</v>
      </c>
      <c r="AE184" s="2">
        <f>IF(AE182&gt;=52800000,52800000,IF(AB163=Graph!G$1*1000,AE183+Graph!G$1*1000,AC184))</f>
        <v>30447373.428571381</v>
      </c>
      <c r="AF184" s="3">
        <f t="shared" si="11"/>
        <v>30447373.428571381</v>
      </c>
      <c r="AG184" s="3">
        <f t="shared" si="27"/>
        <v>35705786.085714236</v>
      </c>
      <c r="AH184" s="3" t="e">
        <f t="shared" si="3"/>
        <v>#N/A</v>
      </c>
    </row>
    <row r="185" spans="1:34" x14ac:dyDescent="0.25">
      <c r="A185" s="1">
        <v>44361</v>
      </c>
      <c r="B185" s="2">
        <f t="shared" si="0"/>
        <v>115</v>
      </c>
      <c r="C185" s="7"/>
      <c r="D185" s="2" t="e">
        <f t="shared" si="12"/>
        <v>#N/A</v>
      </c>
      <c r="E185" s="2" t="e">
        <f t="shared" si="22"/>
        <v>#N/A</v>
      </c>
      <c r="F185" s="2">
        <v>977314.66685584188</v>
      </c>
      <c r="G185" s="2">
        <f t="shared" si="26"/>
        <v>439997.71428571426</v>
      </c>
      <c r="H185" s="2">
        <f t="shared" si="37"/>
        <v>67847179.142857239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1755147.8571428533</v>
      </c>
      <c r="M185" s="8" t="e">
        <f t="shared" si="28"/>
        <v>#N/A</v>
      </c>
      <c r="N185" s="21" t="e">
        <f t="shared" si="15"/>
        <v>#N/A</v>
      </c>
      <c r="O185" s="2" t="e">
        <f t="shared" si="24"/>
        <v>#N/A</v>
      </c>
      <c r="P185" s="2">
        <v>990962.45498198271</v>
      </c>
      <c r="Q185" s="21">
        <f t="shared" si="39"/>
        <v>450000</v>
      </c>
      <c r="R185" s="2">
        <f t="shared" si="38"/>
        <v>69602327</v>
      </c>
      <c r="S185" s="2">
        <f t="shared" si="17"/>
        <v>439997.71428571641</v>
      </c>
      <c r="T185" s="2">
        <f t="shared" si="18"/>
        <v>10002.285714285681</v>
      </c>
      <c r="U185" s="2">
        <f t="shared" si="19"/>
        <v>450000</v>
      </c>
      <c r="V185" s="2">
        <f t="shared" si="33"/>
        <v>30887371.142857093</v>
      </c>
      <c r="W185" s="2">
        <f t="shared" si="20"/>
        <v>439997.71428571269</v>
      </c>
      <c r="X185" s="2">
        <f t="shared" si="6"/>
        <v>10002.285714287311</v>
      </c>
      <c r="Y185" s="2">
        <f t="shared" si="35"/>
        <v>38714955.857142761</v>
      </c>
      <c r="Z185" s="2" t="str">
        <f t="shared" si="8"/>
        <v>HERE</v>
      </c>
      <c r="AA185" s="2">
        <f>IF(Z185="HERE",Y185,AA184+Graph!$G$1*1000)</f>
        <v>38714955.857142761</v>
      </c>
      <c r="AB185" s="2">
        <f t="shared" si="21"/>
        <v>10002.285714283586</v>
      </c>
      <c r="AC185" s="2">
        <f t="shared" si="36"/>
        <v>30887371.142857093</v>
      </c>
      <c r="AD185" s="3">
        <f t="shared" si="10"/>
        <v>38714955.857142761</v>
      </c>
      <c r="AE185" s="2">
        <f>IF(AE183&gt;=52800000,52800000,IF(AB164=Graph!G$1*1000,AE184+Graph!G$1*1000,AC185))</f>
        <v>30887371.142857093</v>
      </c>
      <c r="AF185" s="3">
        <f t="shared" si="11"/>
        <v>30887371.142857093</v>
      </c>
      <c r="AG185" s="3">
        <f t="shared" si="27"/>
        <v>35736788.02857139</v>
      </c>
      <c r="AH185" s="3" t="e">
        <f t="shared" si="3"/>
        <v>#N/A</v>
      </c>
    </row>
    <row r="186" spans="1:34" x14ac:dyDescent="0.25">
      <c r="A186" s="1">
        <v>44362</v>
      </c>
      <c r="B186" s="2">
        <f t="shared" si="0"/>
        <v>116</v>
      </c>
      <c r="C186" s="7"/>
      <c r="D186" s="2" t="e">
        <f t="shared" si="12"/>
        <v>#N/A</v>
      </c>
      <c r="E186" s="2" t="e">
        <f t="shared" si="22"/>
        <v>#N/A</v>
      </c>
      <c r="F186" s="2">
        <v>981821.8606351614</v>
      </c>
      <c r="G186" s="2">
        <f t="shared" si="26"/>
        <v>439997.71428571426</v>
      </c>
      <c r="H186" s="2">
        <f t="shared" si="37"/>
        <v>68287176.857142955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1765150.142857139</v>
      </c>
      <c r="M186" s="8" t="e">
        <f t="shared" si="28"/>
        <v>#N/A</v>
      </c>
      <c r="N186" s="21" t="e">
        <f t="shared" si="15"/>
        <v>#N/A</v>
      </c>
      <c r="O186" s="2" t="e">
        <f t="shared" si="24"/>
        <v>#N/A</v>
      </c>
      <c r="P186" s="2">
        <v>995544.03961583972</v>
      </c>
      <c r="Q186" s="21">
        <f t="shared" si="39"/>
        <v>450000</v>
      </c>
      <c r="R186" s="2">
        <f t="shared" si="38"/>
        <v>70052327</v>
      </c>
      <c r="S186" s="2">
        <f t="shared" si="17"/>
        <v>439997.71428571641</v>
      </c>
      <c r="T186" s="2">
        <f t="shared" si="18"/>
        <v>10002.285714285681</v>
      </c>
      <c r="U186" s="2">
        <f t="shared" si="19"/>
        <v>450000</v>
      </c>
      <c r="V186" s="2">
        <f t="shared" si="33"/>
        <v>31327368.857142806</v>
      </c>
      <c r="W186" s="2">
        <f t="shared" si="20"/>
        <v>439997.71428571269</v>
      </c>
      <c r="X186" s="2">
        <f t="shared" si="6"/>
        <v>10002.285714287311</v>
      </c>
      <c r="Y186" s="2">
        <f t="shared" si="35"/>
        <v>38724958.142857045</v>
      </c>
      <c r="Z186" s="2" t="str">
        <f t="shared" si="8"/>
        <v>HERE</v>
      </c>
      <c r="AA186" s="2">
        <f>IF(Z186="HERE",Y186,AA185+Graph!$G$1*1000)</f>
        <v>38724958.142857045</v>
      </c>
      <c r="AB186" s="2">
        <f t="shared" si="21"/>
        <v>10002.285714283586</v>
      </c>
      <c r="AC186" s="2">
        <f t="shared" si="36"/>
        <v>31327368.857142806</v>
      </c>
      <c r="AD186" s="3">
        <f t="shared" si="10"/>
        <v>38724958.142857045</v>
      </c>
      <c r="AE186" s="2">
        <f>IF(AE184&gt;=52800000,52800000,IF(AB165=Graph!G$1*1000,AE185+Graph!G$1*1000,AC186))</f>
        <v>31327368.857142806</v>
      </c>
      <c r="AF186" s="3">
        <f t="shared" si="11"/>
        <v>31327368.857142806</v>
      </c>
      <c r="AG186" s="3">
        <f t="shared" si="27"/>
        <v>35767789.971428528</v>
      </c>
      <c r="AH186" s="3" t="e">
        <f t="shared" si="3"/>
        <v>#N/A</v>
      </c>
    </row>
    <row r="187" spans="1:34" x14ac:dyDescent="0.25">
      <c r="A187" s="1">
        <v>44363</v>
      </c>
      <c r="B187" s="2">
        <f t="shared" si="0"/>
        <v>117</v>
      </c>
      <c r="C187" s="7"/>
      <c r="D187" s="2" t="e">
        <f t="shared" si="12"/>
        <v>#N/A</v>
      </c>
      <c r="E187" s="2" t="e">
        <f t="shared" si="22"/>
        <v>#N/A</v>
      </c>
      <c r="F187" s="2">
        <v>986329.05441448092</v>
      </c>
      <c r="G187" s="2">
        <f t="shared" si="26"/>
        <v>439997.71428571426</v>
      </c>
      <c r="H187" s="2">
        <f t="shared" si="37"/>
        <v>68727174.571428671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1775152.4285714247</v>
      </c>
      <c r="M187" s="8" t="e">
        <f t="shared" si="28"/>
        <v>#N/A</v>
      </c>
      <c r="N187" s="21" t="e">
        <f t="shared" si="15"/>
        <v>#N/A</v>
      </c>
      <c r="O187" s="2" t="e">
        <f t="shared" si="24"/>
        <v>#N/A</v>
      </c>
      <c r="P187" s="2">
        <v>1000125.6242496967</v>
      </c>
      <c r="Q187" s="21">
        <f t="shared" si="39"/>
        <v>450000</v>
      </c>
      <c r="R187" s="2">
        <f t="shared" si="38"/>
        <v>70502327</v>
      </c>
      <c r="S187" s="2">
        <f t="shared" si="17"/>
        <v>439997.71428571641</v>
      </c>
      <c r="T187" s="2">
        <f t="shared" si="18"/>
        <v>10002.285714285681</v>
      </c>
      <c r="U187" s="2">
        <f t="shared" si="19"/>
        <v>450000</v>
      </c>
      <c r="V187" s="2">
        <f t="shared" si="33"/>
        <v>31767366.571428519</v>
      </c>
      <c r="W187" s="2">
        <f t="shared" si="20"/>
        <v>439997.71428571269</v>
      </c>
      <c r="X187" s="2">
        <f t="shared" si="6"/>
        <v>10002.285714287311</v>
      </c>
      <c r="Y187" s="2">
        <f t="shared" si="35"/>
        <v>38734960.428571329</v>
      </c>
      <c r="Z187" s="2" t="str">
        <f t="shared" si="8"/>
        <v>HERE</v>
      </c>
      <c r="AA187" s="2">
        <f>IF(Z187="HERE",Y187,AA186+Graph!$G$1*1000)</f>
        <v>38734960.428571329</v>
      </c>
      <c r="AB187" s="2">
        <f t="shared" si="21"/>
        <v>10002.285714283586</v>
      </c>
      <c r="AC187" s="2">
        <f t="shared" si="36"/>
        <v>31767366.571428519</v>
      </c>
      <c r="AD187" s="3">
        <f t="shared" si="10"/>
        <v>38734960.428571329</v>
      </c>
      <c r="AE187" s="2">
        <f>IF(AE185&gt;=52800000,52800000,IF(AB166=Graph!G$1*1000,AE186+Graph!G$1*1000,AC187))</f>
        <v>31767366.571428519</v>
      </c>
      <c r="AF187" s="3">
        <f t="shared" si="11"/>
        <v>31767366.571428519</v>
      </c>
      <c r="AG187" s="3">
        <f t="shared" si="27"/>
        <v>35798791.914285667</v>
      </c>
      <c r="AH187" s="3" t="e">
        <f t="shared" si="3"/>
        <v>#N/A</v>
      </c>
    </row>
    <row r="188" spans="1:34" x14ac:dyDescent="0.25">
      <c r="A188" s="1">
        <v>44364</v>
      </c>
      <c r="B188" s="2">
        <f t="shared" si="0"/>
        <v>118</v>
      </c>
      <c r="C188" s="7"/>
      <c r="D188" s="2" t="e">
        <f t="shared" si="12"/>
        <v>#N/A</v>
      </c>
      <c r="E188" s="2" t="e">
        <f t="shared" si="22"/>
        <v>#N/A</v>
      </c>
      <c r="F188" s="2">
        <v>990836.24819383025</v>
      </c>
      <c r="G188" s="2">
        <f t="shared" si="26"/>
        <v>439997.71428571426</v>
      </c>
      <c r="H188" s="2">
        <f t="shared" si="37"/>
        <v>69167172.285714388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1785154.7142857104</v>
      </c>
      <c r="M188" s="8" t="e">
        <f t="shared" si="28"/>
        <v>#N/A</v>
      </c>
      <c r="N188" s="21" t="e">
        <f t="shared" si="15"/>
        <v>#N/A</v>
      </c>
      <c r="O188" s="2" t="e">
        <f t="shared" si="24"/>
        <v>#N/A</v>
      </c>
      <c r="P188" s="2">
        <v>1004707.2088835537</v>
      </c>
      <c r="Q188" s="21">
        <f t="shared" si="39"/>
        <v>450000</v>
      </c>
      <c r="R188" s="2">
        <f t="shared" si="38"/>
        <v>70952327</v>
      </c>
      <c r="S188" s="2">
        <f t="shared" si="17"/>
        <v>439997.71428571641</v>
      </c>
      <c r="T188" s="2">
        <f t="shared" si="18"/>
        <v>10002.285714285681</v>
      </c>
      <c r="U188" s="2">
        <f t="shared" si="19"/>
        <v>450000</v>
      </c>
      <c r="V188" s="2">
        <f t="shared" si="33"/>
        <v>32207364.285714231</v>
      </c>
      <c r="W188" s="2">
        <f t="shared" si="20"/>
        <v>439997.71428571269</v>
      </c>
      <c r="X188" s="2">
        <f t="shared" si="6"/>
        <v>10002.285714287311</v>
      </c>
      <c r="Y188" s="2">
        <f t="shared" si="35"/>
        <v>38744962.714285612</v>
      </c>
      <c r="Z188" s="2" t="str">
        <f t="shared" si="8"/>
        <v>HERE</v>
      </c>
      <c r="AA188" s="2">
        <f>IF(Z188="HERE",Y188,AA187+Graph!$G$1*1000)</f>
        <v>38744962.714285612</v>
      </c>
      <c r="AB188" s="2">
        <f t="shared" si="21"/>
        <v>10002.285714283586</v>
      </c>
      <c r="AC188" s="2">
        <f t="shared" si="36"/>
        <v>32207364.285714231</v>
      </c>
      <c r="AD188" s="3">
        <f t="shared" si="10"/>
        <v>38744962.714285612</v>
      </c>
      <c r="AE188" s="2">
        <f>IF(AE186&gt;=52800000,52800000,IF(AB167=Graph!G$1*1000,AE187+Graph!G$1*1000,AC188))</f>
        <v>32207364.285714231</v>
      </c>
      <c r="AF188" s="3">
        <f t="shared" si="11"/>
        <v>32207364.285714231</v>
      </c>
      <c r="AG188" s="3">
        <f t="shared" si="27"/>
        <v>35829793.857142806</v>
      </c>
      <c r="AH188" s="3" t="e">
        <f t="shared" si="3"/>
        <v>#N/A</v>
      </c>
    </row>
    <row r="189" spans="1:34" x14ac:dyDescent="0.25">
      <c r="A189" s="1">
        <v>44365</v>
      </c>
      <c r="B189" s="2">
        <f t="shared" si="0"/>
        <v>119</v>
      </c>
      <c r="C189" s="7"/>
      <c r="D189" s="2" t="e">
        <f t="shared" si="12"/>
        <v>#N/A</v>
      </c>
      <c r="E189" s="2" t="e">
        <f t="shared" si="22"/>
        <v>#N/A</v>
      </c>
      <c r="F189" s="2">
        <v>995343.44197314978</v>
      </c>
      <c r="G189" s="2">
        <f t="shared" si="26"/>
        <v>439997.71428571426</v>
      </c>
      <c r="H189" s="2">
        <f t="shared" si="37"/>
        <v>69607170.000000104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1795156.999999996</v>
      </c>
      <c r="M189" s="8" t="e">
        <f t="shared" si="28"/>
        <v>#N/A</v>
      </c>
      <c r="N189" s="21" t="e">
        <f t="shared" si="15"/>
        <v>#N/A</v>
      </c>
      <c r="O189" s="2" t="e">
        <f t="shared" si="24"/>
        <v>#N/A</v>
      </c>
      <c r="P189" s="2">
        <v>1009288.7935174108</v>
      </c>
      <c r="Q189" s="21">
        <f t="shared" si="39"/>
        <v>450000</v>
      </c>
      <c r="R189" s="2">
        <f t="shared" si="38"/>
        <v>71402327</v>
      </c>
      <c r="S189" s="2">
        <f t="shared" si="17"/>
        <v>439997.71428571641</v>
      </c>
      <c r="T189" s="2">
        <f t="shared" si="18"/>
        <v>10002.285714285681</v>
      </c>
      <c r="U189" s="2">
        <f t="shared" si="19"/>
        <v>450000</v>
      </c>
      <c r="V189" s="2">
        <f t="shared" si="33"/>
        <v>32647361.999999944</v>
      </c>
      <c r="W189" s="2">
        <f t="shared" si="20"/>
        <v>439997.71428571269</v>
      </c>
      <c r="X189" s="2">
        <f t="shared" si="6"/>
        <v>10002.285714287311</v>
      </c>
      <c r="Y189" s="2">
        <f t="shared" si="35"/>
        <v>38754964.999999896</v>
      </c>
      <c r="Z189" s="2" t="str">
        <f t="shared" si="8"/>
        <v>HERE</v>
      </c>
      <c r="AA189" s="2">
        <f>IF(Z189="HERE",Y189,AA188+Graph!$G$1*1000)</f>
        <v>38754964.999999896</v>
      </c>
      <c r="AB189" s="2">
        <f t="shared" si="21"/>
        <v>10002.285714283586</v>
      </c>
      <c r="AC189" s="2">
        <f t="shared" si="36"/>
        <v>32647361.999999944</v>
      </c>
      <c r="AD189" s="3">
        <f t="shared" si="10"/>
        <v>38754964.999999896</v>
      </c>
      <c r="AE189" s="2">
        <f>IF(AE187&gt;=52800000,52800000,IF(AB168=Graph!G$1*1000,AE188+Graph!G$1*1000,AC189))</f>
        <v>32647361.999999944</v>
      </c>
      <c r="AF189" s="3">
        <f t="shared" si="11"/>
        <v>32647361.999999944</v>
      </c>
      <c r="AG189" s="3">
        <f t="shared" si="27"/>
        <v>35860795.799999945</v>
      </c>
      <c r="AH189" s="3" t="e">
        <f t="shared" si="3"/>
        <v>#N/A</v>
      </c>
    </row>
    <row r="190" spans="1:34" x14ac:dyDescent="0.25">
      <c r="A190" s="1">
        <v>44366</v>
      </c>
      <c r="B190" s="2">
        <f t="shared" si="0"/>
        <v>120</v>
      </c>
      <c r="C190" s="7"/>
      <c r="D190" s="2" t="e">
        <f t="shared" si="12"/>
        <v>#N/A</v>
      </c>
      <c r="E190" s="2" t="e">
        <f t="shared" si="22"/>
        <v>#N/A</v>
      </c>
      <c r="F190" s="2">
        <v>999850.6357524693</v>
      </c>
      <c r="G190" s="2">
        <f t="shared" si="26"/>
        <v>439997.71428571426</v>
      </c>
      <c r="H190" s="2">
        <f t="shared" si="37"/>
        <v>70047167.714285821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1805159.2857142817</v>
      </c>
      <c r="M190" s="8" t="e">
        <f t="shared" si="28"/>
        <v>#N/A</v>
      </c>
      <c r="N190" s="21" t="e">
        <f t="shared" si="15"/>
        <v>#N/A</v>
      </c>
      <c r="O190" s="2" t="e">
        <f t="shared" si="24"/>
        <v>#N/A</v>
      </c>
      <c r="P190" s="2">
        <v>1013870.378151238</v>
      </c>
      <c r="Q190" s="21">
        <f t="shared" si="39"/>
        <v>450000</v>
      </c>
      <c r="R190" s="2">
        <f t="shared" si="38"/>
        <v>71852327</v>
      </c>
      <c r="S190" s="2">
        <f t="shared" si="17"/>
        <v>439997.71428571641</v>
      </c>
      <c r="T190" s="2">
        <f t="shared" si="18"/>
        <v>10002.285714285681</v>
      </c>
      <c r="U190" s="2">
        <f t="shared" si="19"/>
        <v>450000</v>
      </c>
      <c r="V190" s="2">
        <f t="shared" si="33"/>
        <v>33087359.714285657</v>
      </c>
      <c r="W190" s="2">
        <f t="shared" si="20"/>
        <v>439997.71428571269</v>
      </c>
      <c r="X190" s="2">
        <f t="shared" si="6"/>
        <v>10002.285714287311</v>
      </c>
      <c r="Y190" s="2">
        <f t="shared" si="35"/>
        <v>38764967.285714179</v>
      </c>
      <c r="Z190" s="2" t="str">
        <f t="shared" si="8"/>
        <v>HERE</v>
      </c>
      <c r="AA190" s="2">
        <f>IF(Z190="HERE",Y190,AA189+Graph!$G$1*1000)</f>
        <v>38764967.285714179</v>
      </c>
      <c r="AB190" s="2">
        <f t="shared" si="21"/>
        <v>10002.285714283586</v>
      </c>
      <c r="AC190" s="2">
        <f t="shared" si="36"/>
        <v>33087359.714285657</v>
      </c>
      <c r="AD190" s="3">
        <f t="shared" si="10"/>
        <v>38764967.285714179</v>
      </c>
      <c r="AE190" s="2">
        <f>IF(AE188&gt;=52800000,52800000,IF(AB169=Graph!G$1*1000,AE189+Graph!G$1*1000,AC190))</f>
        <v>33087359.714285657</v>
      </c>
      <c r="AF190" s="3">
        <f t="shared" si="11"/>
        <v>33087359.714285657</v>
      </c>
      <c r="AG190" s="3">
        <f t="shared" si="27"/>
        <v>35891797.742857091</v>
      </c>
      <c r="AH190" s="3" t="e">
        <f t="shared" si="3"/>
        <v>#N/A</v>
      </c>
    </row>
    <row r="191" spans="1:34" x14ac:dyDescent="0.25">
      <c r="A191" s="1">
        <v>44367</v>
      </c>
      <c r="B191" s="2">
        <f t="shared" si="0"/>
        <v>121</v>
      </c>
      <c r="C191" s="7"/>
      <c r="D191" s="2" t="e">
        <f t="shared" si="12"/>
        <v>#N/A</v>
      </c>
      <c r="E191" s="2" t="e">
        <f t="shared" si="22"/>
        <v>#N/A</v>
      </c>
      <c r="F191" s="2">
        <v>1004357.8295318186</v>
      </c>
      <c r="G191" s="2">
        <f t="shared" si="26"/>
        <v>439997.71428571426</v>
      </c>
      <c r="H191" s="2">
        <f t="shared" si="37"/>
        <v>70487165.428571537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1815161.5714285674</v>
      </c>
      <c r="M191" s="8" t="e">
        <f t="shared" si="28"/>
        <v>#N/A</v>
      </c>
      <c r="N191" s="21" t="e">
        <f t="shared" si="15"/>
        <v>#N/A</v>
      </c>
      <c r="O191" s="2" t="e">
        <f t="shared" si="24"/>
        <v>#N/A</v>
      </c>
      <c r="P191" s="2">
        <v>1018451.962785095</v>
      </c>
      <c r="Q191" s="21">
        <f t="shared" si="39"/>
        <v>450000</v>
      </c>
      <c r="R191" s="2">
        <f t="shared" si="38"/>
        <v>72302327</v>
      </c>
      <c r="S191" s="2">
        <f t="shared" si="17"/>
        <v>439997.71428571641</v>
      </c>
      <c r="T191" s="2">
        <f t="shared" si="18"/>
        <v>10002.285714285681</v>
      </c>
      <c r="U191" s="2">
        <f t="shared" si="19"/>
        <v>450000</v>
      </c>
      <c r="V191" s="2">
        <f t="shared" si="33"/>
        <v>33527357.428571369</v>
      </c>
      <c r="W191" s="2">
        <f t="shared" si="20"/>
        <v>439997.71428571269</v>
      </c>
      <c r="X191" s="2">
        <f t="shared" si="6"/>
        <v>10002.285714287311</v>
      </c>
      <c r="Y191" s="2">
        <f t="shared" si="35"/>
        <v>38774969.571428463</v>
      </c>
      <c r="Z191" s="2" t="str">
        <f t="shared" si="8"/>
        <v>HERE</v>
      </c>
      <c r="AA191" s="2">
        <f>IF(Z191="HERE",Y191,AA190+Graph!$G$1*1000)</f>
        <v>38774969.571428463</v>
      </c>
      <c r="AB191" s="2">
        <f t="shared" si="21"/>
        <v>10002.285714283586</v>
      </c>
      <c r="AC191" s="2">
        <f t="shared" si="36"/>
        <v>33527357.428571369</v>
      </c>
      <c r="AD191" s="3">
        <f t="shared" si="10"/>
        <v>38774969.571428463</v>
      </c>
      <c r="AE191" s="2">
        <f>IF(AE189&gt;=52800000,52800000,IF(AB170=Graph!G$1*1000,AE190+Graph!G$1*1000,AC191))</f>
        <v>33527357.428571369</v>
      </c>
      <c r="AF191" s="3">
        <f t="shared" si="11"/>
        <v>33527357.428571369</v>
      </c>
      <c r="AG191" s="3">
        <f t="shared" si="27"/>
        <v>35922799.68571423</v>
      </c>
      <c r="AH191" s="3" t="e">
        <f t="shared" si="3"/>
        <v>#N/A</v>
      </c>
    </row>
    <row r="192" spans="1:34" x14ac:dyDescent="0.25">
      <c r="A192" s="1">
        <v>44368</v>
      </c>
      <c r="B192" s="2">
        <f t="shared" si="0"/>
        <v>122</v>
      </c>
      <c r="C192" s="7"/>
      <c r="D192" s="2" t="e">
        <f t="shared" si="12"/>
        <v>#N/A</v>
      </c>
      <c r="E192" s="2" t="e">
        <f t="shared" si="22"/>
        <v>#N/A</v>
      </c>
      <c r="F192" s="2">
        <v>1008865.0233111382</v>
      </c>
      <c r="G192" s="2">
        <f t="shared" si="26"/>
        <v>439997.71428571426</v>
      </c>
      <c r="H192" s="2">
        <f t="shared" si="37"/>
        <v>70927163.142857254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1825163.8571428531</v>
      </c>
      <c r="M192" s="8" t="e">
        <f t="shared" si="28"/>
        <v>#N/A</v>
      </c>
      <c r="N192" s="21" t="e">
        <f t="shared" si="15"/>
        <v>#N/A</v>
      </c>
      <c r="O192" s="2" t="e">
        <f t="shared" si="24"/>
        <v>#N/A</v>
      </c>
      <c r="P192" s="2">
        <v>1023033.547418952</v>
      </c>
      <c r="Q192" s="21">
        <f t="shared" si="39"/>
        <v>450000</v>
      </c>
      <c r="R192" s="2">
        <f t="shared" si="38"/>
        <v>72752327</v>
      </c>
      <c r="S192" s="2">
        <f t="shared" si="17"/>
        <v>439997.71428571641</v>
      </c>
      <c r="T192" s="2">
        <f t="shared" si="18"/>
        <v>10002.285714285681</v>
      </c>
      <c r="U192" s="2">
        <f t="shared" si="19"/>
        <v>450000</v>
      </c>
      <c r="V192" s="2">
        <f t="shared" si="33"/>
        <v>33967355.142857082</v>
      </c>
      <c r="W192" s="2">
        <f t="shared" si="20"/>
        <v>439997.71428571269</v>
      </c>
      <c r="X192" s="2">
        <f t="shared" si="6"/>
        <v>10002.285714287311</v>
      </c>
      <c r="Y192" s="2">
        <f t="shared" si="35"/>
        <v>38784971.857142746</v>
      </c>
      <c r="Z192" s="2" t="str">
        <f t="shared" si="8"/>
        <v>HERE</v>
      </c>
      <c r="AA192" s="2">
        <f>IF(Z192="HERE",Y192,AA191+Graph!$G$1*1000)</f>
        <v>38784971.857142746</v>
      </c>
      <c r="AB192" s="2">
        <f t="shared" si="21"/>
        <v>10002.285714283586</v>
      </c>
      <c r="AC192" s="2">
        <f t="shared" si="36"/>
        <v>33967355.142857082</v>
      </c>
      <c r="AD192" s="3">
        <f t="shared" si="10"/>
        <v>38784971.857142746</v>
      </c>
      <c r="AE192" s="2">
        <f>IF(AE190&gt;=52800000,52800000,IF(AB171=Graph!G$1*1000,AE191+Graph!G$1*1000,AC192))</f>
        <v>33967355.142857082</v>
      </c>
      <c r="AF192" s="3">
        <f t="shared" si="11"/>
        <v>33967355.142857082</v>
      </c>
      <c r="AG192" s="3">
        <f t="shared" si="27"/>
        <v>35953801.628571369</v>
      </c>
      <c r="AH192" s="3" t="e">
        <f t="shared" si="3"/>
        <v>#N/A</v>
      </c>
    </row>
    <row r="193" spans="1:34" x14ac:dyDescent="0.25">
      <c r="A193" s="1">
        <v>44369</v>
      </c>
      <c r="B193" s="2">
        <f t="shared" si="0"/>
        <v>123</v>
      </c>
      <c r="C193" s="7"/>
      <c r="D193" s="2" t="e">
        <f t="shared" si="12"/>
        <v>#N/A</v>
      </c>
      <c r="E193" s="2" t="e">
        <f t="shared" si="22"/>
        <v>#N/A</v>
      </c>
      <c r="F193" s="2">
        <v>1013372.2170904577</v>
      </c>
      <c r="G193" s="2">
        <f t="shared" si="26"/>
        <v>439997.71428571426</v>
      </c>
      <c r="H193" s="2">
        <f t="shared" si="37"/>
        <v>71367160.85714297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1835166.1428571388</v>
      </c>
      <c r="M193" s="8" t="e">
        <f t="shared" si="28"/>
        <v>#N/A</v>
      </c>
      <c r="N193" s="21" t="e">
        <f t="shared" si="15"/>
        <v>#N/A</v>
      </c>
      <c r="O193" s="2" t="e">
        <f t="shared" si="24"/>
        <v>#N/A</v>
      </c>
      <c r="P193" s="2">
        <v>1027615.132052809</v>
      </c>
      <c r="Q193" s="21">
        <f t="shared" si="39"/>
        <v>450000</v>
      </c>
      <c r="R193" s="2">
        <f t="shared" si="38"/>
        <v>73202327</v>
      </c>
      <c r="S193" s="2">
        <f t="shared" si="17"/>
        <v>439997.71428571641</v>
      </c>
      <c r="T193" s="2">
        <f t="shared" si="18"/>
        <v>10002.285714285681</v>
      </c>
      <c r="U193" s="2">
        <f t="shared" si="19"/>
        <v>450000</v>
      </c>
      <c r="V193" s="2">
        <f t="shared" si="33"/>
        <v>34407352.857142799</v>
      </c>
      <c r="W193" s="2">
        <f t="shared" si="20"/>
        <v>439997.71428571641</v>
      </c>
      <c r="X193" s="2">
        <f t="shared" si="6"/>
        <v>10002.285714283586</v>
      </c>
      <c r="Y193" s="2">
        <f t="shared" si="35"/>
        <v>38794974.14285703</v>
      </c>
      <c r="Z193" s="2" t="str">
        <f t="shared" si="8"/>
        <v>HERE</v>
      </c>
      <c r="AA193" s="2">
        <f>IF(Z193="HERE",Y193,AA192+Graph!$G$1*1000)</f>
        <v>38794974.14285703</v>
      </c>
      <c r="AB193" s="2">
        <f t="shared" si="21"/>
        <v>10002.285714283586</v>
      </c>
      <c r="AC193" s="2">
        <f t="shared" si="36"/>
        <v>34407352.857142799</v>
      </c>
      <c r="AD193" s="3">
        <f t="shared" si="10"/>
        <v>38794974.14285703</v>
      </c>
      <c r="AE193" s="2">
        <f>IF(AE191&gt;=52800000,52800000,IF(AB172=Graph!G$1*1000,AE192+Graph!G$1*1000,AC193))</f>
        <v>34407352.857142799</v>
      </c>
      <c r="AF193" s="3">
        <f t="shared" si="11"/>
        <v>34407352.857142799</v>
      </c>
      <c r="AG193" s="3">
        <f t="shared" si="27"/>
        <v>35984803.571428508</v>
      </c>
      <c r="AH193" s="3" t="e">
        <f t="shared" si="3"/>
        <v>#N/A</v>
      </c>
    </row>
    <row r="194" spans="1:34" x14ac:dyDescent="0.25">
      <c r="A194" s="1">
        <v>44370</v>
      </c>
      <c r="B194" s="2">
        <f t="shared" si="0"/>
        <v>124</v>
      </c>
      <c r="C194" s="7"/>
      <c r="D194" s="2" t="e">
        <f t="shared" si="12"/>
        <v>#N/A</v>
      </c>
      <c r="E194" s="2" t="e">
        <f t="shared" si="22"/>
        <v>#N/A</v>
      </c>
      <c r="F194" s="2">
        <v>1017879.410869807</v>
      </c>
      <c r="G194" s="2">
        <f t="shared" si="26"/>
        <v>439997.71428571426</v>
      </c>
      <c r="H194" s="2">
        <f t="shared" si="37"/>
        <v>71807158.571428686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1845168.4285714244</v>
      </c>
      <c r="M194" s="8" t="e">
        <f t="shared" si="28"/>
        <v>#N/A</v>
      </c>
      <c r="N194" s="21" t="e">
        <f t="shared" si="15"/>
        <v>#N/A</v>
      </c>
      <c r="O194" s="2" t="e">
        <f t="shared" si="24"/>
        <v>#N/A</v>
      </c>
      <c r="P194" s="2">
        <v>1032196.716686666</v>
      </c>
      <c r="Q194" s="21">
        <f t="shared" si="39"/>
        <v>450000</v>
      </c>
      <c r="R194" s="2">
        <f t="shared" si="38"/>
        <v>73652327</v>
      </c>
      <c r="S194" s="2">
        <f t="shared" si="17"/>
        <v>439997.71428571641</v>
      </c>
      <c r="T194" s="2">
        <f t="shared" si="18"/>
        <v>10002.285714285681</v>
      </c>
      <c r="U194" s="2">
        <f t="shared" si="19"/>
        <v>450000</v>
      </c>
      <c r="V194" s="2">
        <f t="shared" si="33"/>
        <v>34847350.571428515</v>
      </c>
      <c r="W194" s="2">
        <f t="shared" si="20"/>
        <v>439997.71428571641</v>
      </c>
      <c r="X194" s="2">
        <f t="shared" si="6"/>
        <v>10002.285714283586</v>
      </c>
      <c r="Y194" s="2">
        <f t="shared" si="35"/>
        <v>38804976.428571314</v>
      </c>
      <c r="Z194" s="2" t="str">
        <f t="shared" si="8"/>
        <v>HERE</v>
      </c>
      <c r="AA194" s="2">
        <f>IF(Z194="HERE",Y194,AA193+Graph!$G$1*1000)</f>
        <v>38804976.428571314</v>
      </c>
      <c r="AB194" s="2">
        <f t="shared" si="21"/>
        <v>10002.285714283586</v>
      </c>
      <c r="AC194" s="2">
        <f t="shared" si="36"/>
        <v>34847350.571428515</v>
      </c>
      <c r="AD194" s="3">
        <f t="shared" si="10"/>
        <v>38804976.428571314</v>
      </c>
      <c r="AE194" s="2">
        <f>IF(AE192&gt;=52800000,52800000,IF(AB173=Graph!G$1*1000,AE193+Graph!G$1*1000,AC194))</f>
        <v>34847350.571428515</v>
      </c>
      <c r="AF194" s="3">
        <f t="shared" si="11"/>
        <v>34847350.571428515</v>
      </c>
      <c r="AG194" s="3">
        <f t="shared" si="27"/>
        <v>36015805.514285646</v>
      </c>
      <c r="AH194" s="3" t="e">
        <f t="shared" si="3"/>
        <v>#N/A</v>
      </c>
    </row>
    <row r="195" spans="1:34" x14ac:dyDescent="0.25">
      <c r="A195" s="1">
        <v>44371</v>
      </c>
      <c r="B195" s="2">
        <f t="shared" si="0"/>
        <v>125</v>
      </c>
      <c r="C195" s="7"/>
      <c r="D195" s="2" t="e">
        <f t="shared" si="12"/>
        <v>#N/A</v>
      </c>
      <c r="E195" s="2" t="e">
        <f t="shared" si="22"/>
        <v>#N/A</v>
      </c>
      <c r="F195" s="2">
        <v>1022386.6046491265</v>
      </c>
      <c r="G195" s="2">
        <f t="shared" si="26"/>
        <v>439997.71428571426</v>
      </c>
      <c r="H195" s="2">
        <f t="shared" si="37"/>
        <v>72247156.285714403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1855170.7142857101</v>
      </c>
      <c r="M195" s="8" t="e">
        <f t="shared" si="28"/>
        <v>#N/A</v>
      </c>
      <c r="N195" s="21" t="e">
        <f t="shared" si="15"/>
        <v>#N/A</v>
      </c>
      <c r="O195" s="2" t="e">
        <f t="shared" si="24"/>
        <v>#N/A</v>
      </c>
      <c r="P195" s="2">
        <v>1036778.301320523</v>
      </c>
      <c r="Q195" s="21">
        <f t="shared" si="39"/>
        <v>450000</v>
      </c>
      <c r="R195" s="2">
        <f t="shared" si="38"/>
        <v>74102327</v>
      </c>
      <c r="S195" s="2">
        <f t="shared" si="17"/>
        <v>439997.71428571641</v>
      </c>
      <c r="T195" s="2">
        <f t="shared" si="18"/>
        <v>10002.285714285681</v>
      </c>
      <c r="U195" s="2">
        <f t="shared" si="19"/>
        <v>450000</v>
      </c>
      <c r="V195" s="2">
        <f t="shared" si="33"/>
        <v>35287348.285714231</v>
      </c>
      <c r="W195" s="2">
        <f t="shared" si="20"/>
        <v>439997.71428571641</v>
      </c>
      <c r="X195" s="2">
        <f t="shared" si="6"/>
        <v>10002.285714283586</v>
      </c>
      <c r="Y195" s="2">
        <f t="shared" si="35"/>
        <v>38814978.714285597</v>
      </c>
      <c r="Z195" s="2" t="str">
        <f t="shared" si="8"/>
        <v>HERE</v>
      </c>
      <c r="AA195" s="2">
        <f>IF(Z195="HERE",Y195,AA194+Graph!$G$1*1000)</f>
        <v>38814978.714285597</v>
      </c>
      <c r="AB195" s="2">
        <f t="shared" si="21"/>
        <v>10002.285714283586</v>
      </c>
      <c r="AC195" s="2">
        <f t="shared" si="36"/>
        <v>35287348.285714231</v>
      </c>
      <c r="AD195" s="3">
        <f t="shared" si="10"/>
        <v>38814978.714285597</v>
      </c>
      <c r="AE195" s="2">
        <f>IF(AE193&gt;=52800000,52800000,IF(AB174=Graph!G$1*1000,AE194+Graph!G$1*1000,AC195))</f>
        <v>35287348.285714231</v>
      </c>
      <c r="AF195" s="3">
        <f t="shared" si="11"/>
        <v>35287348.285714231</v>
      </c>
      <c r="AG195" s="3">
        <f t="shared" si="27"/>
        <v>36046807.457142793</v>
      </c>
      <c r="AH195" s="3" t="e">
        <f t="shared" si="3"/>
        <v>#N/A</v>
      </c>
    </row>
    <row r="196" spans="1:34" x14ac:dyDescent="0.25">
      <c r="A196" s="1">
        <v>44372</v>
      </c>
      <c r="B196" s="2">
        <f t="shared" si="0"/>
        <v>126</v>
      </c>
      <c r="C196" s="7"/>
      <c r="D196" s="2" t="e">
        <f t="shared" si="12"/>
        <v>#N/A</v>
      </c>
      <c r="E196" s="2" t="e">
        <f t="shared" si="22"/>
        <v>#N/A</v>
      </c>
      <c r="F196" s="2">
        <v>1026893.7984284759</v>
      </c>
      <c r="G196" s="2">
        <f t="shared" si="26"/>
        <v>439997.71428571426</v>
      </c>
      <c r="H196" s="2">
        <f t="shared" si="37"/>
        <v>72687154.000000119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1865172.9999999958</v>
      </c>
      <c r="M196" s="8" t="e">
        <f t="shared" si="28"/>
        <v>#N/A</v>
      </c>
      <c r="N196" s="21" t="e">
        <f t="shared" si="15"/>
        <v>#N/A</v>
      </c>
      <c r="O196" s="2" t="e">
        <f t="shared" si="24"/>
        <v>#N/A</v>
      </c>
      <c r="P196" s="2">
        <v>1041359.88595438</v>
      </c>
      <c r="Q196" s="21">
        <f t="shared" si="39"/>
        <v>450000</v>
      </c>
      <c r="R196" s="2">
        <f t="shared" si="38"/>
        <v>74552327</v>
      </c>
      <c r="S196" s="2">
        <f t="shared" si="17"/>
        <v>439997.71428571641</v>
      </c>
      <c r="T196" s="2">
        <f t="shared" si="18"/>
        <v>10002.285714285681</v>
      </c>
      <c r="U196" s="2">
        <f t="shared" si="19"/>
        <v>450000</v>
      </c>
      <c r="V196" s="2">
        <f t="shared" si="33"/>
        <v>35727345.999999948</v>
      </c>
      <c r="W196" s="2">
        <f t="shared" si="20"/>
        <v>439997.71428571641</v>
      </c>
      <c r="X196" s="2">
        <f t="shared" si="6"/>
        <v>10002.285714283586</v>
      </c>
      <c r="Y196" s="2">
        <f t="shared" si="35"/>
        <v>38824980.999999881</v>
      </c>
      <c r="Z196" s="2" t="str">
        <f t="shared" si="8"/>
        <v>HERE</v>
      </c>
      <c r="AA196" s="2">
        <f>IF(Z196="HERE",Y196,AA195+Graph!$G$1*1000)</f>
        <v>38824980.999999881</v>
      </c>
      <c r="AB196" s="2">
        <f t="shared" si="21"/>
        <v>10002.285714283586</v>
      </c>
      <c r="AC196" s="2">
        <f t="shared" si="36"/>
        <v>35727345.999999948</v>
      </c>
      <c r="AD196" s="3">
        <f t="shared" si="10"/>
        <v>38824980.999999881</v>
      </c>
      <c r="AE196" s="2">
        <f>IF(AE194&gt;=52800000,52800000,IF(AB175=Graph!G$1*1000,AE195+Graph!G$1*1000,AC196))</f>
        <v>35727345.999999948</v>
      </c>
      <c r="AF196" s="3">
        <f t="shared" si="11"/>
        <v>35727345.999999948</v>
      </c>
      <c r="AG196" s="3">
        <f t="shared" si="27"/>
        <v>36077809.399999931</v>
      </c>
      <c r="AH196" s="3" t="e">
        <f t="shared" si="3"/>
        <v>#N/A</v>
      </c>
    </row>
    <row r="197" spans="1:34" x14ac:dyDescent="0.25">
      <c r="A197" s="1">
        <v>44373</v>
      </c>
      <c r="B197" s="2">
        <f t="shared" si="0"/>
        <v>127</v>
      </c>
      <c r="C197" s="7"/>
      <c r="D197" s="2" t="e">
        <f t="shared" si="12"/>
        <v>#N/A</v>
      </c>
      <c r="E197" s="2" t="e">
        <f t="shared" si="22"/>
        <v>#N/A</v>
      </c>
      <c r="F197" s="2">
        <v>1031400.9922077954</v>
      </c>
      <c r="G197" s="2">
        <f t="shared" si="26"/>
        <v>439997.71428571426</v>
      </c>
      <c r="H197" s="2">
        <f t="shared" si="37"/>
        <v>73127151.714285836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1875175.2857142815</v>
      </c>
      <c r="M197" s="8" t="e">
        <f t="shared" si="28"/>
        <v>#N/A</v>
      </c>
      <c r="N197" s="21" t="e">
        <f t="shared" si="15"/>
        <v>#N/A</v>
      </c>
      <c r="O197" s="2" t="e">
        <f t="shared" si="24"/>
        <v>#N/A</v>
      </c>
      <c r="P197" s="2">
        <v>1045941.470588237</v>
      </c>
      <c r="Q197" s="21">
        <f t="shared" si="39"/>
        <v>450000</v>
      </c>
      <c r="R197" s="2">
        <f t="shared" si="38"/>
        <v>75002327</v>
      </c>
      <c r="S197" s="2">
        <f t="shared" si="17"/>
        <v>439997.71428571641</v>
      </c>
      <c r="T197" s="2">
        <f t="shared" si="18"/>
        <v>10002.285714285681</v>
      </c>
      <c r="U197" s="2">
        <f t="shared" si="19"/>
        <v>450000</v>
      </c>
      <c r="V197" s="2">
        <f t="shared" si="33"/>
        <v>36167343.714285664</v>
      </c>
      <c r="W197" s="2">
        <f t="shared" si="20"/>
        <v>439997.71428571641</v>
      </c>
      <c r="X197" s="2">
        <f t="shared" si="6"/>
        <v>10002.285714283586</v>
      </c>
      <c r="Y197" s="2">
        <f t="shared" si="35"/>
        <v>38834983.285714164</v>
      </c>
      <c r="Z197" s="2" t="str">
        <f t="shared" si="8"/>
        <v>HERE</v>
      </c>
      <c r="AA197" s="2">
        <f>IF(Z197="HERE",Y197,AA196+Graph!$G$1*1000)</f>
        <v>38834983.285714164</v>
      </c>
      <c r="AB197" s="2">
        <f t="shared" si="21"/>
        <v>10002.285714283586</v>
      </c>
      <c r="AC197" s="2">
        <f t="shared" si="36"/>
        <v>36167343.714285664</v>
      </c>
      <c r="AD197" s="3">
        <f t="shared" si="10"/>
        <v>38834983.285714164</v>
      </c>
      <c r="AE197" s="2">
        <f>IF(AE195&gt;=52800000,52800000,IF(AB176=Graph!G$1*1000,AE196+Graph!G$1*1000,AC197))</f>
        <v>36167343.714285664</v>
      </c>
      <c r="AF197" s="3">
        <f t="shared" si="11"/>
        <v>36167343.714285664</v>
      </c>
      <c r="AG197" s="3">
        <f t="shared" si="27"/>
        <v>36108811.34285707</v>
      </c>
      <c r="AH197" s="3" t="e">
        <f t="shared" si="3"/>
        <v>#N/A</v>
      </c>
    </row>
    <row r="198" spans="1:34" x14ac:dyDescent="0.25">
      <c r="A198" s="1">
        <v>44374</v>
      </c>
      <c r="B198" s="2">
        <f t="shared" si="0"/>
        <v>128</v>
      </c>
      <c r="C198" s="7"/>
      <c r="D198" s="2" t="e">
        <f t="shared" si="12"/>
        <v>#N/A</v>
      </c>
      <c r="E198" s="2" t="e">
        <f t="shared" si="22"/>
        <v>#N/A</v>
      </c>
      <c r="F198" s="2">
        <v>1035908.1859871149</v>
      </c>
      <c r="G198" s="2">
        <f t="shared" si="26"/>
        <v>439997.71428571426</v>
      </c>
      <c r="H198" s="2">
        <f t="shared" si="37"/>
        <v>73567149.428571552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1885177.5714285672</v>
      </c>
      <c r="M198" s="8" t="e">
        <f t="shared" si="28"/>
        <v>#N/A</v>
      </c>
      <c r="N198" s="21" t="e">
        <f t="shared" si="15"/>
        <v>#N/A</v>
      </c>
      <c r="O198" s="2" t="e">
        <f t="shared" si="24"/>
        <v>#N/A</v>
      </c>
      <c r="P198" s="2">
        <v>1050523.0552220643</v>
      </c>
      <c r="Q198" s="21">
        <f t="shared" si="39"/>
        <v>450000</v>
      </c>
      <c r="R198" s="2">
        <f t="shared" si="38"/>
        <v>75452327</v>
      </c>
      <c r="S198" s="2">
        <f t="shared" si="17"/>
        <v>439997.71428571641</v>
      </c>
      <c r="T198" s="2">
        <f t="shared" si="18"/>
        <v>10002.285714285681</v>
      </c>
      <c r="U198" s="2">
        <f t="shared" si="19"/>
        <v>450000</v>
      </c>
      <c r="V198" s="2">
        <f t="shared" si="33"/>
        <v>36607341.428571381</v>
      </c>
      <c r="W198" s="2">
        <f t="shared" si="20"/>
        <v>439997.71428571641</v>
      </c>
      <c r="X198" s="2">
        <f t="shared" si="6"/>
        <v>10002.285714283586</v>
      </c>
      <c r="Y198" s="2">
        <f t="shared" si="35"/>
        <v>38844985.571428448</v>
      </c>
      <c r="Z198" s="2" t="str">
        <f t="shared" si="8"/>
        <v>HERE</v>
      </c>
      <c r="AA198" s="2">
        <f>IF(Z198="HERE",Y198,AA197+Graph!$G$1*1000)</f>
        <v>38844985.571428448</v>
      </c>
      <c r="AB198" s="2">
        <f t="shared" si="21"/>
        <v>10002.285714283586</v>
      </c>
      <c r="AC198" s="2">
        <f t="shared" si="36"/>
        <v>36607341.428571381</v>
      </c>
      <c r="AD198" s="3">
        <f t="shared" si="10"/>
        <v>38844985.571428448</v>
      </c>
      <c r="AE198" s="2">
        <f>IF(AE196&gt;=52800000,52800000,IF(AB177=Graph!G$1*1000,AE197+Graph!G$1*1000,AC198))</f>
        <v>36607341.428571381</v>
      </c>
      <c r="AF198" s="3">
        <f t="shared" si="11"/>
        <v>36607341.428571381</v>
      </c>
      <c r="AG198" s="3">
        <f t="shared" si="27"/>
        <v>36139813.285714217</v>
      </c>
      <c r="AH198" s="3" t="e">
        <f t="shared" si="3"/>
        <v>#N/A</v>
      </c>
    </row>
    <row r="199" spans="1:34" x14ac:dyDescent="0.25">
      <c r="A199" s="1">
        <v>44375</v>
      </c>
      <c r="B199" s="2">
        <f t="shared" si="0"/>
        <v>129</v>
      </c>
      <c r="C199" s="7"/>
      <c r="D199" s="2" t="e">
        <f t="shared" si="12"/>
        <v>#N/A</v>
      </c>
      <c r="E199" s="2" t="e">
        <f t="shared" si="22"/>
        <v>#N/A</v>
      </c>
      <c r="F199" s="2">
        <v>1040415.3797664642</v>
      </c>
      <c r="G199" s="2">
        <f t="shared" si="26"/>
        <v>439997.71428571426</v>
      </c>
      <c r="H199" s="2">
        <f t="shared" si="37"/>
        <v>74007147.142857268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1895179.8571428529</v>
      </c>
      <c r="M199" s="8" t="e">
        <f t="shared" si="28"/>
        <v>#N/A</v>
      </c>
      <c r="N199" s="21" t="e">
        <f t="shared" si="15"/>
        <v>#N/A</v>
      </c>
      <c r="O199" s="2" t="e">
        <f t="shared" si="24"/>
        <v>#N/A</v>
      </c>
      <c r="P199" s="2">
        <v>1055104.6398559213</v>
      </c>
      <c r="Q199" s="21">
        <f t="shared" si="39"/>
        <v>450000</v>
      </c>
      <c r="R199" s="2">
        <f t="shared" si="38"/>
        <v>75902327</v>
      </c>
      <c r="S199" s="2">
        <f t="shared" si="17"/>
        <v>439997.71428571641</v>
      </c>
      <c r="T199" s="2">
        <f t="shared" si="18"/>
        <v>10002.285714285681</v>
      </c>
      <c r="U199" s="2">
        <f t="shared" si="19"/>
        <v>450000</v>
      </c>
      <c r="V199" s="2">
        <f t="shared" si="33"/>
        <v>37047339.142857097</v>
      </c>
      <c r="W199" s="2">
        <f t="shared" si="20"/>
        <v>439997.71428571641</v>
      </c>
      <c r="X199" s="2">
        <f t="shared" si="6"/>
        <v>10002.285714283586</v>
      </c>
      <c r="Y199" s="2">
        <f t="shared" si="35"/>
        <v>38854987.857142732</v>
      </c>
      <c r="Z199" s="2" t="str">
        <f t="shared" si="8"/>
        <v>HERE</v>
      </c>
      <c r="AA199" s="2">
        <f>IF(Z199="HERE",Y199,AA198+Graph!$G$1*1000)</f>
        <v>38854987.857142732</v>
      </c>
      <c r="AB199" s="2">
        <f t="shared" si="21"/>
        <v>10002.285714283586</v>
      </c>
      <c r="AC199" s="2">
        <f t="shared" si="36"/>
        <v>37047339.142857097</v>
      </c>
      <c r="AD199" s="3">
        <f t="shared" si="10"/>
        <v>38854987.857142732</v>
      </c>
      <c r="AE199" s="2">
        <f>IF(AE197&gt;=52800000,52800000,IF(AB178=Graph!G$1*1000,AE198+Graph!G$1*1000,AC199))</f>
        <v>37047339.142857097</v>
      </c>
      <c r="AF199" s="3">
        <f t="shared" si="11"/>
        <v>37047339.142857097</v>
      </c>
      <c r="AG199" s="3">
        <f t="shared" si="27"/>
        <v>36170815.228571355</v>
      </c>
      <c r="AH199" s="3" t="e">
        <f t="shared" si="3"/>
        <v>#N/A</v>
      </c>
    </row>
    <row r="200" spans="1:34" x14ac:dyDescent="0.25">
      <c r="A200" s="1">
        <v>44376</v>
      </c>
      <c r="B200" s="2">
        <f t="shared" si="0"/>
        <v>130</v>
      </c>
      <c r="C200" s="7"/>
      <c r="D200" s="2" t="e">
        <f t="shared" si="12"/>
        <v>#N/A</v>
      </c>
      <c r="E200" s="2" t="e">
        <f t="shared" si="22"/>
        <v>#N/A</v>
      </c>
      <c r="F200" s="2">
        <v>1044922.5735457838</v>
      </c>
      <c r="G200" s="2">
        <f t="shared" si="26"/>
        <v>439997.71428571426</v>
      </c>
      <c r="H200" s="2">
        <f t="shared" si="37"/>
        <v>74447144.857142985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1905182.1428571385</v>
      </c>
      <c r="M200" s="8" t="e">
        <f t="shared" si="28"/>
        <v>#N/A</v>
      </c>
      <c r="N200" s="21" t="e">
        <f t="shared" si="15"/>
        <v>#N/A</v>
      </c>
      <c r="O200" s="2" t="e">
        <f t="shared" si="24"/>
        <v>#N/A</v>
      </c>
      <c r="P200" s="2">
        <v>1059686.2244897783</v>
      </c>
      <c r="Q200" s="21">
        <f t="shared" si="39"/>
        <v>450000</v>
      </c>
      <c r="R200" s="2">
        <f t="shared" si="38"/>
        <v>76352327</v>
      </c>
      <c r="S200" s="2">
        <f t="shared" si="17"/>
        <v>439997.71428571641</v>
      </c>
      <c r="T200" s="2">
        <f t="shared" si="18"/>
        <v>10002.285714285681</v>
      </c>
      <c r="U200" s="2">
        <f t="shared" si="19"/>
        <v>450000</v>
      </c>
      <c r="V200" s="2">
        <f t="shared" si="33"/>
        <v>37487336.857142814</v>
      </c>
      <c r="W200" s="2">
        <f t="shared" si="20"/>
        <v>439997.71428571641</v>
      </c>
      <c r="X200" s="2">
        <f t="shared" si="6"/>
        <v>10002.285714283586</v>
      </c>
      <c r="Y200" s="2">
        <f t="shared" si="35"/>
        <v>38864990.142857015</v>
      </c>
      <c r="Z200" s="2" t="str">
        <f t="shared" si="8"/>
        <v>HERE</v>
      </c>
      <c r="AA200" s="2">
        <f>IF(Z200="HERE",Y200,AA199+Graph!$G$1*1000)</f>
        <v>38864990.142857015</v>
      </c>
      <c r="AB200" s="2">
        <f t="shared" si="21"/>
        <v>10002.285714283586</v>
      </c>
      <c r="AC200" s="2">
        <f t="shared" si="36"/>
        <v>37487336.857142814</v>
      </c>
      <c r="AD200" s="3">
        <f t="shared" si="10"/>
        <v>38864990.142857015</v>
      </c>
      <c r="AE200" s="2">
        <f>IF(AE198&gt;=52800000,52800000,IF(AB179=Graph!G$1*1000,AE199+Graph!G$1*1000,AC200))</f>
        <v>37487336.857142814</v>
      </c>
      <c r="AF200" s="3">
        <f t="shared" si="11"/>
        <v>37487336.857142814</v>
      </c>
      <c r="AG200" s="3">
        <f t="shared" si="27"/>
        <v>36201817.171428502</v>
      </c>
      <c r="AH200" s="3" t="e">
        <f t="shared" si="3"/>
        <v>#N/A</v>
      </c>
    </row>
    <row r="201" spans="1:34" x14ac:dyDescent="0.25">
      <c r="A201" s="1">
        <v>44377</v>
      </c>
      <c r="B201" s="2">
        <f t="shared" si="0"/>
        <v>131</v>
      </c>
      <c r="C201" s="7"/>
      <c r="D201" s="2" t="e">
        <f t="shared" si="12"/>
        <v>#N/A</v>
      </c>
      <c r="E201" s="2" t="e">
        <f t="shared" si="22"/>
        <v>#N/A</v>
      </c>
      <c r="F201" s="2">
        <v>1049429.7673251033</v>
      </c>
      <c r="G201" s="2">
        <f t="shared" si="26"/>
        <v>439997.71428571426</v>
      </c>
      <c r="H201" s="2">
        <f t="shared" si="37"/>
        <v>74887142.571428701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1915184.4285714242</v>
      </c>
      <c r="M201" s="8" t="e">
        <f t="shared" si="28"/>
        <v>#N/A</v>
      </c>
      <c r="N201" s="21" t="e">
        <f t="shared" si="15"/>
        <v>#N/A</v>
      </c>
      <c r="O201" s="2" t="e">
        <f t="shared" si="24"/>
        <v>#N/A</v>
      </c>
      <c r="P201" s="2">
        <v>1064267.8091236353</v>
      </c>
      <c r="Q201" s="21">
        <f t="shared" si="39"/>
        <v>450000</v>
      </c>
      <c r="R201" s="2">
        <f t="shared" si="38"/>
        <v>76802327</v>
      </c>
      <c r="S201" s="2">
        <f t="shared" si="17"/>
        <v>439997.71428571641</v>
      </c>
      <c r="T201" s="2">
        <f t="shared" si="18"/>
        <v>10002.285714285681</v>
      </c>
      <c r="U201" s="2">
        <f t="shared" si="19"/>
        <v>450000</v>
      </c>
      <c r="V201" s="2">
        <f t="shared" si="33"/>
        <v>37927334.57142853</v>
      </c>
      <c r="W201" s="2">
        <f t="shared" si="20"/>
        <v>439997.71428571641</v>
      </c>
      <c r="X201" s="2">
        <f t="shared" si="6"/>
        <v>10002.285714283586</v>
      </c>
      <c r="Y201" s="2">
        <f t="shared" si="35"/>
        <v>38874992.428571299</v>
      </c>
      <c r="Z201" s="2" t="str">
        <f t="shared" si="8"/>
        <v>HERE</v>
      </c>
      <c r="AA201" s="2">
        <f>IF(Z201="HERE",Y201,AA200+Graph!$G$1*1000)</f>
        <v>38874992.428571299</v>
      </c>
      <c r="AB201" s="2">
        <f t="shared" si="21"/>
        <v>10002.285714283586</v>
      </c>
      <c r="AC201" s="2">
        <f t="shared" si="36"/>
        <v>37927334.57142853</v>
      </c>
      <c r="AD201" s="3">
        <f t="shared" si="10"/>
        <v>38874992.428571299</v>
      </c>
      <c r="AE201" s="2">
        <f>IF(AE199&gt;=52800000,52800000,IF(AB180=Graph!G$1*1000,AE200+Graph!G$1*1000,AC201))</f>
        <v>37927334.57142853</v>
      </c>
      <c r="AF201" s="3">
        <f t="shared" si="11"/>
        <v>37927334.57142853</v>
      </c>
      <c r="AG201" s="3">
        <f t="shared" si="27"/>
        <v>36232819.11428564</v>
      </c>
      <c r="AH201" s="3" t="e">
        <f t="shared" si="3"/>
        <v>#N/A</v>
      </c>
    </row>
    <row r="202" spans="1:34" x14ac:dyDescent="0.25">
      <c r="A202" s="1">
        <v>44378</v>
      </c>
      <c r="B202" s="2">
        <f t="shared" si="0"/>
        <v>132</v>
      </c>
      <c r="C202" s="7"/>
      <c r="D202" s="2" t="e">
        <f t="shared" si="12"/>
        <v>#N/A</v>
      </c>
      <c r="E202" s="2" t="e">
        <f t="shared" si="22"/>
        <v>#N/A</v>
      </c>
      <c r="F202" s="2">
        <v>1053936.9611044526</v>
      </c>
      <c r="G202" s="2">
        <f t="shared" si="26"/>
        <v>439997.71428571426</v>
      </c>
      <c r="H202" s="2">
        <f t="shared" si="37"/>
        <v>75327140.285714418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1925186.7142857099</v>
      </c>
      <c r="M202" s="8" t="e">
        <f t="shared" si="28"/>
        <v>#N/A</v>
      </c>
      <c r="N202" s="21" t="e">
        <f t="shared" si="15"/>
        <v>#N/A</v>
      </c>
      <c r="O202" s="2" t="e">
        <f t="shared" si="24"/>
        <v>#N/A</v>
      </c>
      <c r="P202" s="2">
        <v>1068849.3937574923</v>
      </c>
      <c r="Q202" s="21">
        <f t="shared" si="39"/>
        <v>450000</v>
      </c>
      <c r="R202" s="2">
        <f t="shared" si="38"/>
        <v>77252327</v>
      </c>
      <c r="S202" s="2">
        <f t="shared" si="17"/>
        <v>439997.71428571641</v>
      </c>
      <c r="T202" s="2">
        <f t="shared" si="18"/>
        <v>10002.285714285681</v>
      </c>
      <c r="U202" s="2">
        <f t="shared" si="19"/>
        <v>450000</v>
      </c>
      <c r="V202" s="2">
        <f t="shared" si="33"/>
        <v>38367332.285714246</v>
      </c>
      <c r="W202" s="2">
        <f t="shared" si="20"/>
        <v>439997.71428571641</v>
      </c>
      <c r="X202" s="2">
        <f t="shared" si="6"/>
        <v>10002.285714283586</v>
      </c>
      <c r="Y202" s="2">
        <f t="shared" si="35"/>
        <v>38884994.714285582</v>
      </c>
      <c r="Z202" s="2" t="str">
        <f t="shared" si="8"/>
        <v>HERE</v>
      </c>
      <c r="AA202" s="2">
        <f>IF(Z202="HERE",Y202,AA201+Graph!$G$1*1000)</f>
        <v>38884994.714285582</v>
      </c>
      <c r="AB202" s="2">
        <f t="shared" si="21"/>
        <v>10002.285714283586</v>
      </c>
      <c r="AC202" s="2">
        <f t="shared" si="36"/>
        <v>38367332.285714246</v>
      </c>
      <c r="AD202" s="3">
        <f t="shared" si="10"/>
        <v>38884994.714285582</v>
      </c>
      <c r="AE202" s="2">
        <f>IF(AE200&gt;=52800000,52800000,IF(AB181=Graph!G$1*1000,AE201+Graph!G$1*1000,AC202))</f>
        <v>38367332.285714246</v>
      </c>
      <c r="AF202" s="3">
        <f t="shared" si="11"/>
        <v>38367332.285714246</v>
      </c>
      <c r="AG202" s="3">
        <f t="shared" si="27"/>
        <v>36263821.057142779</v>
      </c>
      <c r="AH202" s="3" t="e">
        <f t="shared" si="3"/>
        <v>#N/A</v>
      </c>
    </row>
    <row r="203" spans="1:34" x14ac:dyDescent="0.25">
      <c r="A203" s="1">
        <v>44379</v>
      </c>
      <c r="B203" s="2">
        <f t="shared" si="0"/>
        <v>133</v>
      </c>
      <c r="C203" s="7"/>
      <c r="D203" s="2" t="e">
        <f t="shared" si="12"/>
        <v>#N/A</v>
      </c>
      <c r="E203" s="2" t="e">
        <f t="shared" si="22"/>
        <v>#N/A</v>
      </c>
      <c r="F203" s="2">
        <v>1058444.1548837721</v>
      </c>
      <c r="G203" s="2">
        <f t="shared" si="26"/>
        <v>439997.71428571426</v>
      </c>
      <c r="H203" s="2">
        <f t="shared" si="37"/>
        <v>75767138.000000134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1935188.9999999956</v>
      </c>
      <c r="M203" s="8" t="e">
        <f t="shared" si="28"/>
        <v>#N/A</v>
      </c>
      <c r="N203" s="21" t="e">
        <f t="shared" si="15"/>
        <v>#N/A</v>
      </c>
      <c r="O203" s="2" t="e">
        <f t="shared" si="24"/>
        <v>#N/A</v>
      </c>
      <c r="P203" s="2">
        <v>1073430.9783913493</v>
      </c>
      <c r="Q203" s="21">
        <f t="shared" si="39"/>
        <v>450000</v>
      </c>
      <c r="R203" s="2">
        <f t="shared" si="38"/>
        <v>77702327</v>
      </c>
      <c r="S203" s="2">
        <f t="shared" si="17"/>
        <v>439997.71428571641</v>
      </c>
      <c r="T203" s="2">
        <f t="shared" si="18"/>
        <v>10002.285714285681</v>
      </c>
      <c r="U203" s="2">
        <f t="shared" si="19"/>
        <v>450000</v>
      </c>
      <c r="V203" s="2">
        <f t="shared" si="33"/>
        <v>38807329.999999963</v>
      </c>
      <c r="W203" s="2">
        <f t="shared" si="20"/>
        <v>439997.71428571641</v>
      </c>
      <c r="X203" s="2">
        <f t="shared" si="6"/>
        <v>10002.285714283586</v>
      </c>
      <c r="Y203" s="2">
        <f t="shared" si="35"/>
        <v>38894996.999999866</v>
      </c>
      <c r="Z203" s="2" t="str">
        <f t="shared" si="8"/>
        <v>HERE</v>
      </c>
      <c r="AA203" s="2">
        <f>IF(Z203="HERE",Y203,AA202+Graph!$G$1*1000)</f>
        <v>38894996.999999866</v>
      </c>
      <c r="AB203" s="2">
        <f t="shared" si="21"/>
        <v>10002.285714283586</v>
      </c>
      <c r="AC203" s="2">
        <f t="shared" si="36"/>
        <v>38367332.285714246</v>
      </c>
      <c r="AD203" s="3">
        <f t="shared" si="10"/>
        <v>38894996.999999866</v>
      </c>
      <c r="AE203" s="2">
        <f>IF(AE201&gt;=52800000,52800000,IF(AB182=Graph!G$1*1000,AE202+Graph!G$1*1000,AC203))</f>
        <v>38367332.285714246</v>
      </c>
      <c r="AF203" s="3">
        <f t="shared" si="11"/>
        <v>38367332.285714246</v>
      </c>
      <c r="AG203" s="3">
        <f t="shared" si="27"/>
        <v>36294822.999999918</v>
      </c>
      <c r="AH203" s="3" t="e">
        <f t="shared" si="3"/>
        <v>#N/A</v>
      </c>
    </row>
    <row r="204" spans="1:34" x14ac:dyDescent="0.25">
      <c r="A204" s="1">
        <v>44380</v>
      </c>
      <c r="B204" s="2">
        <f t="shared" si="0"/>
        <v>134</v>
      </c>
      <c r="C204" s="7"/>
      <c r="D204" s="2" t="e">
        <f t="shared" si="12"/>
        <v>#N/A</v>
      </c>
      <c r="E204" s="2" t="e">
        <f t="shared" si="22"/>
        <v>#N/A</v>
      </c>
      <c r="F204" s="2">
        <v>1062951.3486630917</v>
      </c>
      <c r="G204" s="2">
        <f t="shared" si="26"/>
        <v>439997.71428571426</v>
      </c>
      <c r="H204" s="2">
        <f t="shared" si="37"/>
        <v>76207135.714285851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1945191.2857142813</v>
      </c>
      <c r="M204" s="8" t="e">
        <f t="shared" si="28"/>
        <v>#N/A</v>
      </c>
      <c r="N204" s="21" t="e">
        <f t="shared" si="15"/>
        <v>#N/A</v>
      </c>
      <c r="O204" s="2" t="e">
        <f t="shared" si="24"/>
        <v>#N/A</v>
      </c>
      <c r="P204" s="2">
        <v>1078012.5630252063</v>
      </c>
      <c r="Q204" s="21">
        <f t="shared" si="39"/>
        <v>450000</v>
      </c>
      <c r="R204" s="2">
        <f t="shared" si="38"/>
        <v>78152327</v>
      </c>
      <c r="S204" s="2">
        <f t="shared" si="17"/>
        <v>439997.71428571641</v>
      </c>
      <c r="T204" s="2">
        <f t="shared" si="18"/>
        <v>10002.285714285681</v>
      </c>
      <c r="U204" s="2">
        <f t="shared" si="19"/>
        <v>450000</v>
      </c>
      <c r="V204" s="2">
        <f t="shared" si="33"/>
        <v>39247327.714285679</v>
      </c>
      <c r="W204" s="2">
        <f t="shared" si="20"/>
        <v>439997.71428571641</v>
      </c>
      <c r="X204" s="2">
        <f t="shared" si="6"/>
        <v>10002.285714283586</v>
      </c>
      <c r="Y204" s="2">
        <f t="shared" si="35"/>
        <v>38904999.285714149</v>
      </c>
      <c r="Z204" s="2" t="str">
        <f t="shared" si="8"/>
        <v>MEEP</v>
      </c>
      <c r="AA204" s="2">
        <f>IF(Z204="HERE",Y204,AA203+Graph!$G$1*1000)</f>
        <v>39314996.999999866</v>
      </c>
      <c r="AB204" s="2">
        <f t="shared" si="21"/>
        <v>420000</v>
      </c>
      <c r="AC204" s="2">
        <f t="shared" si="36"/>
        <v>38367332.285714246</v>
      </c>
      <c r="AD204" s="3">
        <f t="shared" si="10"/>
        <v>39314996.999999866</v>
      </c>
      <c r="AE204" s="2">
        <f>IF(AE202&gt;=52800000,52800000,IF(AB183=Graph!G$1*1000,AE203+Graph!G$1*1000,AC204))</f>
        <v>38367332.285714246</v>
      </c>
      <c r="AF204" s="3">
        <f t="shared" si="11"/>
        <v>38367332.285714246</v>
      </c>
      <c r="AG204" s="3">
        <f t="shared" si="27"/>
        <v>36325824.942857057</v>
      </c>
      <c r="AH204" s="3" t="e">
        <f t="shared" si="3"/>
        <v>#N/A</v>
      </c>
    </row>
    <row r="205" spans="1:34" x14ac:dyDescent="0.25">
      <c r="A205" s="1">
        <v>44381</v>
      </c>
      <c r="B205" s="2">
        <f t="shared" si="0"/>
        <v>135</v>
      </c>
      <c r="C205" s="7"/>
      <c r="D205" s="2" t="e">
        <f t="shared" si="12"/>
        <v>#N/A</v>
      </c>
      <c r="E205" s="2" t="e">
        <f t="shared" si="22"/>
        <v>#N/A</v>
      </c>
      <c r="F205" s="2">
        <v>1067458.542442441</v>
      </c>
      <c r="G205" s="2">
        <f t="shared" si="26"/>
        <v>439997.71428571426</v>
      </c>
      <c r="H205" s="2">
        <f t="shared" si="37"/>
        <v>76647133.428571567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1955193.5714285669</v>
      </c>
      <c r="M205" s="8" t="e">
        <f t="shared" si="28"/>
        <v>#N/A</v>
      </c>
      <c r="N205" s="21" t="e">
        <f t="shared" si="15"/>
        <v>#N/A</v>
      </c>
      <c r="O205" s="2" t="e">
        <f t="shared" si="24"/>
        <v>#N/A</v>
      </c>
      <c r="P205" s="2">
        <v>1082594.1476590633</v>
      </c>
      <c r="Q205" s="21">
        <f t="shared" si="39"/>
        <v>450000</v>
      </c>
      <c r="R205" s="2">
        <f t="shared" si="38"/>
        <v>78602327</v>
      </c>
      <c r="S205" s="2">
        <f t="shared" si="17"/>
        <v>439997.71428571641</v>
      </c>
      <c r="T205" s="2">
        <f t="shared" si="18"/>
        <v>10002.285714285681</v>
      </c>
      <c r="U205" s="2">
        <f t="shared" si="19"/>
        <v>450000</v>
      </c>
      <c r="V205" s="2">
        <f t="shared" si="33"/>
        <v>39687325.428571396</v>
      </c>
      <c r="W205" s="2">
        <f t="shared" si="20"/>
        <v>439997.71428571641</v>
      </c>
      <c r="X205" s="2">
        <f t="shared" si="6"/>
        <v>10002.285714283586</v>
      </c>
      <c r="Y205" s="2">
        <f t="shared" si="35"/>
        <v>38915001.571428433</v>
      </c>
      <c r="Z205" s="2" t="str">
        <f t="shared" si="8"/>
        <v>MEEP</v>
      </c>
      <c r="AA205" s="2">
        <f>IF(Z205="HERE",Y205,AA204+Graph!$G$1*1000)</f>
        <v>39734996.999999866</v>
      </c>
      <c r="AB205" s="2">
        <f t="shared" si="21"/>
        <v>420000</v>
      </c>
      <c r="AC205" s="2">
        <f t="shared" si="36"/>
        <v>38367332.285714246</v>
      </c>
      <c r="AD205" s="3">
        <f t="shared" si="10"/>
        <v>39734996.999999866</v>
      </c>
      <c r="AE205" s="2">
        <f>IF(AE203&gt;=52800000,52800000,IF(AB184=Graph!G$1*1000,AE204+Graph!G$1*1000,AC205))</f>
        <v>38367332.285714246</v>
      </c>
      <c r="AF205" s="3">
        <f t="shared" si="11"/>
        <v>38367332.285714246</v>
      </c>
      <c r="AG205" s="3">
        <f t="shared" si="27"/>
        <v>36356826.885714203</v>
      </c>
      <c r="AH205" s="3" t="e">
        <f t="shared" si="3"/>
        <v>#N/A</v>
      </c>
    </row>
    <row r="206" spans="1:34" x14ac:dyDescent="0.25">
      <c r="A206" s="1">
        <v>44382</v>
      </c>
      <c r="B206" s="2">
        <f t="shared" si="0"/>
        <v>136</v>
      </c>
      <c r="C206" s="7"/>
      <c r="D206" s="2" t="e">
        <f t="shared" si="12"/>
        <v>#N/A</v>
      </c>
      <c r="E206" s="2" t="e">
        <f t="shared" si="22"/>
        <v>#N/A</v>
      </c>
      <c r="F206" s="2">
        <v>1071965.7362217605</v>
      </c>
      <c r="G206" s="2">
        <f t="shared" si="26"/>
        <v>439997.71428571426</v>
      </c>
      <c r="H206" s="2">
        <f t="shared" si="37"/>
        <v>77087131.142857283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1965195.8571428526</v>
      </c>
      <c r="M206" s="8" t="e">
        <f t="shared" si="28"/>
        <v>#N/A</v>
      </c>
      <c r="N206" s="21" t="e">
        <f t="shared" si="15"/>
        <v>#N/A</v>
      </c>
      <c r="O206" s="2" t="e">
        <f t="shared" si="24"/>
        <v>#N/A</v>
      </c>
      <c r="P206" s="2">
        <v>1087175.7322929204</v>
      </c>
      <c r="Q206" s="21">
        <f t="shared" si="39"/>
        <v>450000</v>
      </c>
      <c r="R206" s="2">
        <f t="shared" si="38"/>
        <v>79052327</v>
      </c>
      <c r="S206" s="2">
        <f t="shared" si="17"/>
        <v>439997.71428571641</v>
      </c>
      <c r="T206" s="2">
        <f t="shared" si="18"/>
        <v>10002.285714285681</v>
      </c>
      <c r="U206" s="2">
        <f t="shared" si="19"/>
        <v>450000</v>
      </c>
      <c r="V206" s="2">
        <f t="shared" si="33"/>
        <v>40127323.142857112</v>
      </c>
      <c r="W206" s="2">
        <f t="shared" si="20"/>
        <v>439997.71428571641</v>
      </c>
      <c r="X206" s="2">
        <f t="shared" si="6"/>
        <v>10002.285714283586</v>
      </c>
      <c r="Y206" s="2">
        <f t="shared" si="35"/>
        <v>38925003.857142717</v>
      </c>
      <c r="Z206" s="2" t="str">
        <f t="shared" si="8"/>
        <v>MEEP</v>
      </c>
      <c r="AA206" s="2">
        <f>IF(Z206="HERE",Y206,AA205+Graph!$G$1*1000)</f>
        <v>40154996.999999866</v>
      </c>
      <c r="AB206" s="2">
        <f t="shared" si="21"/>
        <v>420000</v>
      </c>
      <c r="AC206" s="2">
        <f t="shared" si="36"/>
        <v>38367332.285714246</v>
      </c>
      <c r="AD206" s="3">
        <f t="shared" si="10"/>
        <v>40154996.999999866</v>
      </c>
      <c r="AE206" s="2">
        <f>IF(AE204&gt;=52800000,52800000,IF(AB185=Graph!G$1*1000,AE205+Graph!G$1*1000,AC206))</f>
        <v>38367332.285714246</v>
      </c>
      <c r="AF206" s="3">
        <f t="shared" si="11"/>
        <v>38367332.285714246</v>
      </c>
      <c r="AG206" s="3">
        <f t="shared" si="27"/>
        <v>36387828.828571342</v>
      </c>
      <c r="AH206" s="3" t="e">
        <f t="shared" si="3"/>
        <v>#N/A</v>
      </c>
    </row>
    <row r="207" spans="1:34" x14ac:dyDescent="0.25">
      <c r="A207" s="1">
        <v>44383</v>
      </c>
      <c r="B207" s="2">
        <f t="shared" si="0"/>
        <v>137</v>
      </c>
      <c r="C207" s="7"/>
      <c r="D207" s="2" t="e">
        <f t="shared" si="12"/>
        <v>#N/A</v>
      </c>
      <c r="E207" s="2" t="e">
        <f t="shared" si="22"/>
        <v>#N/A</v>
      </c>
      <c r="F207" s="2">
        <v>1076472.93000108</v>
      </c>
      <c r="G207" s="2">
        <f t="shared" si="26"/>
        <v>439997.71428571426</v>
      </c>
      <c r="H207" s="2">
        <f t="shared" si="37"/>
        <v>77527128.857143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1975198.1428571383</v>
      </c>
      <c r="M207" s="8" t="e">
        <f t="shared" si="28"/>
        <v>#N/A</v>
      </c>
      <c r="N207" s="21" t="e">
        <f t="shared" si="15"/>
        <v>#N/A</v>
      </c>
      <c r="O207" s="2" t="e">
        <f t="shared" si="24"/>
        <v>#N/A</v>
      </c>
      <c r="P207" s="2">
        <v>1091757.3169267476</v>
      </c>
      <c r="Q207" s="21">
        <f t="shared" si="39"/>
        <v>450000</v>
      </c>
      <c r="R207" s="2">
        <f t="shared" si="38"/>
        <v>79502327</v>
      </c>
      <c r="S207" s="2">
        <f t="shared" si="17"/>
        <v>439997.71428571641</v>
      </c>
      <c r="T207" s="2">
        <f t="shared" si="18"/>
        <v>10002.285714285681</v>
      </c>
      <c r="U207" s="2">
        <f t="shared" si="19"/>
        <v>450000</v>
      </c>
      <c r="V207" s="2">
        <f t="shared" si="33"/>
        <v>40567320.857142828</v>
      </c>
      <c r="W207" s="2">
        <f t="shared" si="20"/>
        <v>439997.71428571641</v>
      </c>
      <c r="X207" s="2">
        <f t="shared" si="6"/>
        <v>10002.285714283586</v>
      </c>
      <c r="Y207" s="2">
        <f t="shared" si="35"/>
        <v>38935006.142857</v>
      </c>
      <c r="Z207" s="2" t="str">
        <f t="shared" si="8"/>
        <v>MEEP</v>
      </c>
      <c r="AA207" s="2">
        <f>IF(Z207="HERE",Y207,AA206+Graph!$G$1*1000)</f>
        <v>40574996.999999866</v>
      </c>
      <c r="AB207" s="2">
        <f t="shared" si="21"/>
        <v>420000</v>
      </c>
      <c r="AC207" s="2">
        <f t="shared" si="36"/>
        <v>38367332.285714246</v>
      </c>
      <c r="AD207" s="3">
        <f t="shared" si="10"/>
        <v>40574996.999999866</v>
      </c>
      <c r="AE207" s="2">
        <f>IF(AE205&gt;=52800000,52800000,IF(AB186=Graph!G$1*1000,AE206+Graph!G$1*1000,AC207))</f>
        <v>38367332.285714246</v>
      </c>
      <c r="AF207" s="3">
        <f t="shared" si="11"/>
        <v>38367332.285714246</v>
      </c>
      <c r="AG207" s="3">
        <f t="shared" si="27"/>
        <v>36418830.771428481</v>
      </c>
      <c r="AH207" s="3" t="e">
        <f t="shared" si="3"/>
        <v>#N/A</v>
      </c>
    </row>
    <row r="208" spans="1:34" x14ac:dyDescent="0.25">
      <c r="A208" s="1">
        <v>44384</v>
      </c>
      <c r="B208" s="2">
        <f t="shared" si="0"/>
        <v>138</v>
      </c>
      <c r="C208" s="7"/>
      <c r="D208" s="2" t="e">
        <f t="shared" si="12"/>
        <v>#N/A</v>
      </c>
      <c r="E208" s="2" t="e">
        <f t="shared" si="22"/>
        <v>#N/A</v>
      </c>
      <c r="F208" s="2">
        <v>1080980.1237804294</v>
      </c>
      <c r="G208" s="2">
        <f t="shared" si="26"/>
        <v>439997.71428571426</v>
      </c>
      <c r="H208" s="2">
        <f t="shared" si="37"/>
        <v>77967126.571428716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1985200.428571424</v>
      </c>
      <c r="M208" s="8" t="e">
        <f t="shared" si="28"/>
        <v>#N/A</v>
      </c>
      <c r="N208" s="21" t="e">
        <f t="shared" si="15"/>
        <v>#N/A</v>
      </c>
      <c r="O208" s="2" t="e">
        <f t="shared" si="24"/>
        <v>#N/A</v>
      </c>
      <c r="P208" s="2">
        <v>1096338.9015606046</v>
      </c>
      <c r="Q208" s="21">
        <f t="shared" si="39"/>
        <v>450000</v>
      </c>
      <c r="R208" s="2">
        <f t="shared" si="38"/>
        <v>79952327</v>
      </c>
      <c r="S208" s="2">
        <f t="shared" si="17"/>
        <v>439997.71428571641</v>
      </c>
      <c r="T208" s="2">
        <f t="shared" si="18"/>
        <v>10002.285714285681</v>
      </c>
      <c r="U208" s="2">
        <f t="shared" si="19"/>
        <v>450000</v>
      </c>
      <c r="V208" s="2">
        <f t="shared" si="33"/>
        <v>41007318.571428545</v>
      </c>
      <c r="W208" s="2">
        <f t="shared" si="20"/>
        <v>439997.71428571641</v>
      </c>
      <c r="X208" s="2">
        <f t="shared" si="6"/>
        <v>10002.285714283586</v>
      </c>
      <c r="Y208" s="2">
        <f t="shared" si="35"/>
        <v>38945008.428571284</v>
      </c>
      <c r="Z208" s="2" t="str">
        <f t="shared" si="8"/>
        <v>MEEP</v>
      </c>
      <c r="AA208" s="2">
        <f>IF(Z208="HERE",Y208,AA207+Graph!$G$1*1000)</f>
        <v>40994996.999999866</v>
      </c>
      <c r="AB208" s="2">
        <f t="shared" si="21"/>
        <v>420000</v>
      </c>
      <c r="AC208" s="2">
        <f t="shared" si="36"/>
        <v>38367332.285714246</v>
      </c>
      <c r="AD208" s="3">
        <f t="shared" si="10"/>
        <v>40994996.999999866</v>
      </c>
      <c r="AE208" s="2">
        <f>IF(AE206&gt;=52800000,52800000,IF(AB187=Graph!G$1*1000,AE207+Graph!G$1*1000,AC208))</f>
        <v>38367332.285714246</v>
      </c>
      <c r="AF208" s="3">
        <f t="shared" si="11"/>
        <v>38367332.285714246</v>
      </c>
      <c r="AG208" s="3">
        <f t="shared" si="27"/>
        <v>36449832.71428562</v>
      </c>
      <c r="AH208" s="3" t="e">
        <f t="shared" si="3"/>
        <v>#N/A</v>
      </c>
    </row>
    <row r="209" spans="1:34" x14ac:dyDescent="0.25">
      <c r="A209" s="1">
        <v>44385</v>
      </c>
      <c r="B209" s="2">
        <f t="shared" si="0"/>
        <v>139</v>
      </c>
      <c r="C209" s="7"/>
      <c r="D209" s="2" t="e">
        <f t="shared" si="12"/>
        <v>#N/A</v>
      </c>
      <c r="E209" s="2" t="e">
        <f t="shared" si="22"/>
        <v>#N/A</v>
      </c>
      <c r="F209" s="2">
        <v>1085487.3175597489</v>
      </c>
      <c r="G209" s="2">
        <f t="shared" si="26"/>
        <v>439997.71428571426</v>
      </c>
      <c r="H209" s="2">
        <f t="shared" si="37"/>
        <v>78407124.285714433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1995202.7142857097</v>
      </c>
      <c r="M209" s="8" t="e">
        <f t="shared" si="28"/>
        <v>#N/A</v>
      </c>
      <c r="N209" s="21" t="e">
        <f t="shared" si="15"/>
        <v>#N/A</v>
      </c>
      <c r="O209" s="2" t="e">
        <f t="shared" si="24"/>
        <v>#N/A</v>
      </c>
      <c r="P209" s="2">
        <v>1100920.4861944616</v>
      </c>
      <c r="Q209" s="21">
        <f t="shared" si="39"/>
        <v>450000</v>
      </c>
      <c r="R209" s="2">
        <f t="shared" si="38"/>
        <v>80402327</v>
      </c>
      <c r="S209" s="2">
        <f t="shared" si="17"/>
        <v>439997.71428571641</v>
      </c>
      <c r="T209" s="2">
        <f t="shared" si="18"/>
        <v>10002.285714285681</v>
      </c>
      <c r="U209" s="2">
        <f t="shared" si="19"/>
        <v>450000</v>
      </c>
      <c r="V209" s="2">
        <f t="shared" si="33"/>
        <v>41447316.285714261</v>
      </c>
      <c r="W209" s="2">
        <f t="shared" si="20"/>
        <v>439997.71428571641</v>
      </c>
      <c r="X209" s="2">
        <f t="shared" si="6"/>
        <v>10002.285714283586</v>
      </c>
      <c r="Y209" s="2">
        <f t="shared" si="35"/>
        <v>38955010.714285567</v>
      </c>
      <c r="Z209" s="2" t="str">
        <f t="shared" si="8"/>
        <v>MEEP</v>
      </c>
      <c r="AA209" s="2">
        <f>IF(Z209="HERE",Y209,AA208+Graph!$G$1*1000)</f>
        <v>41414996.999999866</v>
      </c>
      <c r="AB209" s="2">
        <f t="shared" si="21"/>
        <v>420000</v>
      </c>
      <c r="AC209" s="2">
        <f t="shared" si="36"/>
        <v>38367332.285714246</v>
      </c>
      <c r="AD209" s="3">
        <f t="shared" si="10"/>
        <v>41414996.999999866</v>
      </c>
      <c r="AE209" s="2">
        <f>IF(AE207&gt;=52800000,52800000,IF(AB188=Graph!G$1*1000,AE208+Graph!G$1*1000,AC209))</f>
        <v>38367332.285714246</v>
      </c>
      <c r="AF209" s="3">
        <f t="shared" si="11"/>
        <v>38367332.285714246</v>
      </c>
      <c r="AG209" s="3">
        <f t="shared" si="27"/>
        <v>36480834.657142758</v>
      </c>
      <c r="AH209" s="3" t="e">
        <f t="shared" si="3"/>
        <v>#N/A</v>
      </c>
    </row>
    <row r="210" spans="1:34" x14ac:dyDescent="0.25">
      <c r="A210" s="1">
        <v>44386</v>
      </c>
      <c r="B210" s="2">
        <f t="shared" si="0"/>
        <v>140</v>
      </c>
      <c r="C210" s="7"/>
      <c r="D210" s="2" t="e">
        <f t="shared" si="12"/>
        <v>#N/A</v>
      </c>
      <c r="E210" s="2" t="e">
        <f t="shared" si="22"/>
        <v>#N/A</v>
      </c>
      <c r="F210" s="2">
        <v>1089994.5113390684</v>
      </c>
      <c r="G210" s="2">
        <f t="shared" si="26"/>
        <v>439997.71428571426</v>
      </c>
      <c r="H210" s="2">
        <f t="shared" si="37"/>
        <v>78847122.000000149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2005204.9999999953</v>
      </c>
      <c r="M210" s="8" t="e">
        <f t="shared" si="28"/>
        <v>#N/A</v>
      </c>
      <c r="N210" s="21" t="e">
        <f t="shared" si="15"/>
        <v>#N/A</v>
      </c>
      <c r="O210" s="2" t="e">
        <f t="shared" si="24"/>
        <v>#N/A</v>
      </c>
      <c r="P210" s="2">
        <v>1105502.0708283186</v>
      </c>
      <c r="Q210" s="21">
        <f t="shared" si="39"/>
        <v>450000</v>
      </c>
      <c r="R210" s="2">
        <f t="shared" si="38"/>
        <v>80852327</v>
      </c>
      <c r="S210" s="2">
        <f t="shared" si="17"/>
        <v>439997.71428571641</v>
      </c>
      <c r="T210" s="2">
        <f t="shared" si="18"/>
        <v>10002.285714285681</v>
      </c>
      <c r="U210" s="2">
        <f t="shared" si="19"/>
        <v>450000</v>
      </c>
      <c r="V210" s="2">
        <f t="shared" si="33"/>
        <v>41887313.999999978</v>
      </c>
      <c r="W210" s="2">
        <f t="shared" si="20"/>
        <v>439997.71428571641</v>
      </c>
      <c r="X210" s="2">
        <f t="shared" si="6"/>
        <v>10002.285714283586</v>
      </c>
      <c r="Y210" s="2">
        <f t="shared" si="35"/>
        <v>38965012.999999851</v>
      </c>
      <c r="Z210" s="2" t="str">
        <f t="shared" si="8"/>
        <v>MEEP</v>
      </c>
      <c r="AA210" s="2">
        <f>IF(Z210="HERE",Y210,AA209+Graph!$G$1*1000)</f>
        <v>41834996.999999866</v>
      </c>
      <c r="AB210" s="2">
        <f t="shared" si="21"/>
        <v>420000</v>
      </c>
      <c r="AC210" s="2">
        <f t="shared" si="36"/>
        <v>38367332.285714246</v>
      </c>
      <c r="AD210" s="3">
        <f t="shared" si="10"/>
        <v>41834996.999999866</v>
      </c>
      <c r="AE210" s="2">
        <f>IF(AE208&gt;=52800000,52800000,IF(AB189=Graph!G$1*1000,AE209+Graph!G$1*1000,AC210))</f>
        <v>38367332.285714246</v>
      </c>
      <c r="AF210" s="3">
        <f t="shared" si="11"/>
        <v>38367332.285714246</v>
      </c>
      <c r="AG210" s="3">
        <f t="shared" si="27"/>
        <v>36511836.599999905</v>
      </c>
      <c r="AH210" s="3" t="e">
        <f t="shared" si="3"/>
        <v>#N/A</v>
      </c>
    </row>
    <row r="211" spans="1:34" x14ac:dyDescent="0.25">
      <c r="A211" s="1">
        <v>44387</v>
      </c>
      <c r="B211" s="2">
        <f t="shared" si="0"/>
        <v>141</v>
      </c>
      <c r="C211" s="7"/>
      <c r="D211" s="2" t="e">
        <f t="shared" si="12"/>
        <v>#N/A</v>
      </c>
      <c r="E211" s="2" t="e">
        <f t="shared" si="22"/>
        <v>#N/A</v>
      </c>
      <c r="F211" s="2">
        <v>1094501.7051184177</v>
      </c>
      <c r="G211" s="2">
        <f t="shared" si="26"/>
        <v>439997.71428571426</v>
      </c>
      <c r="H211" s="2">
        <f t="shared" si="37"/>
        <v>79287119.714285865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2015207.285714281</v>
      </c>
      <c r="M211" s="8" t="e">
        <f t="shared" si="28"/>
        <v>#N/A</v>
      </c>
      <c r="N211" s="21" t="e">
        <f t="shared" si="15"/>
        <v>#N/A</v>
      </c>
      <c r="O211" s="2" t="e">
        <f t="shared" si="24"/>
        <v>#N/A</v>
      </c>
      <c r="P211" s="2">
        <v>1110083.6554621756</v>
      </c>
      <c r="Q211" s="21">
        <f t="shared" si="39"/>
        <v>450000</v>
      </c>
      <c r="R211" s="2">
        <f t="shared" si="38"/>
        <v>81302327</v>
      </c>
      <c r="S211" s="2">
        <f t="shared" si="17"/>
        <v>439997.71428571641</v>
      </c>
      <c r="T211" s="2">
        <f t="shared" si="18"/>
        <v>10002.285714285681</v>
      </c>
      <c r="U211" s="2">
        <f t="shared" si="19"/>
        <v>450000</v>
      </c>
      <c r="V211" s="2">
        <f t="shared" si="33"/>
        <v>42327311.714285694</v>
      </c>
      <c r="W211" s="2">
        <f t="shared" si="20"/>
        <v>439997.71428571641</v>
      </c>
      <c r="X211" s="2">
        <f t="shared" si="6"/>
        <v>10002.285714283586</v>
      </c>
      <c r="Y211" s="2">
        <f t="shared" si="35"/>
        <v>38975015.285714135</v>
      </c>
      <c r="Z211" s="2" t="str">
        <f t="shared" si="8"/>
        <v>MEEP</v>
      </c>
      <c r="AA211" s="2">
        <f>IF(Z211="HERE",Y211,AA210+Graph!$G$1*1000)</f>
        <v>42254996.999999866</v>
      </c>
      <c r="AB211" s="2">
        <f t="shared" si="21"/>
        <v>420000</v>
      </c>
      <c r="AC211" s="2">
        <f t="shared" si="36"/>
        <v>38367332.285714246</v>
      </c>
      <c r="AD211" s="3">
        <f t="shared" si="10"/>
        <v>42254996.999999866</v>
      </c>
      <c r="AE211" s="2">
        <f>IF(AE209&gt;=52800000,52800000,IF(AB190=Graph!G$1*1000,AE210+Graph!G$1*1000,AC211))</f>
        <v>38367332.285714246</v>
      </c>
      <c r="AF211" s="3">
        <f t="shared" si="11"/>
        <v>38367332.285714246</v>
      </c>
      <c r="AG211" s="3">
        <f t="shared" si="27"/>
        <v>36542838.542857051</v>
      </c>
      <c r="AH211" s="3" t="e">
        <f t="shared" si="3"/>
        <v>#N/A</v>
      </c>
    </row>
    <row r="212" spans="1:34" x14ac:dyDescent="0.25">
      <c r="A212" s="1">
        <v>44388</v>
      </c>
      <c r="B212" s="2">
        <f t="shared" si="0"/>
        <v>142</v>
      </c>
      <c r="C212" s="7"/>
      <c r="D212" s="2" t="e">
        <f t="shared" si="12"/>
        <v>#N/A</v>
      </c>
      <c r="E212" s="2" t="e">
        <f t="shared" si="22"/>
        <v>#N/A</v>
      </c>
      <c r="F212" s="2">
        <v>1099008.8988977373</v>
      </c>
      <c r="G212" s="2">
        <f t="shared" si="26"/>
        <v>439997.71428571426</v>
      </c>
      <c r="H212" s="2">
        <f t="shared" si="37"/>
        <v>79727117.428571582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2025209.5714285667</v>
      </c>
      <c r="M212" s="8" t="e">
        <f t="shared" si="28"/>
        <v>#N/A</v>
      </c>
      <c r="N212" s="21" t="e">
        <f t="shared" si="15"/>
        <v>#N/A</v>
      </c>
      <c r="O212" s="2" t="e">
        <f t="shared" si="24"/>
        <v>#N/A</v>
      </c>
      <c r="P212" s="2">
        <v>1114665.2400960326</v>
      </c>
      <c r="Q212" s="21">
        <f t="shared" si="39"/>
        <v>450000</v>
      </c>
      <c r="R212" s="2">
        <f t="shared" si="38"/>
        <v>81752327</v>
      </c>
      <c r="S212" s="2">
        <f t="shared" si="17"/>
        <v>439997.71428571641</v>
      </c>
      <c r="T212" s="2">
        <f t="shared" si="18"/>
        <v>10002.285714285681</v>
      </c>
      <c r="U212" s="2">
        <f t="shared" si="19"/>
        <v>450000</v>
      </c>
      <c r="V212" s="2">
        <f t="shared" si="33"/>
        <v>42767309.42857141</v>
      </c>
      <c r="W212" s="2">
        <f t="shared" si="20"/>
        <v>439997.71428571641</v>
      </c>
      <c r="X212" s="2">
        <f t="shared" si="6"/>
        <v>10002.285714283586</v>
      </c>
      <c r="Y212" s="2">
        <f t="shared" si="35"/>
        <v>38985017.571428418</v>
      </c>
      <c r="Z212" s="2" t="str">
        <f t="shared" si="8"/>
        <v>MEEP</v>
      </c>
      <c r="AA212" s="2">
        <f>IF(Z212="HERE",Y212,AA211+Graph!$G$1*1000)</f>
        <v>42674996.999999866</v>
      </c>
      <c r="AB212" s="2">
        <f t="shared" si="21"/>
        <v>420000</v>
      </c>
      <c r="AC212" s="2">
        <f t="shared" si="36"/>
        <v>38367332.285714246</v>
      </c>
      <c r="AD212" s="3">
        <f t="shared" si="10"/>
        <v>42674996.999999866</v>
      </c>
      <c r="AE212" s="2">
        <f>IF(AE210&gt;=52800000,52800000,IF(AB191=Graph!G$1*1000,AE211+Graph!G$1*1000,AC212))</f>
        <v>38367332.285714246</v>
      </c>
      <c r="AF212" s="3">
        <f t="shared" si="11"/>
        <v>38367332.285714246</v>
      </c>
      <c r="AG212" s="3">
        <f t="shared" si="27"/>
        <v>36573840.48571419</v>
      </c>
      <c r="AH212" s="3" t="e">
        <f t="shared" si="3"/>
        <v>#N/A</v>
      </c>
    </row>
    <row r="213" spans="1:34" x14ac:dyDescent="0.25">
      <c r="A213" s="1">
        <v>44389</v>
      </c>
      <c r="B213" s="2">
        <f t="shared" si="0"/>
        <v>143</v>
      </c>
      <c r="C213" s="7"/>
      <c r="D213" s="2" t="e">
        <f t="shared" si="12"/>
        <v>#N/A</v>
      </c>
      <c r="E213" s="2" t="e">
        <f t="shared" si="22"/>
        <v>#N/A</v>
      </c>
      <c r="F213" s="2">
        <v>1103516.0926770568</v>
      </c>
      <c r="G213" s="2">
        <f t="shared" si="26"/>
        <v>439997.71428571426</v>
      </c>
      <c r="H213" s="2">
        <f t="shared" si="37"/>
        <v>80167115.142857298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2035211.8571428524</v>
      </c>
      <c r="M213" s="8" t="e">
        <f t="shared" si="28"/>
        <v>#N/A</v>
      </c>
      <c r="N213" s="21" t="e">
        <f t="shared" si="15"/>
        <v>#N/A</v>
      </c>
      <c r="O213" s="2" t="e">
        <f t="shared" si="24"/>
        <v>#N/A</v>
      </c>
      <c r="P213" s="2">
        <v>1119246.8247298896</v>
      </c>
      <c r="Q213" s="21">
        <f t="shared" si="39"/>
        <v>450000</v>
      </c>
      <c r="R213" s="2">
        <f t="shared" si="38"/>
        <v>82202327</v>
      </c>
      <c r="S213" s="2">
        <f t="shared" si="17"/>
        <v>439997.71428571641</v>
      </c>
      <c r="T213" s="2">
        <f t="shared" si="18"/>
        <v>10002.285714285681</v>
      </c>
      <c r="U213" s="2">
        <f t="shared" si="19"/>
        <v>450000</v>
      </c>
      <c r="V213" s="2">
        <f t="shared" si="33"/>
        <v>43207307.142857127</v>
      </c>
      <c r="W213" s="2">
        <f t="shared" si="20"/>
        <v>439997.71428571641</v>
      </c>
      <c r="X213" s="2">
        <f t="shared" si="6"/>
        <v>10002.285714283586</v>
      </c>
      <c r="Y213" s="2">
        <f t="shared" si="35"/>
        <v>38995019.857142702</v>
      </c>
      <c r="Z213" s="2" t="str">
        <f t="shared" si="8"/>
        <v>MEEP</v>
      </c>
      <c r="AA213" s="2">
        <f>IF(Z213="HERE",Y213,AA212+Graph!$G$1*1000)</f>
        <v>43094996.999999866</v>
      </c>
      <c r="AB213" s="2">
        <f t="shared" si="21"/>
        <v>420000</v>
      </c>
      <c r="AC213" s="2">
        <f t="shared" si="36"/>
        <v>38367332.285714246</v>
      </c>
      <c r="AD213" s="3">
        <f t="shared" si="10"/>
        <v>43094996.999999866</v>
      </c>
      <c r="AE213" s="2">
        <f>IF(AE211&gt;=52800000,52800000,IF(AB192=Graph!G$1*1000,AE212+Graph!G$1*1000,AC213))</f>
        <v>38367332.285714246</v>
      </c>
      <c r="AF213" s="3">
        <f t="shared" si="11"/>
        <v>38367332.285714246</v>
      </c>
      <c r="AG213" s="3">
        <f t="shared" si="27"/>
        <v>36604842.428571329</v>
      </c>
      <c r="AH213" s="3" t="e">
        <f t="shared" si="3"/>
        <v>#N/A</v>
      </c>
    </row>
    <row r="214" spans="1:34" x14ac:dyDescent="0.25">
      <c r="A214" s="1">
        <v>44390</v>
      </c>
      <c r="B214" s="2">
        <f t="shared" si="0"/>
        <v>144</v>
      </c>
      <c r="C214" s="7"/>
      <c r="D214" s="2" t="e">
        <f t="shared" si="12"/>
        <v>#N/A</v>
      </c>
      <c r="E214" s="2" t="e">
        <f t="shared" si="22"/>
        <v>#N/A</v>
      </c>
      <c r="F214" s="2">
        <v>1108023.2864564061</v>
      </c>
      <c r="G214" s="2">
        <f t="shared" si="26"/>
        <v>439997.71428571426</v>
      </c>
      <c r="H214" s="2">
        <f t="shared" si="37"/>
        <v>80607112.857143015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2045214.1428571381</v>
      </c>
      <c r="M214" s="8" t="e">
        <f t="shared" si="28"/>
        <v>#N/A</v>
      </c>
      <c r="N214" s="21" t="e">
        <f t="shared" si="15"/>
        <v>#N/A</v>
      </c>
      <c r="O214" s="2" t="e">
        <f t="shared" si="24"/>
        <v>#N/A</v>
      </c>
      <c r="P214" s="2">
        <v>1123828.4093637466</v>
      </c>
      <c r="Q214" s="21">
        <f t="shared" si="39"/>
        <v>450000</v>
      </c>
      <c r="R214" s="2">
        <f t="shared" si="38"/>
        <v>82652327</v>
      </c>
      <c r="S214" s="2">
        <f t="shared" si="17"/>
        <v>439997.71428571641</v>
      </c>
      <c r="T214" s="2">
        <f t="shared" si="18"/>
        <v>10002.285714285681</v>
      </c>
      <c r="U214" s="2">
        <f t="shared" si="19"/>
        <v>450000</v>
      </c>
      <c r="V214" s="2">
        <f t="shared" si="33"/>
        <v>43647304.857142843</v>
      </c>
      <c r="W214" s="2">
        <f t="shared" si="20"/>
        <v>439997.71428571641</v>
      </c>
      <c r="X214" s="2">
        <f t="shared" si="6"/>
        <v>10002.285714283586</v>
      </c>
      <c r="Y214" s="2">
        <f t="shared" si="35"/>
        <v>39005022.142856985</v>
      </c>
      <c r="Z214" s="2" t="str">
        <f t="shared" si="8"/>
        <v>MEEP</v>
      </c>
      <c r="AA214" s="2">
        <f>IF(Z214="HERE",Y214,AA213+Graph!$G$1*1000)</f>
        <v>43514996.999999866</v>
      </c>
      <c r="AB214" s="2">
        <f t="shared" si="21"/>
        <v>420000</v>
      </c>
      <c r="AC214" s="2">
        <f t="shared" si="36"/>
        <v>38367332.285714246</v>
      </c>
      <c r="AD214" s="3">
        <f t="shared" si="10"/>
        <v>43514996.999999866</v>
      </c>
      <c r="AE214" s="2">
        <f>IF(AE212&gt;=52800000,52800000,IF(AB193=Graph!G$1*1000,AE213+Graph!G$1*1000,AC214))</f>
        <v>38367332.285714246</v>
      </c>
      <c r="AF214" s="3">
        <f t="shared" si="11"/>
        <v>38367332.285714246</v>
      </c>
      <c r="AG214" s="3">
        <f t="shared" si="27"/>
        <v>36635844.371428467</v>
      </c>
      <c r="AH214" s="3" t="e">
        <f t="shared" si="3"/>
        <v>#N/A</v>
      </c>
    </row>
    <row r="215" spans="1:34" x14ac:dyDescent="0.25">
      <c r="A215" s="1">
        <v>44391</v>
      </c>
      <c r="B215" s="2">
        <f t="shared" si="0"/>
        <v>145</v>
      </c>
      <c r="C215" s="7"/>
      <c r="D215" s="2" t="e">
        <f t="shared" si="12"/>
        <v>#N/A</v>
      </c>
      <c r="E215" s="2" t="e">
        <f t="shared" si="22"/>
        <v>#N/A</v>
      </c>
      <c r="F215" s="2">
        <v>1112530.4802357256</v>
      </c>
      <c r="G215" s="2">
        <f t="shared" si="26"/>
        <v>439997.71428571426</v>
      </c>
      <c r="H215" s="2">
        <f t="shared" si="37"/>
        <v>81047110.571428731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2055216.4285714237</v>
      </c>
      <c r="M215" s="8" t="e">
        <f t="shared" si="28"/>
        <v>#N/A</v>
      </c>
      <c r="N215" s="21" t="e">
        <f t="shared" si="15"/>
        <v>#N/A</v>
      </c>
      <c r="O215" s="2" t="e">
        <f t="shared" si="24"/>
        <v>#N/A</v>
      </c>
      <c r="P215" s="2">
        <v>1128409.9939976037</v>
      </c>
      <c r="Q215" s="21">
        <f t="shared" si="39"/>
        <v>450000</v>
      </c>
      <c r="R215" s="2">
        <f t="shared" si="38"/>
        <v>83102327</v>
      </c>
      <c r="S215" s="2">
        <f t="shared" si="17"/>
        <v>439997.71428571641</v>
      </c>
      <c r="T215" s="2">
        <f t="shared" si="18"/>
        <v>10002.285714285681</v>
      </c>
      <c r="U215" s="2">
        <f t="shared" si="19"/>
        <v>450000</v>
      </c>
      <c r="V215" s="2">
        <f t="shared" si="33"/>
        <v>44087302.57142856</v>
      </c>
      <c r="W215" s="2">
        <f t="shared" si="20"/>
        <v>439997.71428571641</v>
      </c>
      <c r="X215" s="2">
        <f t="shared" si="6"/>
        <v>10002.285714283586</v>
      </c>
      <c r="Y215" s="2">
        <f t="shared" si="35"/>
        <v>39015024.428571269</v>
      </c>
      <c r="Z215" s="2" t="str">
        <f t="shared" si="8"/>
        <v>MEEP</v>
      </c>
      <c r="AA215" s="2">
        <f>IF(Z215="HERE",Y215,AA214+Graph!$G$1*1000)</f>
        <v>43934996.999999866</v>
      </c>
      <c r="AB215" s="2">
        <f t="shared" si="21"/>
        <v>420000</v>
      </c>
      <c r="AC215" s="2">
        <f t="shared" si="36"/>
        <v>38367332.285714246</v>
      </c>
      <c r="AD215" s="3">
        <f t="shared" si="10"/>
        <v>43934996.999999866</v>
      </c>
      <c r="AE215" s="2">
        <f>IF(AE213&gt;=52800000,52800000,IF(AB194=Graph!G$1*1000,AE214+Graph!G$1*1000,AC215))</f>
        <v>38367332.285714246</v>
      </c>
      <c r="AF215" s="3">
        <f t="shared" si="11"/>
        <v>38367332.285714246</v>
      </c>
      <c r="AG215" s="3">
        <f t="shared" si="27"/>
        <v>36666846.314285614</v>
      </c>
      <c r="AH215" s="3" t="e">
        <f t="shared" si="3"/>
        <v>#N/A</v>
      </c>
    </row>
    <row r="216" spans="1:34" x14ac:dyDescent="0.25">
      <c r="A216" s="1">
        <v>44392</v>
      </c>
      <c r="B216" s="2">
        <f t="shared" si="0"/>
        <v>146</v>
      </c>
      <c r="C216" s="7"/>
      <c r="D216" s="2" t="e">
        <f t="shared" si="12"/>
        <v>#N/A</v>
      </c>
      <c r="E216" s="2" t="e">
        <f t="shared" si="22"/>
        <v>#N/A</v>
      </c>
      <c r="F216" s="2">
        <v>1117037.674015075</v>
      </c>
      <c r="G216" s="2">
        <f t="shared" si="26"/>
        <v>439997.71428571426</v>
      </c>
      <c r="H216" s="2">
        <f t="shared" si="37"/>
        <v>81487108.285714447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2065218.7142857094</v>
      </c>
      <c r="M216" s="8" t="e">
        <f t="shared" si="28"/>
        <v>#N/A</v>
      </c>
      <c r="N216" s="21" t="e">
        <f t="shared" si="15"/>
        <v>#N/A</v>
      </c>
      <c r="O216" s="2" t="e">
        <f t="shared" si="24"/>
        <v>#N/A</v>
      </c>
      <c r="P216" s="2">
        <v>1132991.5786314309</v>
      </c>
      <c r="Q216" s="21">
        <f t="shared" si="39"/>
        <v>450000</v>
      </c>
      <c r="R216" s="2">
        <f t="shared" si="38"/>
        <v>83552327</v>
      </c>
      <c r="S216" s="2">
        <f t="shared" si="17"/>
        <v>439997.71428571641</v>
      </c>
      <c r="T216" s="2">
        <f t="shared" si="18"/>
        <v>10002.285714285681</v>
      </c>
      <c r="U216" s="2">
        <f t="shared" si="19"/>
        <v>450000</v>
      </c>
      <c r="V216" s="2">
        <f t="shared" si="33"/>
        <v>44527300.285714276</v>
      </c>
      <c r="W216" s="2">
        <f t="shared" si="20"/>
        <v>439997.71428571641</v>
      </c>
      <c r="X216" s="2">
        <f t="shared" si="6"/>
        <v>10002.285714283586</v>
      </c>
      <c r="Y216" s="2">
        <f t="shared" si="35"/>
        <v>39025026.714285553</v>
      </c>
      <c r="Z216" s="2" t="str">
        <f t="shared" si="8"/>
        <v>MEEP</v>
      </c>
      <c r="AA216" s="2">
        <f>IF(Z216="HERE",Y216,AA215+Graph!$G$1*1000)</f>
        <v>44354996.999999866</v>
      </c>
      <c r="AB216" s="2">
        <f t="shared" si="21"/>
        <v>420000</v>
      </c>
      <c r="AC216" s="2">
        <f t="shared" si="36"/>
        <v>38367332.285714246</v>
      </c>
      <c r="AD216" s="3">
        <f t="shared" si="10"/>
        <v>44354996.999999866</v>
      </c>
      <c r="AE216" s="2">
        <f>IF(AE214&gt;=52800000,52800000,IF(AB195=Graph!G$1*1000,AE215+Graph!G$1*1000,AC216))</f>
        <v>38367332.285714246</v>
      </c>
      <c r="AF216" s="3">
        <f t="shared" si="11"/>
        <v>38367332.285714246</v>
      </c>
      <c r="AG216" s="3">
        <f t="shared" si="27"/>
        <v>36697848.257142752</v>
      </c>
      <c r="AH216" s="3" t="e">
        <f t="shared" si="3"/>
        <v>#N/A</v>
      </c>
    </row>
    <row r="217" spans="1:34" x14ac:dyDescent="0.25">
      <c r="A217" s="1">
        <v>44393</v>
      </c>
      <c r="B217" s="2">
        <f t="shared" si="0"/>
        <v>147</v>
      </c>
      <c r="C217" s="7"/>
      <c r="D217" s="2" t="e">
        <f t="shared" si="12"/>
        <v>#N/A</v>
      </c>
      <c r="E217" s="2" t="e">
        <f t="shared" si="22"/>
        <v>#N/A</v>
      </c>
      <c r="F217" s="2">
        <v>1121544.8677943945</v>
      </c>
      <c r="G217" s="2">
        <f t="shared" si="26"/>
        <v>439997.71428571426</v>
      </c>
      <c r="H217" s="2">
        <f t="shared" si="37"/>
        <v>81927106.000000164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2075220.9999999951</v>
      </c>
      <c r="M217" s="8" t="e">
        <f t="shared" si="28"/>
        <v>#N/A</v>
      </c>
      <c r="N217" s="21" t="e">
        <f t="shared" si="15"/>
        <v>#N/A</v>
      </c>
      <c r="O217" s="2" t="e">
        <f t="shared" si="24"/>
        <v>#N/A</v>
      </c>
      <c r="P217" s="2">
        <v>1137573.1632652879</v>
      </c>
      <c r="Q217" s="21">
        <f t="shared" si="39"/>
        <v>450000</v>
      </c>
      <c r="R217" s="2">
        <f t="shared" si="38"/>
        <v>84002327</v>
      </c>
      <c r="S217" s="2">
        <f t="shared" si="17"/>
        <v>439997.71428571641</v>
      </c>
      <c r="T217" s="2">
        <f t="shared" si="18"/>
        <v>10002.285714285681</v>
      </c>
      <c r="U217" s="2">
        <f t="shared" si="19"/>
        <v>450000</v>
      </c>
      <c r="V217" s="2">
        <f t="shared" si="33"/>
        <v>44967297.999999993</v>
      </c>
      <c r="W217" s="2">
        <f t="shared" si="20"/>
        <v>439997.71428571641</v>
      </c>
      <c r="X217" s="2">
        <f t="shared" si="6"/>
        <v>10002.285714283586</v>
      </c>
      <c r="Y217" s="2">
        <f t="shared" si="35"/>
        <v>39035028.999999836</v>
      </c>
      <c r="Z217" s="2" t="str">
        <f t="shared" si="8"/>
        <v>MEEP</v>
      </c>
      <c r="AA217" s="2">
        <f>IF(Z217="HERE",Y217,AA216+Graph!$G$1*1000)</f>
        <v>44774996.999999866</v>
      </c>
      <c r="AB217" s="2">
        <f t="shared" si="21"/>
        <v>420000</v>
      </c>
      <c r="AC217" s="2">
        <f t="shared" si="36"/>
        <v>38367332.285714246</v>
      </c>
      <c r="AD217" s="3">
        <f t="shared" si="10"/>
        <v>44774996.999999866</v>
      </c>
      <c r="AE217" s="2">
        <f>IF(AE215&gt;=52800000,52800000,IF(AB196=Graph!G$1*1000,AE216+Graph!G$1*1000,AC217))</f>
        <v>38367332.285714246</v>
      </c>
      <c r="AF217" s="3">
        <f t="shared" si="11"/>
        <v>38367332.285714246</v>
      </c>
      <c r="AG217" s="3">
        <f t="shared" si="27"/>
        <v>36728850.199999891</v>
      </c>
      <c r="AH217" s="3" t="e">
        <f t="shared" si="3"/>
        <v>#N/A</v>
      </c>
    </row>
    <row r="218" spans="1:34" x14ac:dyDescent="0.25">
      <c r="A218" s="1">
        <v>44394</v>
      </c>
      <c r="B218" s="2">
        <f t="shared" si="0"/>
        <v>148</v>
      </c>
      <c r="C218" s="7"/>
      <c r="D218" s="2" t="e">
        <f t="shared" si="12"/>
        <v>#N/A</v>
      </c>
      <c r="E218" s="2" t="e">
        <f t="shared" si="22"/>
        <v>#N/A</v>
      </c>
      <c r="F218" s="2">
        <v>1126052.061573714</v>
      </c>
      <c r="G218" s="2">
        <f t="shared" si="26"/>
        <v>439997.71428571426</v>
      </c>
      <c r="H218" s="2">
        <f t="shared" si="37"/>
        <v>82367103.71428588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2085223.2857142808</v>
      </c>
      <c r="M218" s="8" t="e">
        <f t="shared" si="28"/>
        <v>#N/A</v>
      </c>
      <c r="N218" s="21" t="e">
        <f t="shared" si="15"/>
        <v>#N/A</v>
      </c>
      <c r="O218" s="2" t="e">
        <f t="shared" si="24"/>
        <v>#N/A</v>
      </c>
      <c r="P218" s="2">
        <v>1142154.7478991449</v>
      </c>
      <c r="Q218" s="21">
        <f t="shared" si="39"/>
        <v>450000</v>
      </c>
      <c r="R218" s="2">
        <f t="shared" si="38"/>
        <v>84452327</v>
      </c>
      <c r="S218" s="2">
        <f t="shared" si="17"/>
        <v>439997.71428571641</v>
      </c>
      <c r="T218" s="2">
        <f t="shared" si="18"/>
        <v>10002.285714285681</v>
      </c>
      <c r="U218" s="2">
        <f t="shared" si="19"/>
        <v>450000</v>
      </c>
      <c r="V218" s="2">
        <f t="shared" si="33"/>
        <v>45407295.714285709</v>
      </c>
      <c r="W218" s="2">
        <f t="shared" si="20"/>
        <v>439997.71428571641</v>
      </c>
      <c r="X218" s="2">
        <f t="shared" si="6"/>
        <v>10002.285714283586</v>
      </c>
      <c r="Y218" s="2">
        <f t="shared" si="35"/>
        <v>39045031.28571412</v>
      </c>
      <c r="Z218" s="2" t="str">
        <f t="shared" si="8"/>
        <v>MEEP</v>
      </c>
      <c r="AA218" s="2">
        <f>IF(Z218="HERE",Y218,AA217+Graph!$G$1*1000)</f>
        <v>45194996.999999866</v>
      </c>
      <c r="AB218" s="2">
        <f t="shared" si="21"/>
        <v>420000</v>
      </c>
      <c r="AC218" s="2">
        <f t="shared" si="36"/>
        <v>38367332.285714246</v>
      </c>
      <c r="AD218" s="3">
        <f t="shared" si="10"/>
        <v>45194996.999999866</v>
      </c>
      <c r="AE218" s="2">
        <f>IF(AE216&gt;=52800000,52800000,IF(AB197=Graph!G$1*1000,AE217+Graph!G$1*1000,AC218))</f>
        <v>38367332.285714246</v>
      </c>
      <c r="AF218" s="3">
        <f t="shared" si="11"/>
        <v>38367332.285714246</v>
      </c>
      <c r="AG218" s="3">
        <f t="shared" si="27"/>
        <v>36759852.14285703</v>
      </c>
      <c r="AH218" s="3" t="e">
        <f t="shared" si="3"/>
        <v>#N/A</v>
      </c>
    </row>
    <row r="219" spans="1:34" x14ac:dyDescent="0.25">
      <c r="A219" s="1">
        <v>44395</v>
      </c>
      <c r="B219" s="2">
        <f t="shared" si="0"/>
        <v>149</v>
      </c>
      <c r="C219" s="7"/>
      <c r="D219" s="2" t="e">
        <f t="shared" si="12"/>
        <v>#N/A</v>
      </c>
      <c r="E219" s="2" t="e">
        <f t="shared" si="22"/>
        <v>#N/A</v>
      </c>
      <c r="F219" s="2">
        <v>1130559.2553530633</v>
      </c>
      <c r="G219" s="2">
        <f t="shared" si="26"/>
        <v>439997.71428571426</v>
      </c>
      <c r="H219" s="2">
        <f t="shared" si="37"/>
        <v>82807101.428571597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2095225.5714285665</v>
      </c>
      <c r="M219" s="8" t="e">
        <f t="shared" si="28"/>
        <v>#N/A</v>
      </c>
      <c r="N219" s="21" t="e">
        <f t="shared" si="15"/>
        <v>#N/A</v>
      </c>
      <c r="O219" s="2" t="e">
        <f t="shared" si="24"/>
        <v>#N/A</v>
      </c>
      <c r="P219" s="2">
        <v>1146736.3325330019</v>
      </c>
      <c r="Q219" s="21">
        <f t="shared" si="39"/>
        <v>450000</v>
      </c>
      <c r="R219" s="2">
        <f t="shared" si="38"/>
        <v>84902327</v>
      </c>
      <c r="S219" s="2">
        <f t="shared" si="17"/>
        <v>439997.71428571641</v>
      </c>
      <c r="T219" s="2">
        <f t="shared" si="18"/>
        <v>10002.285714285681</v>
      </c>
      <c r="U219" s="2">
        <f t="shared" si="19"/>
        <v>450000</v>
      </c>
      <c r="V219" s="2">
        <f t="shared" si="33"/>
        <v>45847293.428571425</v>
      </c>
      <c r="W219" s="2">
        <f t="shared" si="20"/>
        <v>439997.71428571641</v>
      </c>
      <c r="X219" s="2">
        <f t="shared" si="6"/>
        <v>10002.285714283586</v>
      </c>
      <c r="Y219" s="2">
        <f t="shared" si="35"/>
        <v>39055033.571428403</v>
      </c>
      <c r="Z219" s="2" t="str">
        <f t="shared" si="8"/>
        <v>MEEP</v>
      </c>
      <c r="AA219" s="2">
        <f>IF(Z219="HERE",Y219,AA218+Graph!$G$1*1000)</f>
        <v>45614996.999999866</v>
      </c>
      <c r="AB219" s="2">
        <f t="shared" si="21"/>
        <v>420000</v>
      </c>
      <c r="AC219" s="2">
        <f t="shared" si="36"/>
        <v>38367332.285714246</v>
      </c>
      <c r="AD219" s="3">
        <f t="shared" si="10"/>
        <v>45614996.999999866</v>
      </c>
      <c r="AE219" s="2">
        <f>IF(AE217&gt;=52800000,52800000,IF(AB198=Graph!G$1*1000,AE218+Graph!G$1*1000,AC219))</f>
        <v>38367332.285714246</v>
      </c>
      <c r="AF219" s="3">
        <f t="shared" si="11"/>
        <v>38367332.285714246</v>
      </c>
      <c r="AG219" s="3">
        <f t="shared" si="27"/>
        <v>36790854.085714169</v>
      </c>
      <c r="AH219" s="3" t="e">
        <f t="shared" si="3"/>
        <v>#N/A</v>
      </c>
    </row>
    <row r="220" spans="1:34" x14ac:dyDescent="0.25">
      <c r="A220" s="1">
        <v>44396</v>
      </c>
      <c r="B220" s="2">
        <f t="shared" si="0"/>
        <v>150</v>
      </c>
      <c r="C220" s="7"/>
      <c r="D220" s="2" t="e">
        <f t="shared" si="12"/>
        <v>#N/A</v>
      </c>
      <c r="E220" s="2" t="e">
        <f t="shared" si="22"/>
        <v>#N/A</v>
      </c>
      <c r="F220" s="2">
        <v>1135066.4491323829</v>
      </c>
      <c r="G220" s="2">
        <f t="shared" si="26"/>
        <v>439997.71428571426</v>
      </c>
      <c r="H220" s="2">
        <f t="shared" si="37"/>
        <v>83247099.142857313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2105227.8571428522</v>
      </c>
      <c r="M220" s="8" t="e">
        <f t="shared" si="28"/>
        <v>#N/A</v>
      </c>
      <c r="N220" s="21" t="e">
        <f t="shared" si="15"/>
        <v>#N/A</v>
      </c>
      <c r="O220" s="2" t="e">
        <f t="shared" si="24"/>
        <v>#N/A</v>
      </c>
      <c r="P220" s="2">
        <v>1151317.9171668589</v>
      </c>
      <c r="Q220" s="21">
        <f t="shared" si="39"/>
        <v>450000</v>
      </c>
      <c r="R220" s="2">
        <f t="shared" si="38"/>
        <v>85352327</v>
      </c>
      <c r="S220" s="2">
        <f t="shared" si="17"/>
        <v>439997.71428571641</v>
      </c>
      <c r="T220" s="2">
        <f t="shared" si="18"/>
        <v>10002.285714285681</v>
      </c>
      <c r="U220" s="2">
        <f t="shared" si="19"/>
        <v>450000</v>
      </c>
      <c r="V220" s="2">
        <f t="shared" si="33"/>
        <v>46287291.142857142</v>
      </c>
      <c r="W220" s="2">
        <f t="shared" si="20"/>
        <v>439997.71428571641</v>
      </c>
      <c r="X220" s="2">
        <f t="shared" si="6"/>
        <v>10002.285714283586</v>
      </c>
      <c r="Y220" s="2">
        <f t="shared" si="35"/>
        <v>39065035.857142687</v>
      </c>
      <c r="Z220" s="2" t="str">
        <f t="shared" si="8"/>
        <v>MEEP</v>
      </c>
      <c r="AA220" s="2">
        <f>IF(Z220="HERE",Y220,AA219+Graph!$G$1*1000)</f>
        <v>46034996.999999866</v>
      </c>
      <c r="AB220" s="2">
        <f t="shared" si="21"/>
        <v>420000</v>
      </c>
      <c r="AC220" s="2">
        <f t="shared" si="36"/>
        <v>38367332.285714246</v>
      </c>
      <c r="AD220" s="3">
        <f t="shared" si="10"/>
        <v>46034996.999999866</v>
      </c>
      <c r="AE220" s="2">
        <f>IF(AE218&gt;=52800000,52800000,IF(AB199=Graph!G$1*1000,AE219+Graph!G$1*1000,AC220))</f>
        <v>38367332.285714246</v>
      </c>
      <c r="AF220" s="3">
        <f t="shared" si="11"/>
        <v>38367332.285714246</v>
      </c>
      <c r="AG220" s="3">
        <f t="shared" si="27"/>
        <v>36821856.028571315</v>
      </c>
      <c r="AH220" s="3" t="e">
        <f t="shared" si="3"/>
        <v>#N/A</v>
      </c>
    </row>
    <row r="221" spans="1:34" x14ac:dyDescent="0.25">
      <c r="A221" s="1">
        <v>44397</v>
      </c>
      <c r="B221" s="2">
        <f t="shared" si="0"/>
        <v>151</v>
      </c>
      <c r="C221" s="7"/>
      <c r="D221" s="2" t="e">
        <f t="shared" si="12"/>
        <v>#N/A</v>
      </c>
      <c r="E221" s="2" t="e">
        <f t="shared" si="22"/>
        <v>#N/A</v>
      </c>
      <c r="F221" s="2">
        <v>1139573.6429117024</v>
      </c>
      <c r="G221" s="2">
        <f t="shared" si="26"/>
        <v>439997.71428571426</v>
      </c>
      <c r="H221" s="2">
        <f t="shared" si="37"/>
        <v>83687096.85714303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2115230.1428571381</v>
      </c>
      <c r="M221" s="8" t="e">
        <f t="shared" si="28"/>
        <v>#N/A</v>
      </c>
      <c r="N221" s="21" t="e">
        <f t="shared" si="15"/>
        <v>#N/A</v>
      </c>
      <c r="O221" s="2" t="e">
        <f t="shared" si="24"/>
        <v>#N/A</v>
      </c>
      <c r="P221" s="2">
        <v>1155899.5018007159</v>
      </c>
      <c r="Q221" s="21">
        <f t="shared" si="39"/>
        <v>450000</v>
      </c>
      <c r="R221" s="2">
        <f t="shared" si="38"/>
        <v>85802327</v>
      </c>
      <c r="S221" s="2">
        <f t="shared" si="17"/>
        <v>439997.71428571641</v>
      </c>
      <c r="T221" s="2">
        <f t="shared" si="18"/>
        <v>10002.285714285914</v>
      </c>
      <c r="U221" s="2">
        <f t="shared" si="19"/>
        <v>450000</v>
      </c>
      <c r="V221" s="2">
        <f t="shared" si="33"/>
        <v>46727288.857142858</v>
      </c>
      <c r="W221" s="2">
        <f t="shared" si="20"/>
        <v>439997.71428571641</v>
      </c>
      <c r="X221" s="2">
        <f t="shared" si="6"/>
        <v>10002.285714283586</v>
      </c>
      <c r="Y221" s="2">
        <f t="shared" si="35"/>
        <v>39075038.14285697</v>
      </c>
      <c r="Z221" s="2" t="str">
        <f t="shared" si="8"/>
        <v>MEEP</v>
      </c>
      <c r="AA221" s="2">
        <f>IF(Z221="HERE",Y221,AA220+Graph!$G$1*1000)</f>
        <v>46454996.999999866</v>
      </c>
      <c r="AB221" s="2">
        <f t="shared" si="21"/>
        <v>420000</v>
      </c>
      <c r="AC221" s="2">
        <f t="shared" si="36"/>
        <v>38367332.285714246</v>
      </c>
      <c r="AD221" s="3">
        <f t="shared" si="10"/>
        <v>46454996.999999866</v>
      </c>
      <c r="AE221" s="2">
        <f>IF(AE219&gt;=52800000,52800000,IF(AB200=Graph!G$1*1000,AE220+Graph!G$1*1000,AC221))</f>
        <v>38367332.285714246</v>
      </c>
      <c r="AF221" s="3">
        <f t="shared" si="11"/>
        <v>38367332.285714246</v>
      </c>
      <c r="AG221" s="3">
        <f t="shared" si="27"/>
        <v>36852857.971428454</v>
      </c>
      <c r="AH221" s="3" t="e">
        <f t="shared" si="3"/>
        <v>#N/A</v>
      </c>
    </row>
    <row r="222" spans="1:34" x14ac:dyDescent="0.25">
      <c r="A222" s="1">
        <v>44398</v>
      </c>
      <c r="B222" s="2">
        <f t="shared" si="0"/>
        <v>152</v>
      </c>
      <c r="C222" s="7"/>
      <c r="D222" s="2" t="e">
        <f t="shared" si="12"/>
        <v>#N/A</v>
      </c>
      <c r="E222" s="2" t="e">
        <f t="shared" si="22"/>
        <v>#N/A</v>
      </c>
      <c r="F222" s="2">
        <v>1144080.8366910517</v>
      </c>
      <c r="G222" s="2">
        <f t="shared" si="26"/>
        <v>439997.71428571426</v>
      </c>
      <c r="H222" s="2">
        <f t="shared" si="37"/>
        <v>84127094.571428746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2125232.428571424</v>
      </c>
      <c r="M222" s="8" t="e">
        <f t="shared" si="28"/>
        <v>#N/A</v>
      </c>
      <c r="N222" s="21" t="e">
        <f t="shared" si="15"/>
        <v>#N/A</v>
      </c>
      <c r="O222" s="2" t="e">
        <f t="shared" si="24"/>
        <v>#N/A</v>
      </c>
      <c r="P222" s="2">
        <v>1160481.0864345729</v>
      </c>
      <c r="Q222" s="21">
        <f t="shared" si="39"/>
        <v>450000</v>
      </c>
      <c r="R222" s="2">
        <f t="shared" si="38"/>
        <v>86252327</v>
      </c>
      <c r="S222" s="2">
        <f t="shared" si="17"/>
        <v>439997.71428571641</v>
      </c>
      <c r="T222" s="2">
        <f t="shared" si="18"/>
        <v>10002.285714285914</v>
      </c>
      <c r="U222" s="2">
        <f t="shared" si="19"/>
        <v>450000</v>
      </c>
      <c r="V222" s="2">
        <f t="shared" si="33"/>
        <v>47167286.571428575</v>
      </c>
      <c r="W222" s="2">
        <f t="shared" si="20"/>
        <v>439997.71428571641</v>
      </c>
      <c r="X222" s="2">
        <f t="shared" si="6"/>
        <v>10002.285714283586</v>
      </c>
      <c r="Y222" s="2">
        <f t="shared" si="35"/>
        <v>39085040.428571254</v>
      </c>
      <c r="Z222" s="2" t="str">
        <f t="shared" si="8"/>
        <v>MEEP</v>
      </c>
      <c r="AA222" s="2">
        <f>IF(Z222="HERE",Y222,AA221+Graph!$G$1*1000)</f>
        <v>46874996.999999866</v>
      </c>
      <c r="AB222" s="2">
        <f t="shared" si="21"/>
        <v>420000</v>
      </c>
      <c r="AC222" s="2">
        <f t="shared" si="36"/>
        <v>38367332.285714246</v>
      </c>
      <c r="AD222" s="3">
        <f t="shared" si="10"/>
        <v>46874996.999999866</v>
      </c>
      <c r="AE222" s="2">
        <f>IF(AE220&gt;=52800000,52800000,IF(AB201=Graph!G$1*1000,AE221+Graph!G$1*1000,AC222))</f>
        <v>38367332.285714246</v>
      </c>
      <c r="AF222" s="3">
        <f t="shared" si="11"/>
        <v>38367332.285714246</v>
      </c>
      <c r="AG222" s="3">
        <f t="shared" si="27"/>
        <v>36883859.9142856</v>
      </c>
      <c r="AH222" s="3" t="e">
        <f t="shared" si="3"/>
        <v>#N/A</v>
      </c>
    </row>
    <row r="223" spans="1:34" x14ac:dyDescent="0.25">
      <c r="A223" s="1">
        <v>44399</v>
      </c>
      <c r="B223" s="2">
        <f t="shared" si="0"/>
        <v>153</v>
      </c>
      <c r="C223" s="7"/>
      <c r="D223" s="2" t="e">
        <f t="shared" si="12"/>
        <v>#N/A</v>
      </c>
      <c r="E223" s="2" t="e">
        <f t="shared" si="22"/>
        <v>#N/A</v>
      </c>
      <c r="F223" s="2">
        <v>1148588.0304703712</v>
      </c>
      <c r="G223" s="2">
        <f t="shared" si="26"/>
        <v>439997.71428571426</v>
      </c>
      <c r="H223" s="2">
        <f t="shared" si="37"/>
        <v>84567092.285714462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2135234.7142857099</v>
      </c>
      <c r="M223" s="8" t="e">
        <f t="shared" si="28"/>
        <v>#N/A</v>
      </c>
      <c r="N223" s="21" t="e">
        <f t="shared" si="15"/>
        <v>#N/A</v>
      </c>
      <c r="O223" s="2" t="e">
        <f t="shared" si="24"/>
        <v>#N/A</v>
      </c>
      <c r="P223" s="2">
        <v>1165062.6710684299</v>
      </c>
      <c r="Q223" s="21">
        <f t="shared" si="39"/>
        <v>450000</v>
      </c>
      <c r="R223" s="2">
        <f t="shared" si="38"/>
        <v>86702327</v>
      </c>
      <c r="S223" s="2">
        <f t="shared" si="17"/>
        <v>439997.71428571641</v>
      </c>
      <c r="T223" s="2">
        <f t="shared" si="18"/>
        <v>10002.285714285914</v>
      </c>
      <c r="U223" s="2">
        <f t="shared" si="19"/>
        <v>450000</v>
      </c>
      <c r="V223" s="2">
        <f t="shared" si="33"/>
        <v>47607284.285714291</v>
      </c>
      <c r="W223" s="2">
        <f t="shared" si="20"/>
        <v>439997.71428571641</v>
      </c>
      <c r="X223" s="2">
        <f t="shared" si="6"/>
        <v>10002.285714283586</v>
      </c>
      <c r="Y223" s="2">
        <f t="shared" ref="Y223:Y286" si="40">IF(COUNT($C224)=0,IF(COUNT($C223)=1,C223,SUM(Y222+X223)),C223)</f>
        <v>39095042.714285538</v>
      </c>
      <c r="Z223" s="2" t="str">
        <f t="shared" si="8"/>
        <v>MEEP</v>
      </c>
      <c r="AA223" s="2">
        <f>IF(Z223="HERE",Y223,AA222+Graph!$G$1*1000)</f>
        <v>47294996.999999866</v>
      </c>
      <c r="AB223" s="2">
        <f t="shared" si="21"/>
        <v>420000</v>
      </c>
      <c r="AC223" s="2">
        <f t="shared" ref="AC223:AC286" si="41">IF(Z224="HERE",V223,AC222)</f>
        <v>38367332.285714246</v>
      </c>
      <c r="AD223" s="3">
        <f t="shared" si="10"/>
        <v>47294996.999999866</v>
      </c>
      <c r="AE223" s="2">
        <f>IF(AE221&gt;=52800000,52800000,IF(AB202=Graph!G$1*1000,AE222+Graph!G$1*1000,AC223))</f>
        <v>38367332.285714246</v>
      </c>
      <c r="AF223" s="3">
        <f t="shared" si="11"/>
        <v>38367332.285714246</v>
      </c>
      <c r="AG223" s="3">
        <f t="shared" si="27"/>
        <v>36914861.857142739</v>
      </c>
      <c r="AH223" s="3" t="e">
        <f t="shared" si="3"/>
        <v>#N/A</v>
      </c>
    </row>
    <row r="224" spans="1:34" x14ac:dyDescent="0.25">
      <c r="A224" s="1">
        <v>44400</v>
      </c>
      <c r="B224" s="2">
        <f t="shared" si="0"/>
        <v>154</v>
      </c>
      <c r="C224" s="7"/>
      <c r="D224" s="2" t="e">
        <f t="shared" si="12"/>
        <v>#N/A</v>
      </c>
      <c r="E224" s="2" t="e">
        <f t="shared" si="22"/>
        <v>#N/A</v>
      </c>
      <c r="F224" s="2">
        <v>1153095.2242496908</v>
      </c>
      <c r="G224" s="2">
        <f t="shared" si="26"/>
        <v>439997.71428571426</v>
      </c>
      <c r="H224" s="2">
        <f t="shared" ref="H224:H287" si="42">IF(COUNT($C225)=0,IF(COUNT($C224)=1,C224,SUM(H223+G224)),C224)</f>
        <v>85007090.000000179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2145236.9999999958</v>
      </c>
      <c r="M224" s="8" t="e">
        <f t="shared" si="28"/>
        <v>#N/A</v>
      </c>
      <c r="N224" s="21" t="e">
        <f t="shared" si="15"/>
        <v>#N/A</v>
      </c>
      <c r="O224" s="2" t="e">
        <f t="shared" si="24"/>
        <v>#N/A</v>
      </c>
      <c r="P224" s="2">
        <v>1169644.2557022572</v>
      </c>
      <c r="Q224" s="21">
        <f t="shared" si="39"/>
        <v>450000</v>
      </c>
      <c r="R224" s="2">
        <f t="shared" ref="R224:R287" si="43">IF(COUNT($C225)=0,IF(COUNT($C224)=1,M224,SUM(R223+Q224)),M224)</f>
        <v>87152327</v>
      </c>
      <c r="S224" s="2">
        <f t="shared" si="17"/>
        <v>439997.71428571641</v>
      </c>
      <c r="T224" s="2">
        <f t="shared" si="18"/>
        <v>10002.285714285914</v>
      </c>
      <c r="U224" s="2">
        <f t="shared" si="19"/>
        <v>450000</v>
      </c>
      <c r="V224" s="2">
        <f t="shared" si="33"/>
        <v>48047282.000000007</v>
      </c>
      <c r="W224" s="2">
        <f t="shared" si="20"/>
        <v>439997.71428571641</v>
      </c>
      <c r="X224" s="2">
        <f t="shared" si="6"/>
        <v>10002.285714283586</v>
      </c>
      <c r="Y224" s="2">
        <f t="shared" si="40"/>
        <v>39105044.999999821</v>
      </c>
      <c r="Z224" s="2" t="str">
        <f t="shared" si="8"/>
        <v>MEEP</v>
      </c>
      <c r="AA224" s="2">
        <f>IF(Z224="HERE",Y224,AA223+Graph!$G$1*1000)</f>
        <v>47714996.999999866</v>
      </c>
      <c r="AB224" s="2">
        <f t="shared" si="21"/>
        <v>420000</v>
      </c>
      <c r="AC224" s="2">
        <f t="shared" si="41"/>
        <v>38367332.285714246</v>
      </c>
      <c r="AD224" s="3">
        <f t="shared" si="10"/>
        <v>47714996.999999866</v>
      </c>
      <c r="AE224" s="2">
        <f>IF(AE222&gt;=52800000,52800000,IF(AB203=Graph!G$1*1000,AE223+Graph!G$1*1000,AC224))</f>
        <v>38367332.285714246</v>
      </c>
      <c r="AF224" s="3">
        <f t="shared" si="11"/>
        <v>38367332.285714246</v>
      </c>
      <c r="AG224" s="3">
        <f t="shared" si="27"/>
        <v>36923863.914285593</v>
      </c>
      <c r="AH224" s="3" t="e">
        <f t="shared" si="3"/>
        <v>#N/A</v>
      </c>
    </row>
    <row r="225" spans="1:34" x14ac:dyDescent="0.25">
      <c r="A225" s="1">
        <v>44401</v>
      </c>
      <c r="B225" s="2">
        <f t="shared" si="0"/>
        <v>155</v>
      </c>
      <c r="C225" s="7"/>
      <c r="D225" s="2" t="e">
        <f t="shared" si="12"/>
        <v>#N/A</v>
      </c>
      <c r="E225" s="2" t="e">
        <f t="shared" si="22"/>
        <v>#N/A</v>
      </c>
      <c r="F225" s="2">
        <v>1157602.4180290401</v>
      </c>
      <c r="G225" s="2">
        <f t="shared" si="26"/>
        <v>439997.71428571426</v>
      </c>
      <c r="H225" s="2">
        <f t="shared" si="42"/>
        <v>85447087.714285895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2155239.2857142817</v>
      </c>
      <c r="M225" s="8" t="e">
        <f t="shared" si="28"/>
        <v>#N/A</v>
      </c>
      <c r="N225" s="21" t="e">
        <f t="shared" si="15"/>
        <v>#N/A</v>
      </c>
      <c r="O225" s="2" t="e">
        <f t="shared" si="24"/>
        <v>#N/A</v>
      </c>
      <c r="P225" s="2">
        <v>1174225.8403361142</v>
      </c>
      <c r="Q225" s="21">
        <f t="shared" si="39"/>
        <v>450000</v>
      </c>
      <c r="R225" s="2">
        <f t="shared" si="43"/>
        <v>87602327</v>
      </c>
      <c r="S225" s="2">
        <f t="shared" si="17"/>
        <v>439997.71428571641</v>
      </c>
      <c r="T225" s="2">
        <f t="shared" si="18"/>
        <v>10002.285714285914</v>
      </c>
      <c r="U225" s="2">
        <f t="shared" si="19"/>
        <v>450000</v>
      </c>
      <c r="V225" s="2">
        <f t="shared" si="33"/>
        <v>48487279.714285724</v>
      </c>
      <c r="W225" s="2">
        <f t="shared" si="20"/>
        <v>439997.71428571641</v>
      </c>
      <c r="X225" s="2">
        <f t="shared" si="6"/>
        <v>10002.285714283586</v>
      </c>
      <c r="Y225" s="2">
        <f t="shared" si="40"/>
        <v>39115047.285714105</v>
      </c>
      <c r="Z225" s="2" t="str">
        <f t="shared" si="8"/>
        <v>MEEP</v>
      </c>
      <c r="AA225" s="2">
        <f>IF(Z225="HERE",Y225,AA224+Graph!$G$1*1000)</f>
        <v>48134996.999999866</v>
      </c>
      <c r="AB225" s="2">
        <f t="shared" si="21"/>
        <v>420000</v>
      </c>
      <c r="AC225" s="2">
        <f t="shared" si="41"/>
        <v>38367332.285714246</v>
      </c>
      <c r="AD225" s="3">
        <f t="shared" si="10"/>
        <v>48134996.999999866</v>
      </c>
      <c r="AE225" s="2">
        <f>IF(AE223&gt;=52800000,52800000,IF(AB204=Graph!G$1*1000,AE224+Graph!G$1*1000,AC225))</f>
        <v>38787332.285714246</v>
      </c>
      <c r="AF225" s="3">
        <f t="shared" si="11"/>
        <v>38787332.285714246</v>
      </c>
      <c r="AG225" s="3">
        <f t="shared" si="27"/>
        <v>37301863.914285593</v>
      </c>
      <c r="AH225" s="3" t="e">
        <f t="shared" si="3"/>
        <v>#N/A</v>
      </c>
    </row>
    <row r="226" spans="1:34" x14ac:dyDescent="0.25">
      <c r="A226" s="1">
        <v>44402</v>
      </c>
      <c r="B226" s="2">
        <f t="shared" si="0"/>
        <v>156</v>
      </c>
      <c r="C226" s="7"/>
      <c r="D226" s="2" t="e">
        <f t="shared" si="12"/>
        <v>#N/A</v>
      </c>
      <c r="E226" s="2" t="e">
        <f t="shared" si="22"/>
        <v>#N/A</v>
      </c>
      <c r="F226" s="2">
        <v>1162109.6118083596</v>
      </c>
      <c r="G226" s="2">
        <f t="shared" si="26"/>
        <v>439997.71428571426</v>
      </c>
      <c r="H226" s="2">
        <f t="shared" si="42"/>
        <v>85887085.428571612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2165241.5714285676</v>
      </c>
      <c r="M226" s="8" t="e">
        <f t="shared" si="28"/>
        <v>#N/A</v>
      </c>
      <c r="N226" s="21" t="e">
        <f t="shared" si="15"/>
        <v>#N/A</v>
      </c>
      <c r="O226" s="2" t="e">
        <f t="shared" si="24"/>
        <v>#N/A</v>
      </c>
      <c r="P226" s="2">
        <v>1178807.4249699712</v>
      </c>
      <c r="Q226" s="21">
        <f t="shared" si="39"/>
        <v>450000</v>
      </c>
      <c r="R226" s="2">
        <f t="shared" si="43"/>
        <v>88052327</v>
      </c>
      <c r="S226" s="2">
        <f t="shared" si="17"/>
        <v>439997.71428571641</v>
      </c>
      <c r="T226" s="2">
        <f t="shared" si="18"/>
        <v>10002.285714285914</v>
      </c>
      <c r="U226" s="2">
        <f t="shared" si="19"/>
        <v>450000</v>
      </c>
      <c r="V226" s="2">
        <f t="shared" si="33"/>
        <v>48927277.42857144</v>
      </c>
      <c r="W226" s="2">
        <f t="shared" si="20"/>
        <v>439997.71428571641</v>
      </c>
      <c r="X226" s="2">
        <f t="shared" si="6"/>
        <v>10002.285714283586</v>
      </c>
      <c r="Y226" s="2">
        <f t="shared" si="40"/>
        <v>39125049.571428388</v>
      </c>
      <c r="Z226" s="2" t="str">
        <f t="shared" si="8"/>
        <v>MEEP</v>
      </c>
      <c r="AA226" s="2">
        <f>IF(Z226="HERE",Y226,AA225+Graph!$G$1*1000)</f>
        <v>48554996.999999866</v>
      </c>
      <c r="AB226" s="2">
        <f t="shared" si="21"/>
        <v>420000</v>
      </c>
      <c r="AC226" s="2">
        <f t="shared" si="41"/>
        <v>38367332.285714246</v>
      </c>
      <c r="AD226" s="3">
        <f t="shared" si="10"/>
        <v>48554996.999999866</v>
      </c>
      <c r="AE226" s="2">
        <f>IF(AE224&gt;=52800000,52800000,IF(AB205=Graph!G$1*1000,AE225+Graph!G$1*1000,AC226))</f>
        <v>39207332.285714246</v>
      </c>
      <c r="AF226" s="3">
        <f t="shared" si="11"/>
        <v>39207332.285714246</v>
      </c>
      <c r="AG226" s="3">
        <f t="shared" si="27"/>
        <v>37679863.914285593</v>
      </c>
      <c r="AH226" s="3" t="e">
        <f t="shared" si="3"/>
        <v>#N/A</v>
      </c>
    </row>
    <row r="227" spans="1:34" x14ac:dyDescent="0.25">
      <c r="A227" s="1">
        <v>44403</v>
      </c>
      <c r="B227" s="2">
        <f t="shared" si="0"/>
        <v>157</v>
      </c>
      <c r="C227" s="7"/>
      <c r="D227" s="2" t="e">
        <f t="shared" si="12"/>
        <v>#N/A</v>
      </c>
      <c r="E227" s="2" t="e">
        <f t="shared" si="22"/>
        <v>#N/A</v>
      </c>
      <c r="F227" s="2">
        <v>1166616.8055876791</v>
      </c>
      <c r="G227" s="2">
        <f t="shared" si="26"/>
        <v>439997.71428571426</v>
      </c>
      <c r="H227" s="2">
        <f t="shared" si="42"/>
        <v>86327083.142857328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2175243.8571428536</v>
      </c>
      <c r="M227" s="8" t="e">
        <f t="shared" si="28"/>
        <v>#N/A</v>
      </c>
      <c r="N227" s="21" t="e">
        <f t="shared" si="15"/>
        <v>#N/A</v>
      </c>
      <c r="O227" s="2" t="e">
        <f t="shared" si="24"/>
        <v>#N/A</v>
      </c>
      <c r="P227" s="2">
        <v>1183389.0096038282</v>
      </c>
      <c r="Q227" s="21">
        <f t="shared" si="39"/>
        <v>450000</v>
      </c>
      <c r="R227" s="2">
        <f t="shared" si="43"/>
        <v>88502327</v>
      </c>
      <c r="S227" s="2">
        <f t="shared" si="17"/>
        <v>439997.71428571641</v>
      </c>
      <c r="T227" s="2">
        <f t="shared" si="18"/>
        <v>10002.285714285914</v>
      </c>
      <c r="U227" s="2">
        <f t="shared" si="19"/>
        <v>450000</v>
      </c>
      <c r="V227" s="2">
        <f t="shared" si="33"/>
        <v>49367275.142857157</v>
      </c>
      <c r="W227" s="2">
        <f t="shared" si="20"/>
        <v>439997.71428571641</v>
      </c>
      <c r="X227" s="2">
        <f t="shared" si="6"/>
        <v>10002.285714283586</v>
      </c>
      <c r="Y227" s="2">
        <f t="shared" si="40"/>
        <v>39135051.857142672</v>
      </c>
      <c r="Z227" s="2" t="str">
        <f t="shared" si="8"/>
        <v>MEEP</v>
      </c>
      <c r="AA227" s="2">
        <f>IF(Z227="HERE",Y227,AA226+Graph!$G$1*1000)</f>
        <v>48974996.999999866</v>
      </c>
      <c r="AB227" s="2">
        <f t="shared" si="21"/>
        <v>420000</v>
      </c>
      <c r="AC227" s="2">
        <f t="shared" si="41"/>
        <v>38367332.285714246</v>
      </c>
      <c r="AD227" s="3">
        <f t="shared" si="10"/>
        <v>48974996.999999866</v>
      </c>
      <c r="AE227" s="2">
        <f>IF(AE225&gt;=52800000,52800000,IF(AB206=Graph!G$1*1000,AE226+Graph!G$1*1000,AC227))</f>
        <v>39627332.285714246</v>
      </c>
      <c r="AF227" s="3">
        <f t="shared" si="11"/>
        <v>39627332.285714246</v>
      </c>
      <c r="AG227" s="3">
        <f t="shared" si="27"/>
        <v>38057863.914285593</v>
      </c>
      <c r="AH227" s="3" t="e">
        <f t="shared" si="3"/>
        <v>#N/A</v>
      </c>
    </row>
    <row r="228" spans="1:34" x14ac:dyDescent="0.25">
      <c r="A228" s="1">
        <v>44404</v>
      </c>
      <c r="B228" s="2">
        <f t="shared" si="0"/>
        <v>158</v>
      </c>
      <c r="C228" s="7"/>
      <c r="D228" s="2" t="e">
        <f t="shared" si="12"/>
        <v>#N/A</v>
      </c>
      <c r="E228" s="2" t="e">
        <f t="shared" si="22"/>
        <v>#N/A</v>
      </c>
      <c r="F228" s="2">
        <v>1171123.9993670285</v>
      </c>
      <c r="G228" s="2">
        <f t="shared" si="26"/>
        <v>439997.71428571426</v>
      </c>
      <c r="H228" s="2">
        <f t="shared" si="42"/>
        <v>86767080.857143044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2185246.1428571395</v>
      </c>
      <c r="M228" s="8" t="e">
        <f t="shared" si="28"/>
        <v>#N/A</v>
      </c>
      <c r="N228" s="21" t="e">
        <f t="shared" si="15"/>
        <v>#N/A</v>
      </c>
      <c r="O228" s="2" t="e">
        <f t="shared" si="24"/>
        <v>#N/A</v>
      </c>
      <c r="P228" s="2">
        <v>1187970.5942376852</v>
      </c>
      <c r="Q228" s="21">
        <f t="shared" si="39"/>
        <v>450000</v>
      </c>
      <c r="R228" s="2">
        <f t="shared" si="43"/>
        <v>88952327</v>
      </c>
      <c r="S228" s="2">
        <f t="shared" si="17"/>
        <v>439997.71428571641</v>
      </c>
      <c r="T228" s="2">
        <f t="shared" si="18"/>
        <v>10002.285714285914</v>
      </c>
      <c r="U228" s="2">
        <f t="shared" si="19"/>
        <v>450000</v>
      </c>
      <c r="V228" s="2">
        <f t="shared" si="33"/>
        <v>49807272.857142873</v>
      </c>
      <c r="W228" s="2">
        <f t="shared" si="20"/>
        <v>439997.71428571641</v>
      </c>
      <c r="X228" s="2">
        <f t="shared" si="6"/>
        <v>10002.285714283586</v>
      </c>
      <c r="Y228" s="2">
        <f t="shared" si="40"/>
        <v>39145054.142856956</v>
      </c>
      <c r="Z228" s="2" t="str">
        <f t="shared" si="8"/>
        <v>MEEP</v>
      </c>
      <c r="AA228" s="2">
        <f>IF(Z228="HERE",Y228,AA227+Graph!$G$1*1000)</f>
        <v>49394996.999999866</v>
      </c>
      <c r="AB228" s="2">
        <f t="shared" si="21"/>
        <v>420000</v>
      </c>
      <c r="AC228" s="2">
        <f t="shared" si="41"/>
        <v>38367332.285714246</v>
      </c>
      <c r="AD228" s="3">
        <f t="shared" si="10"/>
        <v>49394996.999999866</v>
      </c>
      <c r="AE228" s="2">
        <f>IF(AE226&gt;=52800000,52800000,IF(AB207=Graph!G$1*1000,AE227+Graph!G$1*1000,AC228))</f>
        <v>40047332.285714246</v>
      </c>
      <c r="AF228" s="3">
        <f t="shared" si="11"/>
        <v>40047332.285714246</v>
      </c>
      <c r="AG228" s="3">
        <f t="shared" si="27"/>
        <v>38435863.914285593</v>
      </c>
      <c r="AH228" s="3" t="e">
        <f t="shared" si="3"/>
        <v>#N/A</v>
      </c>
    </row>
    <row r="229" spans="1:34" x14ac:dyDescent="0.25">
      <c r="A229" s="1">
        <v>44405</v>
      </c>
      <c r="B229" s="2">
        <f t="shared" si="0"/>
        <v>159</v>
      </c>
      <c r="C229" s="7"/>
      <c r="D229" s="2" t="e">
        <f t="shared" si="12"/>
        <v>#N/A</v>
      </c>
      <c r="E229" s="2" t="e">
        <f t="shared" si="22"/>
        <v>#N/A</v>
      </c>
      <c r="F229" s="2">
        <v>1175631.193146348</v>
      </c>
      <c r="G229" s="2">
        <f t="shared" si="26"/>
        <v>439997.71428571426</v>
      </c>
      <c r="H229" s="2">
        <f t="shared" si="42"/>
        <v>87207078.571428761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2195248.4285714254</v>
      </c>
      <c r="M229" s="8" t="e">
        <f t="shared" si="28"/>
        <v>#N/A</v>
      </c>
      <c r="N229" s="21" t="e">
        <f t="shared" si="15"/>
        <v>#N/A</v>
      </c>
      <c r="O229" s="2" t="e">
        <f t="shared" si="24"/>
        <v>#N/A</v>
      </c>
      <c r="P229" s="2">
        <v>1192552.1788715422</v>
      </c>
      <c r="Q229" s="21">
        <f t="shared" si="39"/>
        <v>450000</v>
      </c>
      <c r="R229" s="2">
        <f t="shared" si="43"/>
        <v>89402327</v>
      </c>
      <c r="S229" s="2">
        <f t="shared" si="17"/>
        <v>439997.71428571641</v>
      </c>
      <c r="T229" s="2">
        <f t="shared" si="18"/>
        <v>10002.285714285914</v>
      </c>
      <c r="U229" s="2">
        <f t="shared" si="19"/>
        <v>450000</v>
      </c>
      <c r="V229" s="2">
        <f t="shared" si="33"/>
        <v>50247270.57142859</v>
      </c>
      <c r="W229" s="2">
        <f t="shared" si="20"/>
        <v>439997.71428571641</v>
      </c>
      <c r="X229" s="2">
        <f t="shared" si="6"/>
        <v>10002.285714283586</v>
      </c>
      <c r="Y229" s="2">
        <f t="shared" si="40"/>
        <v>39155056.428571239</v>
      </c>
      <c r="Z229" s="2" t="str">
        <f t="shared" si="8"/>
        <v>MEEP</v>
      </c>
      <c r="AA229" s="2">
        <f>IF(Z229="HERE",Y229,AA228+Graph!$G$1*1000)</f>
        <v>49814996.999999866</v>
      </c>
      <c r="AB229" s="2">
        <f t="shared" si="21"/>
        <v>420000</v>
      </c>
      <c r="AC229" s="2">
        <f t="shared" si="41"/>
        <v>38367332.285714246</v>
      </c>
      <c r="AD229" s="3">
        <f t="shared" si="10"/>
        <v>49814996.999999866</v>
      </c>
      <c r="AE229" s="2">
        <f>IF(AE227&gt;=52800000,52800000,IF(AB208=Graph!G$1*1000,AE228+Graph!G$1*1000,AC229))</f>
        <v>40467332.285714246</v>
      </c>
      <c r="AF229" s="3">
        <f t="shared" si="11"/>
        <v>40467332.285714246</v>
      </c>
      <c r="AG229" s="3">
        <f t="shared" si="27"/>
        <v>38813863.914285593</v>
      </c>
      <c r="AH229" s="3" t="e">
        <f t="shared" si="3"/>
        <v>#N/A</v>
      </c>
    </row>
    <row r="230" spans="1:34" x14ac:dyDescent="0.25">
      <c r="A230" s="1">
        <v>44406</v>
      </c>
      <c r="B230" s="2">
        <f t="shared" si="0"/>
        <v>160</v>
      </c>
      <c r="C230" s="7"/>
      <c r="D230" s="2" t="e">
        <f t="shared" si="12"/>
        <v>#N/A</v>
      </c>
      <c r="E230" s="2" t="e">
        <f t="shared" si="22"/>
        <v>#N/A</v>
      </c>
      <c r="F230" s="2">
        <v>1180138.3869256675</v>
      </c>
      <c r="G230" s="2">
        <f t="shared" si="26"/>
        <v>439997.71428571426</v>
      </c>
      <c r="H230" s="2">
        <f t="shared" si="42"/>
        <v>87647076.285714477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2205250.7142857113</v>
      </c>
      <c r="M230" s="8" t="e">
        <f t="shared" si="28"/>
        <v>#N/A</v>
      </c>
      <c r="N230" s="21" t="e">
        <f t="shared" si="15"/>
        <v>#N/A</v>
      </c>
      <c r="O230" s="2" t="e">
        <f t="shared" si="24"/>
        <v>#N/A</v>
      </c>
      <c r="P230" s="2">
        <v>1197133.7635053992</v>
      </c>
      <c r="Q230" s="21">
        <f t="shared" ref="Q230:Q293" si="44">IF(P230&gt;450000,450000,P230)</f>
        <v>450000</v>
      </c>
      <c r="R230" s="2">
        <f t="shared" si="43"/>
        <v>89852327</v>
      </c>
      <c r="S230" s="2">
        <f t="shared" si="17"/>
        <v>439997.71428571641</v>
      </c>
      <c r="T230" s="2">
        <f t="shared" si="18"/>
        <v>10002.285714285914</v>
      </c>
      <c r="U230" s="2">
        <f t="shared" si="19"/>
        <v>450000</v>
      </c>
      <c r="V230" s="2">
        <f t="shared" si="33"/>
        <v>50687268.285714306</v>
      </c>
      <c r="W230" s="2">
        <f t="shared" si="20"/>
        <v>439997.71428571641</v>
      </c>
      <c r="X230" s="2">
        <f t="shared" si="6"/>
        <v>10002.285714283586</v>
      </c>
      <c r="Y230" s="2">
        <f t="shared" si="40"/>
        <v>39165058.714285523</v>
      </c>
      <c r="Z230" s="2" t="str">
        <f t="shared" si="8"/>
        <v>MEEP</v>
      </c>
      <c r="AA230" s="2">
        <f>IF(Z230="HERE",Y230,AA229+Graph!$G$1*1000)</f>
        <v>50234996.999999866</v>
      </c>
      <c r="AB230" s="2">
        <f t="shared" si="21"/>
        <v>420000</v>
      </c>
      <c r="AC230" s="2">
        <f t="shared" si="41"/>
        <v>38367332.285714246</v>
      </c>
      <c r="AD230" s="3">
        <f t="shared" si="10"/>
        <v>50234996.999999866</v>
      </c>
      <c r="AE230" s="2">
        <f>IF(AE228&gt;=52800000,52800000,IF(AB209=Graph!G$1*1000,AE229+Graph!G$1*1000,AC230))</f>
        <v>40887332.285714246</v>
      </c>
      <c r="AF230" s="3">
        <f t="shared" si="11"/>
        <v>40887332.285714246</v>
      </c>
      <c r="AG230" s="3">
        <f t="shared" si="27"/>
        <v>39191863.914285593</v>
      </c>
      <c r="AH230" s="3" t="e">
        <f t="shared" si="3"/>
        <v>#N/A</v>
      </c>
    </row>
    <row r="231" spans="1:34" x14ac:dyDescent="0.25">
      <c r="A231" s="1">
        <v>44407</v>
      </c>
      <c r="B231" s="2">
        <f t="shared" si="0"/>
        <v>161</v>
      </c>
      <c r="C231" s="7"/>
      <c r="D231" s="2" t="e">
        <f t="shared" si="12"/>
        <v>#N/A</v>
      </c>
      <c r="E231" s="2" t="e">
        <f t="shared" si="22"/>
        <v>#N/A</v>
      </c>
      <c r="F231" s="2">
        <v>1184645.5807050169</v>
      </c>
      <c r="G231" s="2">
        <f t="shared" si="26"/>
        <v>439997.71428571426</v>
      </c>
      <c r="H231" s="2">
        <f t="shared" si="42"/>
        <v>88087074.000000194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2215252.9999999972</v>
      </c>
      <c r="M231" s="8" t="e">
        <f t="shared" si="28"/>
        <v>#N/A</v>
      </c>
      <c r="N231" s="21" t="e">
        <f t="shared" si="15"/>
        <v>#N/A</v>
      </c>
      <c r="O231" s="2" t="e">
        <f t="shared" si="24"/>
        <v>#N/A</v>
      </c>
      <c r="P231" s="2">
        <v>1201715.3481392562</v>
      </c>
      <c r="Q231" s="21">
        <f t="shared" si="44"/>
        <v>450000</v>
      </c>
      <c r="R231" s="2">
        <f t="shared" si="43"/>
        <v>90302327</v>
      </c>
      <c r="S231" s="2">
        <f t="shared" si="17"/>
        <v>439997.71428571641</v>
      </c>
      <c r="T231" s="2">
        <f t="shared" si="18"/>
        <v>10002.285714285914</v>
      </c>
      <c r="U231" s="2">
        <f t="shared" si="19"/>
        <v>450000</v>
      </c>
      <c r="V231" s="2">
        <f t="shared" si="33"/>
        <v>51127266.000000022</v>
      </c>
      <c r="W231" s="2">
        <f t="shared" si="20"/>
        <v>439997.71428571641</v>
      </c>
      <c r="X231" s="2">
        <f t="shared" si="6"/>
        <v>10002.285714283586</v>
      </c>
      <c r="Y231" s="2">
        <f t="shared" si="40"/>
        <v>39175060.999999806</v>
      </c>
      <c r="Z231" s="2" t="str">
        <f t="shared" si="8"/>
        <v>MEEP</v>
      </c>
      <c r="AA231" s="2">
        <f>IF(Z231="HERE",Y231,AA230+Graph!$G$1*1000)</f>
        <v>50654996.999999866</v>
      </c>
      <c r="AB231" s="2">
        <f t="shared" si="21"/>
        <v>420000</v>
      </c>
      <c r="AC231" s="2">
        <f t="shared" si="41"/>
        <v>38367332.285714246</v>
      </c>
      <c r="AD231" s="3">
        <f t="shared" si="10"/>
        <v>50654996.999999866</v>
      </c>
      <c r="AE231" s="2">
        <f>IF(AE229&gt;=52800000,52800000,IF(AB210=Graph!G$1*1000,AE230+Graph!G$1*1000,AC231))</f>
        <v>41307332.285714246</v>
      </c>
      <c r="AF231" s="3">
        <f t="shared" si="11"/>
        <v>41307332.285714246</v>
      </c>
      <c r="AG231" s="3">
        <f t="shared" si="27"/>
        <v>39569863.914285593</v>
      </c>
      <c r="AH231" s="3" t="e">
        <f t="shared" si="3"/>
        <v>#N/A</v>
      </c>
    </row>
    <row r="232" spans="1:34" x14ac:dyDescent="0.25">
      <c r="A232" s="1">
        <v>44408</v>
      </c>
      <c r="B232" s="2">
        <f t="shared" si="0"/>
        <v>162</v>
      </c>
      <c r="C232" s="7"/>
      <c r="D232" s="2" t="e">
        <f t="shared" si="12"/>
        <v>#N/A</v>
      </c>
      <c r="E232" s="2" t="e">
        <f t="shared" si="22"/>
        <v>#N/A</v>
      </c>
      <c r="F232" s="2">
        <v>1189152.7744843364</v>
      </c>
      <c r="G232" s="2">
        <f t="shared" si="26"/>
        <v>439997.71428571426</v>
      </c>
      <c r="H232" s="2">
        <f t="shared" si="42"/>
        <v>88527071.71428591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2225255.2857142831</v>
      </c>
      <c r="M232" s="8" t="e">
        <f t="shared" si="28"/>
        <v>#N/A</v>
      </c>
      <c r="N232" s="21" t="e">
        <f t="shared" si="15"/>
        <v>#N/A</v>
      </c>
      <c r="O232" s="2" t="e">
        <f t="shared" si="24"/>
        <v>#N/A</v>
      </c>
      <c r="P232" s="2">
        <v>1206296.9327731133</v>
      </c>
      <c r="Q232" s="21">
        <f t="shared" si="44"/>
        <v>450000</v>
      </c>
      <c r="R232" s="2">
        <f t="shared" si="43"/>
        <v>90752327</v>
      </c>
      <c r="S232" s="2">
        <f t="shared" si="17"/>
        <v>439997.71428571641</v>
      </c>
      <c r="T232" s="2">
        <f t="shared" si="18"/>
        <v>10002.285714285914</v>
      </c>
      <c r="U232" s="2">
        <f t="shared" si="19"/>
        <v>450000</v>
      </c>
      <c r="V232" s="2">
        <f t="shared" si="33"/>
        <v>51567263.714285739</v>
      </c>
      <c r="W232" s="2">
        <f t="shared" si="20"/>
        <v>439997.71428571641</v>
      </c>
      <c r="X232" s="2">
        <f t="shared" si="6"/>
        <v>10002.285714283586</v>
      </c>
      <c r="Y232" s="2">
        <f t="shared" si="40"/>
        <v>39185063.28571409</v>
      </c>
      <c r="Z232" s="2" t="str">
        <f t="shared" si="8"/>
        <v>MEEP</v>
      </c>
      <c r="AA232" s="2">
        <f>IF(Z232="HERE",Y232,AA231+Graph!$G$1*1000)</f>
        <v>51074996.999999866</v>
      </c>
      <c r="AB232" s="2">
        <f t="shared" si="21"/>
        <v>420000</v>
      </c>
      <c r="AC232" s="2">
        <f t="shared" si="41"/>
        <v>38367332.285714246</v>
      </c>
      <c r="AD232" s="3">
        <f t="shared" si="10"/>
        <v>51074996.999999866</v>
      </c>
      <c r="AE232" s="2">
        <f>IF(AE230&gt;=52800000,52800000,IF(AB211=Graph!G$1*1000,AE231+Graph!G$1*1000,AC232))</f>
        <v>41727332.285714246</v>
      </c>
      <c r="AF232" s="3">
        <f t="shared" si="11"/>
        <v>41727332.285714246</v>
      </c>
      <c r="AG232" s="3">
        <f t="shared" si="27"/>
        <v>39947863.914285593</v>
      </c>
      <c r="AH232" s="3" t="e">
        <f t="shared" si="3"/>
        <v>#N/A</v>
      </c>
    </row>
    <row r="233" spans="1:34" x14ac:dyDescent="0.25">
      <c r="A233" s="1">
        <v>44409</v>
      </c>
      <c r="B233" s="2">
        <f t="shared" si="0"/>
        <v>163</v>
      </c>
      <c r="C233" s="7"/>
      <c r="D233" s="2" t="e">
        <f t="shared" si="12"/>
        <v>#N/A</v>
      </c>
      <c r="E233" s="2" t="e">
        <f t="shared" si="22"/>
        <v>#N/A</v>
      </c>
      <c r="F233" s="2">
        <v>1193659.9682636559</v>
      </c>
      <c r="G233" s="2">
        <f t="shared" si="26"/>
        <v>439997.71428571426</v>
      </c>
      <c r="H233" s="2">
        <f t="shared" si="42"/>
        <v>88967069.428571627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2235257.571428569</v>
      </c>
      <c r="M233" s="8" t="e">
        <f t="shared" si="28"/>
        <v>#N/A</v>
      </c>
      <c r="N233" s="21" t="e">
        <f t="shared" si="15"/>
        <v>#N/A</v>
      </c>
      <c r="O233" s="2" t="e">
        <f t="shared" si="24"/>
        <v>#N/A</v>
      </c>
      <c r="P233" s="2">
        <v>1210878.5174069405</v>
      </c>
      <c r="Q233" s="21">
        <f t="shared" si="44"/>
        <v>450000</v>
      </c>
      <c r="R233" s="2">
        <f t="shared" si="43"/>
        <v>91202327</v>
      </c>
      <c r="S233" s="2">
        <f t="shared" si="17"/>
        <v>439997.71428571641</v>
      </c>
      <c r="T233" s="2">
        <f t="shared" si="18"/>
        <v>10002.285714285914</v>
      </c>
      <c r="U233" s="2">
        <f t="shared" si="19"/>
        <v>450000</v>
      </c>
      <c r="V233" s="2">
        <f t="shared" si="33"/>
        <v>52007261.428571455</v>
      </c>
      <c r="W233" s="2">
        <f t="shared" si="20"/>
        <v>439997.71428571641</v>
      </c>
      <c r="X233" s="2">
        <f t="shared" si="6"/>
        <v>10002.285714283586</v>
      </c>
      <c r="Y233" s="2">
        <f t="shared" si="40"/>
        <v>39195065.571428373</v>
      </c>
      <c r="Z233" s="2" t="str">
        <f t="shared" si="8"/>
        <v>MEEP</v>
      </c>
      <c r="AA233" s="2">
        <f>IF(Z233="HERE",Y233,AA232+Graph!$G$1*1000)</f>
        <v>51494996.999999866</v>
      </c>
      <c r="AB233" s="2">
        <f t="shared" si="21"/>
        <v>420000</v>
      </c>
      <c r="AC233" s="2">
        <f t="shared" si="41"/>
        <v>38367332.285714246</v>
      </c>
      <c r="AD233" s="3">
        <f t="shared" si="10"/>
        <v>51494996.999999866</v>
      </c>
      <c r="AE233" s="2">
        <f>IF(AE231&gt;=52800000,52800000,IF(AB212=Graph!G$1*1000,AE232+Graph!G$1*1000,AC233))</f>
        <v>42147332.285714246</v>
      </c>
      <c r="AF233" s="3">
        <f t="shared" si="11"/>
        <v>42147332.285714246</v>
      </c>
      <c r="AG233" s="3">
        <f t="shared" si="27"/>
        <v>40325863.914285593</v>
      </c>
      <c r="AH233" s="3" t="e">
        <f t="shared" si="3"/>
        <v>#N/A</v>
      </c>
    </row>
    <row r="234" spans="1:34" x14ac:dyDescent="0.25">
      <c r="A234" s="1">
        <v>44410</v>
      </c>
      <c r="B234" s="2">
        <f t="shared" si="0"/>
        <v>164</v>
      </c>
      <c r="C234" s="7"/>
      <c r="D234" s="2" t="e">
        <f t="shared" si="12"/>
        <v>#N/A</v>
      </c>
      <c r="E234" s="2" t="e">
        <f t="shared" si="22"/>
        <v>#N/A</v>
      </c>
      <c r="F234" s="2">
        <v>1198167.1620430052</v>
      </c>
      <c r="G234" s="2">
        <f t="shared" si="26"/>
        <v>439997.71428571426</v>
      </c>
      <c r="H234" s="2">
        <f t="shared" si="42"/>
        <v>89407067.142857343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2245259.8571428549</v>
      </c>
      <c r="M234" s="8" t="e">
        <f t="shared" si="28"/>
        <v>#N/A</v>
      </c>
      <c r="N234" s="21" t="e">
        <f t="shared" si="15"/>
        <v>#N/A</v>
      </c>
      <c r="O234" s="2" t="e">
        <f t="shared" si="24"/>
        <v>#N/A</v>
      </c>
      <c r="P234" s="2">
        <v>1215460.1020407975</v>
      </c>
      <c r="Q234" s="21">
        <f t="shared" si="44"/>
        <v>450000</v>
      </c>
      <c r="R234" s="2">
        <f t="shared" si="43"/>
        <v>91652327</v>
      </c>
      <c r="S234" s="2">
        <f t="shared" si="17"/>
        <v>439997.71428571641</v>
      </c>
      <c r="T234" s="2">
        <f t="shared" si="18"/>
        <v>10002.285714285914</v>
      </c>
      <c r="U234" s="2">
        <f t="shared" si="19"/>
        <v>450000</v>
      </c>
      <c r="V234" s="2">
        <f t="shared" si="33"/>
        <v>52447259.142857172</v>
      </c>
      <c r="W234" s="2">
        <f t="shared" si="20"/>
        <v>439997.71428571641</v>
      </c>
      <c r="X234" s="2">
        <f t="shared" si="6"/>
        <v>10002.285714283586</v>
      </c>
      <c r="Y234" s="2">
        <f t="shared" si="40"/>
        <v>39205067.857142657</v>
      </c>
      <c r="Z234" s="2" t="str">
        <f t="shared" si="8"/>
        <v>MEEP</v>
      </c>
      <c r="AA234" s="2">
        <f>IF(Z234="HERE",Y234,AA233+Graph!$G$1*1000)</f>
        <v>51914996.999999866</v>
      </c>
      <c r="AB234" s="2">
        <f t="shared" si="21"/>
        <v>420000</v>
      </c>
      <c r="AC234" s="2">
        <f t="shared" si="41"/>
        <v>38367332.285714246</v>
      </c>
      <c r="AD234" s="3">
        <f t="shared" si="10"/>
        <v>51914996.999999866</v>
      </c>
      <c r="AE234" s="2">
        <f>IF(AE232&gt;=52800000,52800000,IF(AB213=Graph!G$1*1000,AE233+Graph!G$1*1000,AC234))</f>
        <v>42567332.285714246</v>
      </c>
      <c r="AF234" s="3">
        <f t="shared" si="11"/>
        <v>42567332.285714246</v>
      </c>
      <c r="AG234" s="3">
        <f t="shared" si="27"/>
        <v>40703863.914285593</v>
      </c>
      <c r="AH234" s="3" t="e">
        <f t="shared" si="3"/>
        <v>#N/A</v>
      </c>
    </row>
    <row r="235" spans="1:34" x14ac:dyDescent="0.25">
      <c r="A235" s="1">
        <v>44411</v>
      </c>
      <c r="B235" s="2">
        <f t="shared" si="0"/>
        <v>165</v>
      </c>
      <c r="C235" s="7"/>
      <c r="D235" s="2" t="e">
        <f t="shared" si="12"/>
        <v>#N/A</v>
      </c>
      <c r="E235" s="2" t="e">
        <f t="shared" si="22"/>
        <v>#N/A</v>
      </c>
      <c r="F235" s="2">
        <v>1202674.3558223248</v>
      </c>
      <c r="G235" s="2">
        <f t="shared" si="26"/>
        <v>439997.71428571426</v>
      </c>
      <c r="H235" s="2">
        <f t="shared" si="42"/>
        <v>89847064.857143059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2255262.1428571409</v>
      </c>
      <c r="M235" s="8" t="e">
        <f t="shared" si="28"/>
        <v>#N/A</v>
      </c>
      <c r="N235" s="21" t="e">
        <f t="shared" si="15"/>
        <v>#N/A</v>
      </c>
      <c r="O235" s="2" t="e">
        <f t="shared" si="24"/>
        <v>#N/A</v>
      </c>
      <c r="P235" s="2">
        <v>1220041.6866746545</v>
      </c>
      <c r="Q235" s="21">
        <f t="shared" si="44"/>
        <v>450000</v>
      </c>
      <c r="R235" s="2">
        <f t="shared" si="43"/>
        <v>92102327</v>
      </c>
      <c r="S235" s="2">
        <f t="shared" si="17"/>
        <v>439997.71428571641</v>
      </c>
      <c r="T235" s="2">
        <f t="shared" si="18"/>
        <v>10002.285714285914</v>
      </c>
      <c r="U235" s="2">
        <f t="shared" si="19"/>
        <v>450000</v>
      </c>
      <c r="V235" s="2">
        <f t="shared" si="33"/>
        <v>52887256.857142888</v>
      </c>
      <c r="W235" s="2">
        <f t="shared" si="20"/>
        <v>439997.71428571641</v>
      </c>
      <c r="X235" s="2">
        <f t="shared" si="6"/>
        <v>10002.285714283586</v>
      </c>
      <c r="Y235" s="2">
        <f t="shared" si="40"/>
        <v>39215070.142856941</v>
      </c>
      <c r="Z235" s="2" t="str">
        <f t="shared" si="8"/>
        <v>MEEP</v>
      </c>
      <c r="AA235" s="2">
        <f>IF(Z235="HERE",Y235,AA234+Graph!$G$1*1000)</f>
        <v>52334996.999999866</v>
      </c>
      <c r="AB235" s="2">
        <f t="shared" si="21"/>
        <v>420000</v>
      </c>
      <c r="AC235" s="2">
        <f t="shared" si="41"/>
        <v>38367332.285714246</v>
      </c>
      <c r="AD235" s="3">
        <f t="shared" si="10"/>
        <v>52334996.999999866</v>
      </c>
      <c r="AE235" s="2">
        <f>IF(AE233&gt;=52800000,52800000,IF(AB214=Graph!G$1*1000,AE234+Graph!G$1*1000,AC235))</f>
        <v>42987332.285714246</v>
      </c>
      <c r="AF235" s="3">
        <f t="shared" si="11"/>
        <v>42987332.285714246</v>
      </c>
      <c r="AG235" s="3">
        <f t="shared" si="27"/>
        <v>41081863.914285593</v>
      </c>
      <c r="AH235" s="3" t="e">
        <f t="shared" si="3"/>
        <v>#N/A</v>
      </c>
    </row>
    <row r="236" spans="1:34" x14ac:dyDescent="0.25">
      <c r="A236" s="1">
        <v>44412</v>
      </c>
      <c r="B236" s="2">
        <f t="shared" si="0"/>
        <v>166</v>
      </c>
      <c r="C236" s="7"/>
      <c r="D236" s="2" t="e">
        <f t="shared" si="12"/>
        <v>#N/A</v>
      </c>
      <c r="E236" s="2" t="e">
        <f t="shared" si="22"/>
        <v>#N/A</v>
      </c>
      <c r="F236" s="2">
        <v>1207181.5496016443</v>
      </c>
      <c r="G236" s="2">
        <f t="shared" si="26"/>
        <v>439997.71428571426</v>
      </c>
      <c r="H236" s="2">
        <f t="shared" si="42"/>
        <v>90287062.571428776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2265264.4285714268</v>
      </c>
      <c r="M236" s="8" t="e">
        <f t="shared" si="28"/>
        <v>#N/A</v>
      </c>
      <c r="N236" s="21" t="e">
        <f t="shared" si="15"/>
        <v>#N/A</v>
      </c>
      <c r="O236" s="2" t="e">
        <f t="shared" si="24"/>
        <v>#N/A</v>
      </c>
      <c r="P236" s="2">
        <v>1224623.2713085115</v>
      </c>
      <c r="Q236" s="21">
        <f t="shared" si="44"/>
        <v>450000</v>
      </c>
      <c r="R236" s="2">
        <f t="shared" si="43"/>
        <v>92552327</v>
      </c>
      <c r="S236" s="2">
        <f t="shared" si="17"/>
        <v>439997.71428571641</v>
      </c>
      <c r="T236" s="2">
        <f t="shared" si="18"/>
        <v>10002.285714285914</v>
      </c>
      <c r="U236" s="2">
        <f t="shared" si="19"/>
        <v>450000</v>
      </c>
      <c r="V236" s="2">
        <f t="shared" si="33"/>
        <v>53327254.571428604</v>
      </c>
      <c r="W236" s="2">
        <f t="shared" si="20"/>
        <v>439997.71428571641</v>
      </c>
      <c r="X236" s="2">
        <f t="shared" si="6"/>
        <v>10002.285714283586</v>
      </c>
      <c r="Y236" s="2">
        <f t="shared" si="40"/>
        <v>39225072.428571224</v>
      </c>
      <c r="Z236" s="2" t="str">
        <f t="shared" si="8"/>
        <v>MEEP</v>
      </c>
      <c r="AA236" s="2">
        <f>IF(Z236="HERE",Y236,AA235+Graph!$G$1*1000)</f>
        <v>52754996.999999866</v>
      </c>
      <c r="AB236" s="2">
        <f t="shared" si="21"/>
        <v>420000</v>
      </c>
      <c r="AC236" s="2">
        <f t="shared" si="41"/>
        <v>38367332.285714246</v>
      </c>
      <c r="AD236" s="3">
        <f t="shared" si="10"/>
        <v>52754996.999999866</v>
      </c>
      <c r="AE236" s="2">
        <f>IF(AE234&gt;=52800000,52800000,IF(AB215=Graph!G$1*1000,AE235+Graph!G$1*1000,AC236))</f>
        <v>43407332.285714246</v>
      </c>
      <c r="AF236" s="3">
        <f t="shared" si="11"/>
        <v>43407332.285714246</v>
      </c>
      <c r="AG236" s="3">
        <f t="shared" si="27"/>
        <v>41459863.914285593</v>
      </c>
      <c r="AH236" s="3" t="e">
        <f t="shared" si="3"/>
        <v>#N/A</v>
      </c>
    </row>
    <row r="237" spans="1:34" x14ac:dyDescent="0.25">
      <c r="A237" s="1">
        <v>44413</v>
      </c>
      <c r="B237" s="2">
        <f t="shared" si="0"/>
        <v>167</v>
      </c>
      <c r="C237" s="7"/>
      <c r="D237" s="2" t="e">
        <f t="shared" si="12"/>
        <v>#N/A</v>
      </c>
      <c r="E237" s="2" t="e">
        <f t="shared" si="22"/>
        <v>#N/A</v>
      </c>
      <c r="F237" s="2">
        <v>1211688.7433809936</v>
      </c>
      <c r="G237" s="2">
        <f t="shared" si="26"/>
        <v>439997.71428571426</v>
      </c>
      <c r="H237" s="2">
        <f t="shared" si="42"/>
        <v>90727060.285714492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2275266.7142857127</v>
      </c>
      <c r="M237" s="8" t="e">
        <f t="shared" si="28"/>
        <v>#N/A</v>
      </c>
      <c r="N237" s="21" t="e">
        <f t="shared" si="15"/>
        <v>#N/A</v>
      </c>
      <c r="O237" s="2" t="e">
        <f t="shared" si="24"/>
        <v>#N/A</v>
      </c>
      <c r="P237" s="2">
        <v>1229204.8559423685</v>
      </c>
      <c r="Q237" s="21">
        <f t="shared" si="44"/>
        <v>450000</v>
      </c>
      <c r="R237" s="2">
        <f t="shared" si="43"/>
        <v>93002327</v>
      </c>
      <c r="S237" s="2">
        <f t="shared" si="17"/>
        <v>439997.71428571641</v>
      </c>
      <c r="T237" s="2">
        <f t="shared" si="18"/>
        <v>10002.285714285914</v>
      </c>
      <c r="U237" s="2">
        <f t="shared" si="19"/>
        <v>450000</v>
      </c>
      <c r="V237" s="2">
        <f t="shared" si="33"/>
        <v>53767252.285714321</v>
      </c>
      <c r="W237" s="2">
        <f t="shared" si="20"/>
        <v>439997.71428571641</v>
      </c>
      <c r="X237" s="2">
        <f t="shared" si="6"/>
        <v>10002.285714283586</v>
      </c>
      <c r="Y237" s="2">
        <f t="shared" si="40"/>
        <v>39235074.714285508</v>
      </c>
      <c r="Z237" s="2" t="str">
        <f t="shared" si="8"/>
        <v>MEEP</v>
      </c>
      <c r="AA237" s="2">
        <f>IF(Z237="HERE",Y237,AA236+Graph!$G$1*1000)</f>
        <v>53174996.999999866</v>
      </c>
      <c r="AB237" s="2">
        <f t="shared" si="21"/>
        <v>420000</v>
      </c>
      <c r="AC237" s="2">
        <f t="shared" si="41"/>
        <v>38367332.285714246</v>
      </c>
      <c r="AD237" s="3">
        <f t="shared" si="10"/>
        <v>52800000</v>
      </c>
      <c r="AE237" s="2">
        <f>IF(AE235&gt;=52800000,52800000,IF(AB216=Graph!G$1*1000,AE236+Graph!G$1*1000,AC237))</f>
        <v>43827332.285714246</v>
      </c>
      <c r="AF237" s="3">
        <f t="shared" si="11"/>
        <v>43827332.285714246</v>
      </c>
      <c r="AG237" s="3">
        <f t="shared" si="27"/>
        <v>41837863.914285593</v>
      </c>
      <c r="AH237" s="3" t="e">
        <f t="shared" si="3"/>
        <v>#N/A</v>
      </c>
    </row>
    <row r="238" spans="1:34" x14ac:dyDescent="0.25">
      <c r="A238" s="1">
        <v>44414</v>
      </c>
      <c r="B238" s="2">
        <f t="shared" si="0"/>
        <v>168</v>
      </c>
      <c r="C238" s="7"/>
      <c r="D238" s="2" t="e">
        <f t="shared" si="12"/>
        <v>#N/A</v>
      </c>
      <c r="E238" s="2" t="e">
        <f t="shared" si="22"/>
        <v>#N/A</v>
      </c>
      <c r="F238" s="2">
        <v>1216195.9371603131</v>
      </c>
      <c r="G238" s="2">
        <f t="shared" si="26"/>
        <v>439997.71428571426</v>
      </c>
      <c r="H238" s="2">
        <f t="shared" si="42"/>
        <v>91167058.000000209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2285268.9999999986</v>
      </c>
      <c r="M238" s="8" t="e">
        <f t="shared" si="28"/>
        <v>#N/A</v>
      </c>
      <c r="N238" s="21" t="e">
        <f t="shared" si="15"/>
        <v>#N/A</v>
      </c>
      <c r="O238" s="2" t="e">
        <f t="shared" si="24"/>
        <v>#N/A</v>
      </c>
      <c r="P238" s="2">
        <v>1233786.4405762255</v>
      </c>
      <c r="Q238" s="21">
        <f t="shared" si="44"/>
        <v>450000</v>
      </c>
      <c r="R238" s="2">
        <f t="shared" si="43"/>
        <v>93452327</v>
      </c>
      <c r="S238" s="2">
        <f t="shared" si="17"/>
        <v>439997.71428571641</v>
      </c>
      <c r="T238" s="2">
        <f t="shared" si="18"/>
        <v>10002.285714285914</v>
      </c>
      <c r="U238" s="2">
        <f t="shared" si="19"/>
        <v>450000</v>
      </c>
      <c r="V238" s="2">
        <f t="shared" si="33"/>
        <v>54207250.000000037</v>
      </c>
      <c r="W238" s="2">
        <f t="shared" si="20"/>
        <v>439997.71428571641</v>
      </c>
      <c r="X238" s="2">
        <f t="shared" si="6"/>
        <v>10002.285714283586</v>
      </c>
      <c r="Y238" s="2">
        <f t="shared" si="40"/>
        <v>39245076.999999791</v>
      </c>
      <c r="Z238" s="2" t="str">
        <f t="shared" si="8"/>
        <v>MEEP</v>
      </c>
      <c r="AA238" s="2">
        <f>IF(Z238="HERE",Y238,AA237+Graph!$G$1*1000)</f>
        <v>53594996.999999866</v>
      </c>
      <c r="AB238" s="2">
        <f t="shared" si="21"/>
        <v>420000</v>
      </c>
      <c r="AC238" s="2">
        <f t="shared" si="41"/>
        <v>38367332.285714246</v>
      </c>
      <c r="AD238" s="3">
        <f t="shared" si="10"/>
        <v>52800000</v>
      </c>
      <c r="AE238" s="2">
        <f>IF(AE236&gt;=52800000,52800000,IF(AB217=Graph!G$1*1000,AE237+Graph!G$1*1000,AC238))</f>
        <v>44247332.285714246</v>
      </c>
      <c r="AF238" s="3">
        <f t="shared" si="11"/>
        <v>44247332.285714246</v>
      </c>
      <c r="AG238" s="3">
        <f t="shared" si="27"/>
        <v>42215863.914285593</v>
      </c>
      <c r="AH238" s="3" t="e">
        <f t="shared" si="3"/>
        <v>#N/A</v>
      </c>
    </row>
    <row r="239" spans="1:34" x14ac:dyDescent="0.25">
      <c r="A239" s="1">
        <v>44415</v>
      </c>
      <c r="B239" s="2">
        <f t="shared" si="0"/>
        <v>169</v>
      </c>
      <c r="C239" s="7"/>
      <c r="D239" s="2" t="e">
        <f t="shared" si="12"/>
        <v>#N/A</v>
      </c>
      <c r="E239" s="2" t="e">
        <f t="shared" si="22"/>
        <v>#N/A</v>
      </c>
      <c r="F239" s="2">
        <v>1220703.1309396625</v>
      </c>
      <c r="G239" s="2">
        <f t="shared" si="26"/>
        <v>439997.71428571426</v>
      </c>
      <c r="H239" s="2">
        <f t="shared" si="42"/>
        <v>91607055.714285925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2295271.2857142845</v>
      </c>
      <c r="M239" s="8" t="e">
        <f t="shared" si="28"/>
        <v>#N/A</v>
      </c>
      <c r="N239" s="21" t="e">
        <f t="shared" si="15"/>
        <v>#N/A</v>
      </c>
      <c r="O239" s="2" t="e">
        <f t="shared" si="24"/>
        <v>#N/A</v>
      </c>
      <c r="P239" s="2">
        <v>1238368.0252100825</v>
      </c>
      <c r="Q239" s="21">
        <f t="shared" si="44"/>
        <v>450000</v>
      </c>
      <c r="R239" s="2">
        <f t="shared" si="43"/>
        <v>93902327</v>
      </c>
      <c r="S239" s="2">
        <f t="shared" si="17"/>
        <v>439997.71428571641</v>
      </c>
      <c r="T239" s="2">
        <f t="shared" si="18"/>
        <v>10002.285714285914</v>
      </c>
      <c r="U239" s="2">
        <f t="shared" si="19"/>
        <v>450000</v>
      </c>
      <c r="V239" s="2">
        <f t="shared" si="33"/>
        <v>54647247.714285754</v>
      </c>
      <c r="W239" s="2">
        <f t="shared" si="20"/>
        <v>439997.71428571641</v>
      </c>
      <c r="X239" s="2">
        <f t="shared" si="6"/>
        <v>10002.285714283586</v>
      </c>
      <c r="Y239" s="2">
        <f t="shared" si="40"/>
        <v>39255079.285714075</v>
      </c>
      <c r="Z239" s="2" t="str">
        <f t="shared" si="8"/>
        <v>MEEP</v>
      </c>
      <c r="AA239" s="2">
        <f>IF(Z239="HERE",Y239,AA238+Graph!$G$1*1000)</f>
        <v>54014996.999999866</v>
      </c>
      <c r="AB239" s="2">
        <f t="shared" si="21"/>
        <v>420000</v>
      </c>
      <c r="AC239" s="2">
        <f t="shared" si="41"/>
        <v>38367332.285714246</v>
      </c>
      <c r="AD239" s="3">
        <f t="shared" si="10"/>
        <v>52800000</v>
      </c>
      <c r="AE239" s="2">
        <f>IF(AE237&gt;=52800000,52800000,IF(AB218=Graph!G$1*1000,AE238+Graph!G$1*1000,AC239))</f>
        <v>44667332.285714246</v>
      </c>
      <c r="AF239" s="3">
        <f t="shared" si="11"/>
        <v>44667332.285714246</v>
      </c>
      <c r="AG239" s="3">
        <f t="shared" si="27"/>
        <v>42593863.914285593</v>
      </c>
      <c r="AH239" s="3" t="e">
        <f t="shared" si="3"/>
        <v>#N/A</v>
      </c>
    </row>
    <row r="240" spans="1:34" x14ac:dyDescent="0.25">
      <c r="A240" s="1">
        <v>44416</v>
      </c>
      <c r="B240" s="2">
        <f t="shared" si="0"/>
        <v>170</v>
      </c>
      <c r="C240" s="7"/>
      <c r="D240" s="2" t="e">
        <f t="shared" si="12"/>
        <v>#N/A</v>
      </c>
      <c r="E240" s="2" t="e">
        <f t="shared" si="22"/>
        <v>#N/A</v>
      </c>
      <c r="F240" s="2">
        <v>1225210.324718982</v>
      </c>
      <c r="G240" s="2">
        <f t="shared" si="26"/>
        <v>439997.71428571426</v>
      </c>
      <c r="H240" s="2">
        <f t="shared" si="42"/>
        <v>92047053.428571641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2305273.5714285704</v>
      </c>
      <c r="M240" s="8" t="e">
        <f t="shared" si="28"/>
        <v>#N/A</v>
      </c>
      <c r="N240" s="21" t="e">
        <f t="shared" si="15"/>
        <v>#N/A</v>
      </c>
      <c r="O240" s="2" t="e">
        <f t="shared" si="24"/>
        <v>#N/A</v>
      </c>
      <c r="P240" s="2">
        <v>1242949.6098439395</v>
      </c>
      <c r="Q240" s="21">
        <f t="shared" si="44"/>
        <v>450000</v>
      </c>
      <c r="R240" s="2">
        <f t="shared" si="43"/>
        <v>94352327</v>
      </c>
      <c r="S240" s="2">
        <f t="shared" si="17"/>
        <v>439997.71428571641</v>
      </c>
      <c r="T240" s="2">
        <f t="shared" si="18"/>
        <v>10002.285714285914</v>
      </c>
      <c r="U240" s="2">
        <f t="shared" si="19"/>
        <v>450000</v>
      </c>
      <c r="V240" s="2">
        <f t="shared" si="33"/>
        <v>55087245.42857147</v>
      </c>
      <c r="W240" s="2">
        <f t="shared" si="20"/>
        <v>439997.71428571641</v>
      </c>
      <c r="X240" s="2">
        <f t="shared" si="6"/>
        <v>10002.285714283586</v>
      </c>
      <c r="Y240" s="2">
        <f t="shared" si="40"/>
        <v>39265081.571428359</v>
      </c>
      <c r="Z240" s="2" t="str">
        <f t="shared" si="8"/>
        <v>MEEP</v>
      </c>
      <c r="AA240" s="2">
        <f>IF(Z240="HERE",Y240,AA239+Graph!$G$1*1000)</f>
        <v>54434996.999999866</v>
      </c>
      <c r="AB240" s="2">
        <f t="shared" si="21"/>
        <v>420000</v>
      </c>
      <c r="AC240" s="2">
        <f t="shared" si="41"/>
        <v>38367332.285714246</v>
      </c>
      <c r="AD240" s="3">
        <f t="shared" si="10"/>
        <v>52800000</v>
      </c>
      <c r="AE240" s="2">
        <f>IF(AE238&gt;=52800000,52800000,IF(AB219=Graph!G$1*1000,AE239+Graph!G$1*1000,AC240))</f>
        <v>45087332.285714246</v>
      </c>
      <c r="AF240" s="3">
        <f t="shared" si="11"/>
        <v>45087332.285714246</v>
      </c>
      <c r="AG240" s="3">
        <f t="shared" si="27"/>
        <v>42971863.914285593</v>
      </c>
      <c r="AH240" s="3" t="e">
        <f t="shared" si="3"/>
        <v>#N/A</v>
      </c>
    </row>
    <row r="241" spans="1:34" x14ac:dyDescent="0.25">
      <c r="A241" s="1">
        <v>44417</v>
      </c>
      <c r="B241" s="2">
        <f t="shared" si="0"/>
        <v>171</v>
      </c>
      <c r="C241" s="7"/>
      <c r="D241" s="2" t="e">
        <f t="shared" si="12"/>
        <v>#N/A</v>
      </c>
      <c r="E241" s="2" t="e">
        <f t="shared" si="22"/>
        <v>#N/A</v>
      </c>
      <c r="F241" s="2">
        <v>1229717.5184983015</v>
      </c>
      <c r="G241" s="2">
        <f t="shared" si="26"/>
        <v>439997.71428571426</v>
      </c>
      <c r="H241" s="2">
        <f t="shared" si="42"/>
        <v>92487051.142857358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2315275.8571428563</v>
      </c>
      <c r="M241" s="8" t="e">
        <f t="shared" si="28"/>
        <v>#N/A</v>
      </c>
      <c r="N241" s="21" t="e">
        <f t="shared" si="15"/>
        <v>#N/A</v>
      </c>
      <c r="O241" s="2" t="e">
        <f t="shared" si="24"/>
        <v>#N/A</v>
      </c>
      <c r="P241" s="2">
        <v>1247531.1944777668</v>
      </c>
      <c r="Q241" s="21">
        <f t="shared" si="44"/>
        <v>450000</v>
      </c>
      <c r="R241" s="2">
        <f t="shared" si="43"/>
        <v>94802327</v>
      </c>
      <c r="S241" s="2">
        <f t="shared" si="17"/>
        <v>439997.71428571641</v>
      </c>
      <c r="T241" s="2">
        <f t="shared" si="18"/>
        <v>10002.285714285914</v>
      </c>
      <c r="U241" s="2">
        <f t="shared" si="19"/>
        <v>450000</v>
      </c>
      <c r="V241" s="2">
        <f t="shared" si="33"/>
        <v>55527243.142857186</v>
      </c>
      <c r="W241" s="2">
        <f t="shared" si="20"/>
        <v>439997.71428571641</v>
      </c>
      <c r="X241" s="2">
        <f t="shared" si="6"/>
        <v>10002.285714283586</v>
      </c>
      <c r="Y241" s="2">
        <f t="shared" si="40"/>
        <v>39275083.857142642</v>
      </c>
      <c r="Z241" s="2" t="str">
        <f t="shared" si="8"/>
        <v>MEEP</v>
      </c>
      <c r="AA241" s="2">
        <f>IF(Z241="HERE",Y241,AA240+Graph!$G$1*1000)</f>
        <v>54854996.999999866</v>
      </c>
      <c r="AB241" s="2">
        <f t="shared" si="21"/>
        <v>420000</v>
      </c>
      <c r="AC241" s="2">
        <f t="shared" si="41"/>
        <v>38367332.285714246</v>
      </c>
      <c r="AD241" s="3">
        <f t="shared" si="10"/>
        <v>52800000</v>
      </c>
      <c r="AE241" s="2">
        <f>IF(AE239&gt;=52800000,52800000,IF(AB220=Graph!G$1*1000,AE240+Graph!G$1*1000,AC241))</f>
        <v>45507332.285714246</v>
      </c>
      <c r="AF241" s="3">
        <f t="shared" si="11"/>
        <v>45507332.285714246</v>
      </c>
      <c r="AG241" s="3">
        <f t="shared" si="27"/>
        <v>43349863.914285593</v>
      </c>
      <c r="AH241" s="3" t="e">
        <f t="shared" si="3"/>
        <v>#N/A</v>
      </c>
    </row>
    <row r="242" spans="1:34" x14ac:dyDescent="0.25">
      <c r="A242" s="1">
        <v>44418</v>
      </c>
      <c r="B242" s="2">
        <f t="shared" si="0"/>
        <v>172</v>
      </c>
      <c r="C242" s="7"/>
      <c r="D242" s="2" t="e">
        <f t="shared" si="12"/>
        <v>#N/A</v>
      </c>
      <c r="E242" s="2" t="e">
        <f t="shared" si="22"/>
        <v>#N/A</v>
      </c>
      <c r="F242" s="2">
        <v>1234224.7122776508</v>
      </c>
      <c r="G242" s="2">
        <f t="shared" si="26"/>
        <v>439997.71428571426</v>
      </c>
      <c r="H242" s="2">
        <f t="shared" si="42"/>
        <v>92927048.857143074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2325278.1428571423</v>
      </c>
      <c r="M242" s="8" t="e">
        <f t="shared" si="28"/>
        <v>#N/A</v>
      </c>
      <c r="N242" s="21" t="e">
        <f t="shared" si="15"/>
        <v>#N/A</v>
      </c>
      <c r="O242" s="2" t="e">
        <f t="shared" si="24"/>
        <v>#N/A</v>
      </c>
      <c r="P242" s="2">
        <v>1252112.7791116238</v>
      </c>
      <c r="Q242" s="21">
        <f t="shared" si="44"/>
        <v>450000</v>
      </c>
      <c r="R242" s="2">
        <f t="shared" si="43"/>
        <v>95252327</v>
      </c>
      <c r="S242" s="2">
        <f t="shared" si="17"/>
        <v>439997.71428571641</v>
      </c>
      <c r="T242" s="2">
        <f t="shared" si="18"/>
        <v>10002.285714285914</v>
      </c>
      <c r="U242" s="2">
        <f t="shared" si="19"/>
        <v>450000</v>
      </c>
      <c r="V242" s="2">
        <f t="shared" si="33"/>
        <v>55967240.857142903</v>
      </c>
      <c r="W242" s="2">
        <f t="shared" si="20"/>
        <v>439997.71428571641</v>
      </c>
      <c r="X242" s="2">
        <f t="shared" si="6"/>
        <v>10002.285714283586</v>
      </c>
      <c r="Y242" s="2">
        <f t="shared" si="40"/>
        <v>39285086.142856926</v>
      </c>
      <c r="Z242" s="2" t="str">
        <f t="shared" si="8"/>
        <v>MEEP</v>
      </c>
      <c r="AA242" s="2">
        <f>IF(Z242="HERE",Y242,AA241+Graph!$G$1*1000)</f>
        <v>55274996.999999866</v>
      </c>
      <c r="AB242" s="2">
        <f t="shared" si="21"/>
        <v>420000</v>
      </c>
      <c r="AC242" s="2">
        <f t="shared" si="41"/>
        <v>38367332.285714246</v>
      </c>
      <c r="AD242" s="3">
        <f t="shared" si="10"/>
        <v>52800000</v>
      </c>
      <c r="AE242" s="2">
        <f>IF(AE240&gt;=52800000,52800000,IF(AB221=Graph!G$1*1000,AE241+Graph!G$1*1000,AC242))</f>
        <v>45927332.285714246</v>
      </c>
      <c r="AF242" s="3">
        <f t="shared" si="11"/>
        <v>45927332.285714246</v>
      </c>
      <c r="AG242" s="3">
        <f t="shared" si="27"/>
        <v>43727863.914285593</v>
      </c>
      <c r="AH242" s="3" t="e">
        <f t="shared" si="3"/>
        <v>#N/A</v>
      </c>
    </row>
    <row r="243" spans="1:34" x14ac:dyDescent="0.25">
      <c r="A243" s="1">
        <v>44419</v>
      </c>
      <c r="B243" s="2">
        <f t="shared" si="0"/>
        <v>173</v>
      </c>
      <c r="C243" s="7"/>
      <c r="D243" s="2" t="e">
        <f t="shared" si="12"/>
        <v>#N/A</v>
      </c>
      <c r="E243" s="2" t="e">
        <f t="shared" si="22"/>
        <v>#N/A</v>
      </c>
      <c r="F243" s="2">
        <v>1238731.9060569704</v>
      </c>
      <c r="G243" s="2">
        <f t="shared" si="26"/>
        <v>439997.71428571426</v>
      </c>
      <c r="H243" s="2">
        <f t="shared" si="42"/>
        <v>93367046.571428791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2335280.4285714282</v>
      </c>
      <c r="M243" s="8" t="e">
        <f t="shared" si="28"/>
        <v>#N/A</v>
      </c>
      <c r="N243" s="21" t="e">
        <f t="shared" si="15"/>
        <v>#N/A</v>
      </c>
      <c r="O243" s="2" t="e">
        <f t="shared" si="24"/>
        <v>#N/A</v>
      </c>
      <c r="P243" s="2">
        <v>1256694.3637454808</v>
      </c>
      <c r="Q243" s="21">
        <f t="shared" si="44"/>
        <v>450000</v>
      </c>
      <c r="R243" s="2">
        <f t="shared" si="43"/>
        <v>95702327</v>
      </c>
      <c r="S243" s="2">
        <f t="shared" si="17"/>
        <v>439997.71428571641</v>
      </c>
      <c r="T243" s="2">
        <f t="shared" si="18"/>
        <v>10002.285714285914</v>
      </c>
      <c r="U243" s="2">
        <f t="shared" si="19"/>
        <v>450000</v>
      </c>
      <c r="V243" s="2">
        <f t="shared" si="33"/>
        <v>56407238.571428619</v>
      </c>
      <c r="W243" s="2">
        <f t="shared" si="20"/>
        <v>439997.71428571641</v>
      </c>
      <c r="X243" s="2">
        <f t="shared" si="6"/>
        <v>10002.285714283586</v>
      </c>
      <c r="Y243" s="2">
        <f t="shared" si="40"/>
        <v>39295088.428571209</v>
      </c>
      <c r="Z243" s="2" t="str">
        <f t="shared" si="8"/>
        <v>MEEP</v>
      </c>
      <c r="AA243" s="2">
        <f>IF(Z243="HERE",Y243,AA242+Graph!$G$1*1000)</f>
        <v>55694996.999999866</v>
      </c>
      <c r="AB243" s="2">
        <f t="shared" si="21"/>
        <v>420000</v>
      </c>
      <c r="AC243" s="2">
        <f t="shared" si="41"/>
        <v>38367332.285714246</v>
      </c>
      <c r="AD243" s="3">
        <f t="shared" si="10"/>
        <v>52800000</v>
      </c>
      <c r="AE243" s="2">
        <f>IF(AE241&gt;=52800000,52800000,IF(AB222=Graph!G$1*1000,AE242+Graph!G$1*1000,AC243))</f>
        <v>46347332.285714246</v>
      </c>
      <c r="AF243" s="3">
        <f t="shared" si="11"/>
        <v>46347332.285714246</v>
      </c>
      <c r="AG243" s="3">
        <f t="shared" si="27"/>
        <v>44105863.914285593</v>
      </c>
      <c r="AH243" s="3" t="e">
        <f t="shared" si="3"/>
        <v>#N/A</v>
      </c>
    </row>
    <row r="244" spans="1:34" x14ac:dyDescent="0.25">
      <c r="A244" s="1">
        <v>44420</v>
      </c>
      <c r="B244" s="2">
        <f t="shared" si="0"/>
        <v>174</v>
      </c>
      <c r="C244" s="7"/>
      <c r="D244" s="2" t="e">
        <f t="shared" si="12"/>
        <v>#N/A</v>
      </c>
      <c r="E244" s="2" t="e">
        <f t="shared" si="22"/>
        <v>#N/A</v>
      </c>
      <c r="F244" s="2">
        <v>1243239.0998362899</v>
      </c>
      <c r="G244" s="2">
        <f t="shared" si="26"/>
        <v>439997.71428571426</v>
      </c>
      <c r="H244" s="2">
        <f t="shared" si="42"/>
        <v>93807044.285714507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2345282.7142857141</v>
      </c>
      <c r="M244" s="8" t="e">
        <f t="shared" si="28"/>
        <v>#N/A</v>
      </c>
      <c r="N244" s="21" t="e">
        <f t="shared" si="15"/>
        <v>#N/A</v>
      </c>
      <c r="O244" s="2" t="e">
        <f t="shared" si="24"/>
        <v>#N/A</v>
      </c>
      <c r="P244" s="2">
        <v>1261275.9483793378</v>
      </c>
      <c r="Q244" s="21">
        <f t="shared" si="44"/>
        <v>450000</v>
      </c>
      <c r="R244" s="2">
        <f t="shared" si="43"/>
        <v>96152327</v>
      </c>
      <c r="S244" s="2">
        <f t="shared" si="17"/>
        <v>439997.71428571641</v>
      </c>
      <c r="T244" s="2">
        <f t="shared" si="18"/>
        <v>10002.285714285914</v>
      </c>
      <c r="U244" s="2">
        <f t="shared" si="19"/>
        <v>450000</v>
      </c>
      <c r="V244" s="2">
        <f t="shared" si="33"/>
        <v>56847236.285714336</v>
      </c>
      <c r="W244" s="2">
        <f t="shared" si="20"/>
        <v>439997.71428571641</v>
      </c>
      <c r="X244" s="2">
        <f t="shared" si="6"/>
        <v>10002.285714283586</v>
      </c>
      <c r="Y244" s="2">
        <f t="shared" si="40"/>
        <v>39305090.714285493</v>
      </c>
      <c r="Z244" s="2" t="str">
        <f t="shared" si="8"/>
        <v>MEEP</v>
      </c>
      <c r="AA244" s="2">
        <f>IF(Z244="HERE",Y244,AA243+Graph!$G$1*1000)</f>
        <v>56114996.999999866</v>
      </c>
      <c r="AB244" s="2">
        <f t="shared" si="21"/>
        <v>420000</v>
      </c>
      <c r="AC244" s="2">
        <f t="shared" si="41"/>
        <v>38367332.285714246</v>
      </c>
      <c r="AD244" s="3">
        <f t="shared" si="10"/>
        <v>52800000</v>
      </c>
      <c r="AE244" s="2">
        <f>IF(AE242&gt;=52800000,52800000,IF(AB223=Graph!G$1*1000,AE243+Graph!G$1*1000,AC244))</f>
        <v>46767332.285714246</v>
      </c>
      <c r="AF244" s="3">
        <f t="shared" si="11"/>
        <v>46767332.285714246</v>
      </c>
      <c r="AG244" s="3">
        <f t="shared" si="27"/>
        <v>44483863.914285593</v>
      </c>
      <c r="AH244" s="3" t="e">
        <f t="shared" si="3"/>
        <v>#N/A</v>
      </c>
    </row>
    <row r="245" spans="1:34" x14ac:dyDescent="0.25">
      <c r="A245" s="1">
        <v>44421</v>
      </c>
      <c r="B245" s="2">
        <f t="shared" si="0"/>
        <v>175</v>
      </c>
      <c r="C245" s="7"/>
      <c r="D245" s="2" t="e">
        <f t="shared" si="12"/>
        <v>#N/A</v>
      </c>
      <c r="E245" s="2" t="e">
        <f t="shared" si="22"/>
        <v>#N/A</v>
      </c>
      <c r="F245" s="2">
        <v>1247746.2936156392</v>
      </c>
      <c r="G245" s="2">
        <f t="shared" si="26"/>
        <v>439997.71428571426</v>
      </c>
      <c r="H245" s="2">
        <f t="shared" si="42"/>
        <v>94247042.000000224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2355285</v>
      </c>
      <c r="M245" s="8" t="e">
        <f t="shared" si="28"/>
        <v>#N/A</v>
      </c>
      <c r="N245" s="21" t="e">
        <f t="shared" si="15"/>
        <v>#N/A</v>
      </c>
      <c r="O245" s="2" t="e">
        <f t="shared" si="24"/>
        <v>#N/A</v>
      </c>
      <c r="P245" s="2">
        <v>1265857.5330131948</v>
      </c>
      <c r="Q245" s="21">
        <f t="shared" si="44"/>
        <v>450000</v>
      </c>
      <c r="R245" s="2">
        <f t="shared" si="43"/>
        <v>96602327</v>
      </c>
      <c r="S245" s="2">
        <f t="shared" si="17"/>
        <v>439997.71428571641</v>
      </c>
      <c r="T245" s="2">
        <f t="shared" si="18"/>
        <v>10002.285714285914</v>
      </c>
      <c r="U245" s="2">
        <f t="shared" si="19"/>
        <v>450000</v>
      </c>
      <c r="V245" s="2">
        <f t="shared" si="33"/>
        <v>57287234.000000052</v>
      </c>
      <c r="W245" s="2">
        <f t="shared" si="20"/>
        <v>439997.71428571641</v>
      </c>
      <c r="X245" s="2">
        <f t="shared" si="6"/>
        <v>10002.285714283586</v>
      </c>
      <c r="Y245" s="2">
        <f t="shared" si="40"/>
        <v>39315092.999999776</v>
      </c>
      <c r="Z245" s="2" t="str">
        <f t="shared" si="8"/>
        <v>MEEP</v>
      </c>
      <c r="AA245" s="2">
        <f>IF(Z245="HERE",Y245,AA244+Graph!$G$1*1000)</f>
        <v>56534996.999999866</v>
      </c>
      <c r="AB245" s="2">
        <f t="shared" si="21"/>
        <v>420000</v>
      </c>
      <c r="AC245" s="2">
        <f t="shared" si="41"/>
        <v>38367332.285714246</v>
      </c>
      <c r="AD245" s="3">
        <f t="shared" si="10"/>
        <v>52800000</v>
      </c>
      <c r="AE245" s="2">
        <f>IF(AE243&gt;=52800000,52800000,IF(AB224=Graph!G$1*1000,AE244+Graph!G$1*1000,AC245))</f>
        <v>47187332.285714246</v>
      </c>
      <c r="AF245" s="3">
        <f t="shared" si="11"/>
        <v>47187332.285714246</v>
      </c>
      <c r="AG245" s="3">
        <f t="shared" si="27"/>
        <v>44861863.914285593</v>
      </c>
      <c r="AH245" s="3" t="e">
        <f t="shared" si="3"/>
        <v>#N/A</v>
      </c>
    </row>
    <row r="246" spans="1:34" x14ac:dyDescent="0.25">
      <c r="A246" s="1">
        <v>44422</v>
      </c>
      <c r="B246" s="2">
        <f t="shared" si="0"/>
        <v>176</v>
      </c>
      <c r="C246" s="7"/>
      <c r="D246" s="2" t="e">
        <f t="shared" si="12"/>
        <v>#N/A</v>
      </c>
      <c r="E246" s="2" t="e">
        <f t="shared" si="22"/>
        <v>#N/A</v>
      </c>
      <c r="F246" s="2">
        <v>1252253.4873949587</v>
      </c>
      <c r="G246" s="2">
        <f t="shared" si="26"/>
        <v>439997.71428571426</v>
      </c>
      <c r="H246" s="2">
        <f t="shared" si="42"/>
        <v>94687039.71428594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2365287.2857142859</v>
      </c>
      <c r="M246" s="8" t="e">
        <f t="shared" si="28"/>
        <v>#N/A</v>
      </c>
      <c r="N246" s="21" t="e">
        <f t="shared" si="15"/>
        <v>#N/A</v>
      </c>
      <c r="O246" s="2" t="e">
        <f t="shared" si="24"/>
        <v>#N/A</v>
      </c>
      <c r="P246" s="2">
        <v>1270439.1176470518</v>
      </c>
      <c r="Q246" s="21">
        <f t="shared" si="44"/>
        <v>450000</v>
      </c>
      <c r="R246" s="2">
        <f t="shared" si="43"/>
        <v>97052327</v>
      </c>
      <c r="S246" s="2">
        <f t="shared" si="17"/>
        <v>439997.71428571641</v>
      </c>
      <c r="T246" s="2">
        <f t="shared" si="18"/>
        <v>10002.285714285914</v>
      </c>
      <c r="U246" s="2">
        <f t="shared" si="19"/>
        <v>450000</v>
      </c>
      <c r="V246" s="2">
        <f t="shared" si="33"/>
        <v>57727231.714285769</v>
      </c>
      <c r="W246" s="2">
        <f t="shared" si="20"/>
        <v>439997.71428571641</v>
      </c>
      <c r="X246" s="2">
        <f t="shared" si="6"/>
        <v>10002.285714283586</v>
      </c>
      <c r="Y246" s="2">
        <f t="shared" si="40"/>
        <v>39325095.28571406</v>
      </c>
      <c r="Z246" s="2" t="str">
        <f t="shared" si="8"/>
        <v>MEEP</v>
      </c>
      <c r="AA246" s="2">
        <f>IF(Z246="HERE",Y246,AA245+Graph!$G$1*1000)</f>
        <v>56954996.999999866</v>
      </c>
      <c r="AB246" s="2">
        <f t="shared" si="21"/>
        <v>420000</v>
      </c>
      <c r="AC246" s="2">
        <f t="shared" si="41"/>
        <v>38367332.285714246</v>
      </c>
      <c r="AD246" s="3">
        <f t="shared" si="10"/>
        <v>52800000</v>
      </c>
      <c r="AE246" s="2">
        <f>IF(AE244&gt;=52800000,52800000,IF(AB225=Graph!G$1*1000,AE245+Graph!G$1*1000,AC246))</f>
        <v>47607332.285714246</v>
      </c>
      <c r="AF246" s="3">
        <f t="shared" si="11"/>
        <v>47607332.285714246</v>
      </c>
      <c r="AG246" s="3">
        <f t="shared" si="27"/>
        <v>45260863.914285593</v>
      </c>
      <c r="AH246" s="3" t="e">
        <f t="shared" si="3"/>
        <v>#N/A</v>
      </c>
    </row>
    <row r="247" spans="1:34" x14ac:dyDescent="0.25">
      <c r="A247" s="1">
        <v>44423</v>
      </c>
      <c r="B247" s="2">
        <f t="shared" si="0"/>
        <v>177</v>
      </c>
      <c r="C247" s="7"/>
      <c r="D247" s="2" t="e">
        <f t="shared" si="12"/>
        <v>#N/A</v>
      </c>
      <c r="E247" s="2" t="e">
        <f t="shared" si="22"/>
        <v>#N/A</v>
      </c>
      <c r="F247" s="2">
        <v>1256760.6811742783</v>
      </c>
      <c r="G247" s="2">
        <f t="shared" si="26"/>
        <v>439997.71428571426</v>
      </c>
      <c r="H247" s="2">
        <f t="shared" si="42"/>
        <v>95127037.428571656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2375289.5714285718</v>
      </c>
      <c r="M247" s="8" t="e">
        <f t="shared" si="28"/>
        <v>#N/A</v>
      </c>
      <c r="N247" s="21" t="e">
        <f t="shared" si="15"/>
        <v>#N/A</v>
      </c>
      <c r="O247" s="2" t="e">
        <f t="shared" si="24"/>
        <v>#N/A</v>
      </c>
      <c r="P247" s="2">
        <v>1275020.7022809088</v>
      </c>
      <c r="Q247" s="21">
        <f t="shared" si="44"/>
        <v>450000</v>
      </c>
      <c r="R247" s="2">
        <f t="shared" si="43"/>
        <v>97502327</v>
      </c>
      <c r="S247" s="2">
        <f t="shared" si="17"/>
        <v>439997.71428571641</v>
      </c>
      <c r="T247" s="2">
        <f t="shared" si="18"/>
        <v>10002.285714285914</v>
      </c>
      <c r="U247" s="2">
        <f t="shared" si="19"/>
        <v>450000</v>
      </c>
      <c r="V247" s="2">
        <f t="shared" si="33"/>
        <v>58167229.428571485</v>
      </c>
      <c r="W247" s="2">
        <f t="shared" si="20"/>
        <v>439997.71428571641</v>
      </c>
      <c r="X247" s="2">
        <f t="shared" si="6"/>
        <v>10002.285714283586</v>
      </c>
      <c r="Y247" s="2">
        <f t="shared" si="40"/>
        <v>39335097.571428344</v>
      </c>
      <c r="Z247" s="2" t="str">
        <f t="shared" si="8"/>
        <v>MEEP</v>
      </c>
      <c r="AA247" s="2">
        <f>IF(Z247="HERE",Y247,AA246+Graph!$G$1*1000)</f>
        <v>57374996.999999866</v>
      </c>
      <c r="AB247" s="2">
        <f t="shared" si="21"/>
        <v>420000</v>
      </c>
      <c r="AC247" s="2">
        <f t="shared" si="41"/>
        <v>38367332.285714246</v>
      </c>
      <c r="AD247" s="3">
        <f t="shared" si="10"/>
        <v>52800000</v>
      </c>
      <c r="AE247" s="2">
        <f>IF(AE245&gt;=52800000,52800000,IF(AB226=Graph!G$1*1000,AE246+Graph!G$1*1000,AC247))</f>
        <v>48027332.285714246</v>
      </c>
      <c r="AF247" s="3">
        <f t="shared" si="11"/>
        <v>48027332.285714246</v>
      </c>
      <c r="AG247" s="3">
        <f t="shared" si="27"/>
        <v>45659863.914285593</v>
      </c>
      <c r="AH247" s="3" t="e">
        <f t="shared" si="3"/>
        <v>#N/A</v>
      </c>
    </row>
    <row r="248" spans="1:34" x14ac:dyDescent="0.25">
      <c r="A248" s="1">
        <v>44424</v>
      </c>
      <c r="B248" s="2">
        <f t="shared" si="0"/>
        <v>178</v>
      </c>
      <c r="C248" s="7"/>
      <c r="D248" s="2" t="e">
        <f t="shared" si="12"/>
        <v>#N/A</v>
      </c>
      <c r="E248" s="2" t="e">
        <f t="shared" si="22"/>
        <v>#N/A</v>
      </c>
      <c r="F248" s="2">
        <v>1261267.8749536276</v>
      </c>
      <c r="G248" s="2">
        <f t="shared" si="26"/>
        <v>439997.71428571426</v>
      </c>
      <c r="H248" s="2">
        <f t="shared" si="42"/>
        <v>95567035.142857373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2385291.8571428577</v>
      </c>
      <c r="M248" s="8" t="e">
        <f t="shared" si="28"/>
        <v>#N/A</v>
      </c>
      <c r="N248" s="21" t="e">
        <f t="shared" si="15"/>
        <v>#N/A</v>
      </c>
      <c r="O248" s="2" t="e">
        <f t="shared" si="24"/>
        <v>#N/A</v>
      </c>
      <c r="P248" s="2">
        <v>1279602.2869147658</v>
      </c>
      <c r="Q248" s="21">
        <f t="shared" si="44"/>
        <v>450000</v>
      </c>
      <c r="R248" s="2">
        <f t="shared" si="43"/>
        <v>97952327</v>
      </c>
      <c r="S248" s="2">
        <f t="shared" si="17"/>
        <v>439997.71428571641</v>
      </c>
      <c r="T248" s="2">
        <f t="shared" si="18"/>
        <v>10002.285714285914</v>
      </c>
      <c r="U248" s="2">
        <f t="shared" si="19"/>
        <v>450000</v>
      </c>
      <c r="V248" s="2">
        <f t="shared" si="33"/>
        <v>58607227.142857201</v>
      </c>
      <c r="W248" s="2">
        <f t="shared" si="20"/>
        <v>439997.71428571641</v>
      </c>
      <c r="X248" s="2">
        <f t="shared" si="6"/>
        <v>10002.285714283586</v>
      </c>
      <c r="Y248" s="2">
        <f t="shared" si="40"/>
        <v>39345099.857142627</v>
      </c>
      <c r="Z248" s="2" t="str">
        <f t="shared" si="8"/>
        <v>MEEP</v>
      </c>
      <c r="AA248" s="2">
        <f>IF(Z248="HERE",Y248,AA247+Graph!$G$1*1000)</f>
        <v>57794996.999999866</v>
      </c>
      <c r="AB248" s="2">
        <f t="shared" si="21"/>
        <v>420000</v>
      </c>
      <c r="AC248" s="2">
        <f t="shared" si="41"/>
        <v>38367332.285714246</v>
      </c>
      <c r="AD248" s="3">
        <f t="shared" si="10"/>
        <v>52800000</v>
      </c>
      <c r="AE248" s="2">
        <f>IF(AE246&gt;=52800000,52800000,IF(AB227=Graph!G$1*1000,AE247+Graph!G$1*1000,AC248))</f>
        <v>48447332.285714246</v>
      </c>
      <c r="AF248" s="3">
        <f t="shared" si="11"/>
        <v>48447332.285714246</v>
      </c>
      <c r="AG248" s="3">
        <f t="shared" si="27"/>
        <v>46058863.914285593</v>
      </c>
      <c r="AH248" s="3" t="e">
        <f t="shared" si="3"/>
        <v>#N/A</v>
      </c>
    </row>
    <row r="249" spans="1:34" x14ac:dyDescent="0.25">
      <c r="A249" s="1">
        <v>44425</v>
      </c>
      <c r="B249" s="2">
        <f t="shared" si="0"/>
        <v>179</v>
      </c>
      <c r="C249" s="7"/>
      <c r="D249" s="2" t="e">
        <f t="shared" si="12"/>
        <v>#N/A</v>
      </c>
      <c r="E249" s="2" t="e">
        <f t="shared" si="22"/>
        <v>#N/A</v>
      </c>
      <c r="F249" s="2">
        <v>1265775.0687329471</v>
      </c>
      <c r="G249" s="2">
        <f t="shared" si="26"/>
        <v>439997.71428571426</v>
      </c>
      <c r="H249" s="2">
        <f t="shared" si="42"/>
        <v>96007032.857143089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2395294.1428571437</v>
      </c>
      <c r="M249" s="8" t="e">
        <f t="shared" si="28"/>
        <v>#N/A</v>
      </c>
      <c r="N249" s="21" t="e">
        <f t="shared" si="15"/>
        <v>#N/A</v>
      </c>
      <c r="O249" s="2" t="e">
        <f t="shared" si="24"/>
        <v>#N/A</v>
      </c>
      <c r="P249" s="2">
        <v>1284183.8715486228</v>
      </c>
      <c r="Q249" s="21">
        <f t="shared" si="44"/>
        <v>450000</v>
      </c>
      <c r="R249" s="2">
        <f t="shared" si="43"/>
        <v>98402327</v>
      </c>
      <c r="S249" s="2">
        <f t="shared" si="17"/>
        <v>439997.71428571641</v>
      </c>
      <c r="T249" s="2">
        <f t="shared" si="18"/>
        <v>10002.285714285914</v>
      </c>
      <c r="U249" s="2">
        <f t="shared" si="19"/>
        <v>450000</v>
      </c>
      <c r="V249" s="2">
        <f t="shared" si="33"/>
        <v>59047224.857142918</v>
      </c>
      <c r="W249" s="2">
        <f t="shared" si="20"/>
        <v>439997.71428571641</v>
      </c>
      <c r="X249" s="2">
        <f t="shared" si="6"/>
        <v>10002.285714283586</v>
      </c>
      <c r="Y249" s="2">
        <f t="shared" si="40"/>
        <v>39355102.142856911</v>
      </c>
      <c r="Z249" s="2" t="str">
        <f t="shared" si="8"/>
        <v>MEEP</v>
      </c>
      <c r="AA249" s="2">
        <f>IF(Z249="HERE",Y249,AA248+Graph!$G$1*1000)</f>
        <v>58214996.999999866</v>
      </c>
      <c r="AB249" s="2">
        <f t="shared" si="21"/>
        <v>420000</v>
      </c>
      <c r="AC249" s="2">
        <f t="shared" si="41"/>
        <v>38367332.285714246</v>
      </c>
      <c r="AD249" s="3">
        <f t="shared" si="10"/>
        <v>52800000</v>
      </c>
      <c r="AE249" s="2">
        <f>IF(AE247&gt;=52800000,52800000,IF(AB228=Graph!G$1*1000,AE248+Graph!G$1*1000,AC249))</f>
        <v>48867332.285714246</v>
      </c>
      <c r="AF249" s="3">
        <f t="shared" si="11"/>
        <v>48867332.285714246</v>
      </c>
      <c r="AG249" s="3">
        <f t="shared" si="27"/>
        <v>46457863.914285593</v>
      </c>
      <c r="AH249" s="3" t="e">
        <f t="shared" si="3"/>
        <v>#N/A</v>
      </c>
    </row>
    <row r="250" spans="1:34" x14ac:dyDescent="0.25">
      <c r="A250" s="1">
        <v>44426</v>
      </c>
      <c r="B250" s="2">
        <f t="shared" si="0"/>
        <v>180</v>
      </c>
      <c r="C250" s="7"/>
      <c r="D250" s="2" t="e">
        <f t="shared" si="12"/>
        <v>#N/A</v>
      </c>
      <c r="E250" s="2" t="e">
        <f t="shared" si="22"/>
        <v>#N/A</v>
      </c>
      <c r="F250" s="2">
        <v>1270282.2625122666</v>
      </c>
      <c r="G250" s="2">
        <f t="shared" si="26"/>
        <v>439997.71428571426</v>
      </c>
      <c r="H250" s="2">
        <f t="shared" si="42"/>
        <v>96447030.571428806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2405296.4285714296</v>
      </c>
      <c r="M250" s="8" t="e">
        <f t="shared" si="28"/>
        <v>#N/A</v>
      </c>
      <c r="N250" s="21" t="e">
        <f t="shared" si="15"/>
        <v>#N/A</v>
      </c>
      <c r="O250" s="2" t="e">
        <f t="shared" si="24"/>
        <v>#N/A</v>
      </c>
      <c r="P250" s="2">
        <v>1288765.4561824501</v>
      </c>
      <c r="Q250" s="21">
        <f t="shared" si="44"/>
        <v>450000</v>
      </c>
      <c r="R250" s="2">
        <f t="shared" si="43"/>
        <v>98852327</v>
      </c>
      <c r="S250" s="2">
        <f t="shared" si="17"/>
        <v>439997.71428571641</v>
      </c>
      <c r="T250" s="2">
        <f t="shared" si="18"/>
        <v>10002.285714285914</v>
      </c>
      <c r="U250" s="2">
        <f t="shared" si="19"/>
        <v>450000</v>
      </c>
      <c r="V250" s="2">
        <f t="shared" si="33"/>
        <v>59487222.571428634</v>
      </c>
      <c r="W250" s="2">
        <f t="shared" si="20"/>
        <v>439997.71428571641</v>
      </c>
      <c r="X250" s="2">
        <f t="shared" si="6"/>
        <v>10002.285714283586</v>
      </c>
      <c r="Y250" s="2">
        <f t="shared" si="40"/>
        <v>39365104.428571194</v>
      </c>
      <c r="Z250" s="2" t="str">
        <f t="shared" si="8"/>
        <v>MEEP</v>
      </c>
      <c r="AA250" s="2">
        <f>IF(Z250="HERE",Y250,AA249+Graph!$G$1*1000)</f>
        <v>58634996.999999866</v>
      </c>
      <c r="AB250" s="2">
        <f t="shared" si="21"/>
        <v>420000</v>
      </c>
      <c r="AC250" s="2">
        <f t="shared" si="41"/>
        <v>38367332.285714246</v>
      </c>
      <c r="AD250" s="3">
        <f t="shared" si="10"/>
        <v>52800000</v>
      </c>
      <c r="AE250" s="2">
        <f>IF(AE248&gt;=52800000,52800000,IF(AB229=Graph!G$1*1000,AE249+Graph!G$1*1000,AC250))</f>
        <v>49287332.285714246</v>
      </c>
      <c r="AF250" s="3">
        <f t="shared" si="11"/>
        <v>49287332.285714246</v>
      </c>
      <c r="AG250" s="3">
        <f t="shared" si="27"/>
        <v>46856863.914285593</v>
      </c>
      <c r="AH250" s="3" t="e">
        <f t="shared" si="3"/>
        <v>#N/A</v>
      </c>
    </row>
    <row r="251" spans="1:34" x14ac:dyDescent="0.25">
      <c r="A251" s="1">
        <v>44427</v>
      </c>
      <c r="B251" s="2">
        <f t="shared" si="0"/>
        <v>181</v>
      </c>
      <c r="C251" s="7"/>
      <c r="D251" s="2" t="e">
        <f t="shared" si="12"/>
        <v>#N/A</v>
      </c>
      <c r="E251" s="2" t="e">
        <f t="shared" si="22"/>
        <v>#N/A</v>
      </c>
      <c r="F251" s="2">
        <v>1274789.456291616</v>
      </c>
      <c r="G251" s="2">
        <f t="shared" si="26"/>
        <v>439997.71428571426</v>
      </c>
      <c r="H251" s="2">
        <f t="shared" si="42"/>
        <v>96887028.285714522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2415298.7142857155</v>
      </c>
      <c r="M251" s="8" t="e">
        <f t="shared" si="28"/>
        <v>#N/A</v>
      </c>
      <c r="N251" s="21" t="e">
        <f t="shared" si="15"/>
        <v>#N/A</v>
      </c>
      <c r="O251" s="2" t="e">
        <f t="shared" si="24"/>
        <v>#N/A</v>
      </c>
      <c r="P251" s="2">
        <v>1293347.0408163071</v>
      </c>
      <c r="Q251" s="21">
        <f t="shared" si="44"/>
        <v>450000</v>
      </c>
      <c r="R251" s="2">
        <f t="shared" si="43"/>
        <v>99302327</v>
      </c>
      <c r="S251" s="2">
        <f t="shared" si="17"/>
        <v>439997.71428571641</v>
      </c>
      <c r="T251" s="2">
        <f t="shared" si="18"/>
        <v>10002.285714285914</v>
      </c>
      <c r="U251" s="2">
        <f t="shared" si="19"/>
        <v>450000</v>
      </c>
      <c r="V251" s="2">
        <f t="shared" si="33"/>
        <v>59927220.285714351</v>
      </c>
      <c r="W251" s="2">
        <f t="shared" si="20"/>
        <v>439997.71428571641</v>
      </c>
      <c r="X251" s="2">
        <f t="shared" si="6"/>
        <v>10002.285714283586</v>
      </c>
      <c r="Y251" s="2">
        <f t="shared" si="40"/>
        <v>39375106.714285478</v>
      </c>
      <c r="Z251" s="2" t="str">
        <f t="shared" si="8"/>
        <v>MEEP</v>
      </c>
      <c r="AA251" s="2">
        <f>IF(Z251="HERE",Y251,AA250+Graph!$G$1*1000)</f>
        <v>59054996.999999866</v>
      </c>
      <c r="AB251" s="2">
        <f t="shared" si="21"/>
        <v>420000</v>
      </c>
      <c r="AC251" s="2">
        <f t="shared" si="41"/>
        <v>38367332.285714246</v>
      </c>
      <c r="AD251" s="3">
        <f t="shared" si="10"/>
        <v>52800000</v>
      </c>
      <c r="AE251" s="2">
        <f>IF(AE249&gt;=52800000,52800000,IF(AB230=Graph!G$1*1000,AE250+Graph!G$1*1000,AC251))</f>
        <v>49707332.285714246</v>
      </c>
      <c r="AF251" s="3">
        <f t="shared" si="11"/>
        <v>49707332.285714246</v>
      </c>
      <c r="AG251" s="3">
        <f t="shared" si="27"/>
        <v>47255863.914285593</v>
      </c>
      <c r="AH251" s="3" t="e">
        <f t="shared" si="3"/>
        <v>#N/A</v>
      </c>
    </row>
    <row r="252" spans="1:34" x14ac:dyDescent="0.25">
      <c r="A252" s="1">
        <v>44428</v>
      </c>
      <c r="B252" s="2">
        <f t="shared" si="0"/>
        <v>182</v>
      </c>
      <c r="C252" s="7"/>
      <c r="D252" s="2" t="e">
        <f t="shared" si="12"/>
        <v>#N/A</v>
      </c>
      <c r="E252" s="2" t="e">
        <f t="shared" si="22"/>
        <v>#N/A</v>
      </c>
      <c r="F252" s="2">
        <v>1279296.6500709355</v>
      </c>
      <c r="G252" s="2">
        <f t="shared" si="26"/>
        <v>439997.71428571426</v>
      </c>
      <c r="H252" s="2">
        <f t="shared" si="42"/>
        <v>97327026.000000238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2425301.0000000014</v>
      </c>
      <c r="M252" s="8" t="e">
        <f t="shared" si="28"/>
        <v>#N/A</v>
      </c>
      <c r="N252" s="21" t="e">
        <f t="shared" si="15"/>
        <v>#N/A</v>
      </c>
      <c r="O252" s="2" t="e">
        <f t="shared" si="24"/>
        <v>#N/A</v>
      </c>
      <c r="P252" s="2">
        <v>1297928.6254501641</v>
      </c>
      <c r="Q252" s="21">
        <f t="shared" si="44"/>
        <v>450000</v>
      </c>
      <c r="R252" s="2">
        <f t="shared" si="43"/>
        <v>99752327</v>
      </c>
      <c r="S252" s="2">
        <f t="shared" si="17"/>
        <v>439997.71428571641</v>
      </c>
      <c r="T252" s="2">
        <f t="shared" si="18"/>
        <v>10002.285714285914</v>
      </c>
      <c r="U252" s="2">
        <f t="shared" si="19"/>
        <v>450000</v>
      </c>
      <c r="V252" s="2">
        <f t="shared" si="33"/>
        <v>60367218.000000067</v>
      </c>
      <c r="W252" s="2">
        <f t="shared" si="20"/>
        <v>439997.71428571641</v>
      </c>
      <c r="X252" s="2">
        <f t="shared" si="6"/>
        <v>10002.285714283586</v>
      </c>
      <c r="Y252" s="2">
        <f t="shared" si="40"/>
        <v>39385108.999999762</v>
      </c>
      <c r="Z252" s="2" t="str">
        <f t="shared" si="8"/>
        <v>MEEP</v>
      </c>
      <c r="AA252" s="2">
        <f>IF(Z252="HERE",Y252,AA251+Graph!$G$1*1000)</f>
        <v>59474996.999999866</v>
      </c>
      <c r="AB252" s="2">
        <f t="shared" si="21"/>
        <v>420000</v>
      </c>
      <c r="AC252" s="2">
        <f t="shared" si="41"/>
        <v>38367332.285714246</v>
      </c>
      <c r="AD252" s="3">
        <f t="shared" si="10"/>
        <v>52800000</v>
      </c>
      <c r="AE252" s="2">
        <f>IF(AE250&gt;=52800000,52800000,IF(AB231=Graph!G$1*1000,AE251+Graph!G$1*1000,AC252))</f>
        <v>50127332.285714246</v>
      </c>
      <c r="AF252" s="3">
        <f t="shared" si="11"/>
        <v>50127332.285714246</v>
      </c>
      <c r="AG252" s="3">
        <f t="shared" si="27"/>
        <v>47654863.914285593</v>
      </c>
      <c r="AH252" s="3" t="e">
        <f t="shared" si="3"/>
        <v>#N/A</v>
      </c>
    </row>
    <row r="253" spans="1:34" x14ac:dyDescent="0.25">
      <c r="A253" s="1">
        <v>44429</v>
      </c>
      <c r="B253" s="2">
        <f t="shared" si="0"/>
        <v>183</v>
      </c>
      <c r="C253" s="7"/>
      <c r="D253" s="2" t="e">
        <f t="shared" si="12"/>
        <v>#N/A</v>
      </c>
      <c r="E253" s="2" t="e">
        <f t="shared" si="22"/>
        <v>#N/A</v>
      </c>
      <c r="F253" s="2">
        <v>1283803.843850255</v>
      </c>
      <c r="G253" s="2">
        <f t="shared" si="26"/>
        <v>439997.71428571426</v>
      </c>
      <c r="H253" s="2">
        <f t="shared" si="42"/>
        <v>97767023.714285955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2435303.2857142873</v>
      </c>
      <c r="M253" s="8" t="e">
        <f t="shared" si="28"/>
        <v>#N/A</v>
      </c>
      <c r="N253" s="21" t="e">
        <f t="shared" si="15"/>
        <v>#N/A</v>
      </c>
      <c r="O253" s="2" t="e">
        <f t="shared" si="24"/>
        <v>#N/A</v>
      </c>
      <c r="P253" s="2">
        <v>1302510.2100840211</v>
      </c>
      <c r="Q253" s="21">
        <f t="shared" si="44"/>
        <v>450000</v>
      </c>
      <c r="R253" s="2">
        <f t="shared" si="43"/>
        <v>100202327</v>
      </c>
      <c r="S253" s="2">
        <f t="shared" si="17"/>
        <v>439997.71428571641</v>
      </c>
      <c r="T253" s="2">
        <f t="shared" si="18"/>
        <v>10002.285714285914</v>
      </c>
      <c r="U253" s="2">
        <f t="shared" si="19"/>
        <v>450000</v>
      </c>
      <c r="V253" s="2">
        <f t="shared" si="33"/>
        <v>60807215.714285783</v>
      </c>
      <c r="W253" s="2">
        <f t="shared" si="20"/>
        <v>439997.71428571641</v>
      </c>
      <c r="X253" s="2">
        <f t="shared" si="6"/>
        <v>10002.285714283586</v>
      </c>
      <c r="Y253" s="2">
        <f t="shared" si="40"/>
        <v>39395111.285714045</v>
      </c>
      <c r="Z253" s="2" t="str">
        <f t="shared" si="8"/>
        <v>MEEP</v>
      </c>
      <c r="AA253" s="2">
        <f>IF(Z253="HERE",Y253,AA252+Graph!$G$1*1000)</f>
        <v>59894996.999999866</v>
      </c>
      <c r="AB253" s="2">
        <f t="shared" si="21"/>
        <v>420000</v>
      </c>
      <c r="AC253" s="2">
        <f t="shared" si="41"/>
        <v>38367332.285714246</v>
      </c>
      <c r="AD253" s="3">
        <f t="shared" si="10"/>
        <v>52800000</v>
      </c>
      <c r="AE253" s="2">
        <f>IF(AE251&gt;=52800000,52800000,IF(AB232=Graph!G$1*1000,AE252+Graph!G$1*1000,AC253))</f>
        <v>50547332.285714246</v>
      </c>
      <c r="AF253" s="3">
        <f t="shared" si="11"/>
        <v>50547332.285714246</v>
      </c>
      <c r="AG253" s="3">
        <f t="shared" si="27"/>
        <v>48053863.914285593</v>
      </c>
      <c r="AH253" s="3" t="e">
        <f t="shared" si="3"/>
        <v>#N/A</v>
      </c>
    </row>
    <row r="254" spans="1:34" x14ac:dyDescent="0.25">
      <c r="A254" s="1">
        <v>44430</v>
      </c>
      <c r="B254" s="2">
        <f t="shared" si="0"/>
        <v>184</v>
      </c>
      <c r="C254" s="7"/>
      <c r="D254" s="2" t="e">
        <f t="shared" si="12"/>
        <v>#N/A</v>
      </c>
      <c r="E254" s="2" t="e">
        <f t="shared" si="22"/>
        <v>#N/A</v>
      </c>
      <c r="F254" s="2">
        <v>1288311.0376296043</v>
      </c>
      <c r="G254" s="2">
        <f t="shared" si="26"/>
        <v>439997.71428571426</v>
      </c>
      <c r="H254" s="2">
        <f t="shared" si="42"/>
        <v>98207021.428571671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2445305.5714285732</v>
      </c>
      <c r="M254" s="8" t="e">
        <f t="shared" si="28"/>
        <v>#N/A</v>
      </c>
      <c r="N254" s="21" t="e">
        <f t="shared" si="15"/>
        <v>#N/A</v>
      </c>
      <c r="O254" s="2" t="e">
        <f t="shared" si="24"/>
        <v>#N/A</v>
      </c>
      <c r="P254" s="2">
        <v>1307091.7947178781</v>
      </c>
      <c r="Q254" s="21">
        <f t="shared" si="44"/>
        <v>450000</v>
      </c>
      <c r="R254" s="2">
        <f t="shared" si="43"/>
        <v>100652327</v>
      </c>
      <c r="S254" s="2">
        <f t="shared" si="17"/>
        <v>439997.71428571641</v>
      </c>
      <c r="T254" s="2">
        <f t="shared" si="18"/>
        <v>10002.285714285914</v>
      </c>
      <c r="U254" s="2">
        <f t="shared" si="19"/>
        <v>450000</v>
      </c>
      <c r="V254" s="2">
        <f t="shared" si="33"/>
        <v>61247213.4285715</v>
      </c>
      <c r="W254" s="2">
        <f t="shared" si="20"/>
        <v>439997.71428571641</v>
      </c>
      <c r="X254" s="2">
        <f t="shared" si="6"/>
        <v>10002.285714283586</v>
      </c>
      <c r="Y254" s="2">
        <f t="shared" si="40"/>
        <v>39405113.571428329</v>
      </c>
      <c r="Z254" s="2" t="str">
        <f t="shared" si="8"/>
        <v>MEEP</v>
      </c>
      <c r="AA254" s="2">
        <f>IF(Z254="HERE",Y254,AA253+Graph!$G$1*1000)</f>
        <v>60314996.999999866</v>
      </c>
      <c r="AB254" s="2">
        <f t="shared" si="21"/>
        <v>420000</v>
      </c>
      <c r="AC254" s="2">
        <f t="shared" si="41"/>
        <v>38367332.285714246</v>
      </c>
      <c r="AD254" s="3">
        <f t="shared" si="10"/>
        <v>52800000</v>
      </c>
      <c r="AE254" s="2">
        <f>IF(AE252&gt;=52800000,52800000,IF(AB233=Graph!G$1*1000,AE253+Graph!G$1*1000,AC254))</f>
        <v>50967332.285714246</v>
      </c>
      <c r="AF254" s="3">
        <f t="shared" si="11"/>
        <v>50967332.285714246</v>
      </c>
      <c r="AG254" s="3">
        <f t="shared" si="27"/>
        <v>48452863.914285593</v>
      </c>
      <c r="AH254" s="3" t="e">
        <f t="shared" si="3"/>
        <v>#N/A</v>
      </c>
    </row>
    <row r="255" spans="1:34" x14ac:dyDescent="0.25">
      <c r="A255" s="1">
        <v>44431</v>
      </c>
      <c r="B255" s="2">
        <f t="shared" si="0"/>
        <v>185</v>
      </c>
      <c r="C255" s="7"/>
      <c r="D255" s="2" t="e">
        <f t="shared" si="12"/>
        <v>#N/A</v>
      </c>
      <c r="E255" s="2" t="e">
        <f t="shared" si="22"/>
        <v>#N/A</v>
      </c>
      <c r="F255" s="2">
        <v>1292818.2314089239</v>
      </c>
      <c r="G255" s="2">
        <f t="shared" si="26"/>
        <v>439997.71428571426</v>
      </c>
      <c r="H255" s="2">
        <f t="shared" si="42"/>
        <v>98647019.142857388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2455307.8571428591</v>
      </c>
      <c r="M255" s="8" t="e">
        <f t="shared" si="28"/>
        <v>#N/A</v>
      </c>
      <c r="N255" s="21" t="e">
        <f t="shared" si="15"/>
        <v>#N/A</v>
      </c>
      <c r="O255" s="2" t="e">
        <f t="shared" si="24"/>
        <v>#N/A</v>
      </c>
      <c r="P255" s="2">
        <v>1311673.3793517351</v>
      </c>
      <c r="Q255" s="21">
        <f t="shared" si="44"/>
        <v>450000</v>
      </c>
      <c r="R255" s="2">
        <f t="shared" si="43"/>
        <v>101102327</v>
      </c>
      <c r="S255" s="2">
        <f t="shared" si="17"/>
        <v>439997.71428571641</v>
      </c>
      <c r="T255" s="2">
        <f t="shared" si="18"/>
        <v>10002.285714285914</v>
      </c>
      <c r="U255" s="2">
        <f t="shared" si="19"/>
        <v>450000</v>
      </c>
      <c r="V255" s="2">
        <f t="shared" si="33"/>
        <v>61687211.142857216</v>
      </c>
      <c r="W255" s="2">
        <f t="shared" si="20"/>
        <v>439997.71428571641</v>
      </c>
      <c r="X255" s="2">
        <f t="shared" si="6"/>
        <v>10002.285714283586</v>
      </c>
      <c r="Y255" s="2">
        <f t="shared" si="40"/>
        <v>39415115.857142612</v>
      </c>
      <c r="Z255" s="2" t="str">
        <f t="shared" si="8"/>
        <v>MEEP</v>
      </c>
      <c r="AA255" s="2">
        <f>IF(Z255="HERE",Y255,AA254+Graph!$G$1*1000)</f>
        <v>60734996.999999866</v>
      </c>
      <c r="AB255" s="2">
        <f t="shared" si="21"/>
        <v>420000</v>
      </c>
      <c r="AC255" s="2">
        <f t="shared" si="41"/>
        <v>38367332.285714246</v>
      </c>
      <c r="AD255" s="3">
        <f t="shared" si="10"/>
        <v>52800000</v>
      </c>
      <c r="AE255" s="2">
        <f>IF(AE253&gt;=52800000,52800000,IF(AB234=Graph!G$1*1000,AE254+Graph!G$1*1000,AC255))</f>
        <v>51387332.285714246</v>
      </c>
      <c r="AF255" s="3">
        <f t="shared" si="11"/>
        <v>51387332.285714246</v>
      </c>
      <c r="AG255" s="3">
        <f t="shared" si="27"/>
        <v>48851863.914285593</v>
      </c>
      <c r="AH255" s="3" t="e">
        <f t="shared" si="3"/>
        <v>#N/A</v>
      </c>
    </row>
    <row r="256" spans="1:34" x14ac:dyDescent="0.25">
      <c r="A256" s="1">
        <v>44432</v>
      </c>
      <c r="B256" s="2">
        <f t="shared" si="0"/>
        <v>186</v>
      </c>
      <c r="C256" s="7"/>
      <c r="D256" s="2" t="e">
        <f t="shared" si="12"/>
        <v>#N/A</v>
      </c>
      <c r="E256" s="2" t="e">
        <f t="shared" si="22"/>
        <v>#N/A</v>
      </c>
      <c r="F256" s="2">
        <v>1297325.4251882434</v>
      </c>
      <c r="G256" s="2">
        <f t="shared" si="26"/>
        <v>439997.71428571426</v>
      </c>
      <c r="H256" s="2">
        <f t="shared" si="42"/>
        <v>99087016.857143104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2465310.1428571451</v>
      </c>
      <c r="M256" s="8" t="e">
        <f t="shared" si="28"/>
        <v>#N/A</v>
      </c>
      <c r="N256" s="21" t="e">
        <f t="shared" si="15"/>
        <v>#N/A</v>
      </c>
      <c r="O256" s="2" t="e">
        <f t="shared" si="24"/>
        <v>#N/A</v>
      </c>
      <c r="P256" s="2">
        <v>1316254.9639855921</v>
      </c>
      <c r="Q256" s="21">
        <f t="shared" si="44"/>
        <v>450000</v>
      </c>
      <c r="R256" s="2">
        <f t="shared" si="43"/>
        <v>101552327</v>
      </c>
      <c r="S256" s="2">
        <f t="shared" si="17"/>
        <v>439997.71428571641</v>
      </c>
      <c r="T256" s="2">
        <f t="shared" si="18"/>
        <v>10002.285714285914</v>
      </c>
      <c r="U256" s="2">
        <f t="shared" si="19"/>
        <v>450000</v>
      </c>
      <c r="V256" s="2">
        <f t="shared" si="33"/>
        <v>62127208.857142933</v>
      </c>
      <c r="W256" s="2">
        <f t="shared" si="20"/>
        <v>439997.71428571641</v>
      </c>
      <c r="X256" s="2">
        <f t="shared" si="6"/>
        <v>10002.285714283586</v>
      </c>
      <c r="Y256" s="2">
        <f t="shared" si="40"/>
        <v>39425118.142856896</v>
      </c>
      <c r="Z256" s="2" t="str">
        <f t="shared" si="8"/>
        <v>MEEP</v>
      </c>
      <c r="AA256" s="2">
        <f>IF(Z256="HERE",Y256,AA255+Graph!$G$1*1000)</f>
        <v>61154996.999999866</v>
      </c>
      <c r="AB256" s="2">
        <f t="shared" si="21"/>
        <v>420000</v>
      </c>
      <c r="AC256" s="2">
        <f t="shared" si="41"/>
        <v>38367332.285714246</v>
      </c>
      <c r="AD256" s="3">
        <f t="shared" si="10"/>
        <v>52800000</v>
      </c>
      <c r="AE256" s="2">
        <f>IF(AE254&gt;=52800000,52800000,IF(AB235=Graph!G$1*1000,AE255+Graph!G$1*1000,AC256))</f>
        <v>51807332.285714246</v>
      </c>
      <c r="AF256" s="3">
        <f t="shared" si="11"/>
        <v>51807332.285714246</v>
      </c>
      <c r="AG256" s="3">
        <f t="shared" si="27"/>
        <v>49250863.914285593</v>
      </c>
      <c r="AH256" s="3" t="e">
        <f t="shared" si="3"/>
        <v>#N/A</v>
      </c>
    </row>
    <row r="257" spans="1:34" x14ac:dyDescent="0.25">
      <c r="A257" s="1">
        <v>44433</v>
      </c>
      <c r="B257" s="2">
        <f t="shared" ref="B257:B385" si="45">ROW(M257)-MATCH(MAX(I:I),I:I,0)</f>
        <v>187</v>
      </c>
      <c r="C257" s="7"/>
      <c r="D257" s="2" t="e">
        <f t="shared" si="12"/>
        <v>#N/A</v>
      </c>
      <c r="E257" s="2" t="e">
        <f t="shared" si="22"/>
        <v>#N/A</v>
      </c>
      <c r="F257" s="2">
        <v>1301832.6189675927</v>
      </c>
      <c r="G257" s="2">
        <f t="shared" si="26"/>
        <v>439997.71428571426</v>
      </c>
      <c r="H257" s="2">
        <f t="shared" si="42"/>
        <v>99527014.57142882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2475312.428571431</v>
      </c>
      <c r="M257" s="8" t="e">
        <f t="shared" si="28"/>
        <v>#N/A</v>
      </c>
      <c r="N257" s="21" t="e">
        <f t="shared" si="15"/>
        <v>#N/A</v>
      </c>
      <c r="O257" s="2" t="e">
        <f t="shared" si="24"/>
        <v>#N/A</v>
      </c>
      <c r="P257" s="2">
        <v>1320836.5486194491</v>
      </c>
      <c r="Q257" s="21">
        <f t="shared" si="44"/>
        <v>450000</v>
      </c>
      <c r="R257" s="2">
        <f t="shared" si="43"/>
        <v>102002327</v>
      </c>
      <c r="S257" s="2">
        <f t="shared" si="17"/>
        <v>439997.71428571641</v>
      </c>
      <c r="T257" s="2">
        <f t="shared" si="18"/>
        <v>10002.285714285914</v>
      </c>
      <c r="U257" s="2">
        <f t="shared" si="19"/>
        <v>450000</v>
      </c>
      <c r="V257" s="2">
        <f t="shared" si="33"/>
        <v>62567206.571428649</v>
      </c>
      <c r="W257" s="2">
        <f t="shared" si="20"/>
        <v>439997.71428571641</v>
      </c>
      <c r="X257" s="2">
        <f t="shared" si="6"/>
        <v>10002.285714283586</v>
      </c>
      <c r="Y257" s="2">
        <f t="shared" si="40"/>
        <v>39435120.42857118</v>
      </c>
      <c r="Z257" s="2" t="str">
        <f t="shared" si="8"/>
        <v>MEEP</v>
      </c>
      <c r="AA257" s="2">
        <f>IF(Z257="HERE",Y257,AA256+Graph!$G$1*1000)</f>
        <v>61574996.999999866</v>
      </c>
      <c r="AB257" s="2">
        <f t="shared" si="21"/>
        <v>420000</v>
      </c>
      <c r="AC257" s="2">
        <f t="shared" si="41"/>
        <v>38367332.285714246</v>
      </c>
      <c r="AD257" s="3">
        <f t="shared" si="10"/>
        <v>52800000</v>
      </c>
      <c r="AE257" s="2">
        <f>IF(AE255&gt;=52800000,52800000,IF(AB236=Graph!G$1*1000,AE256+Graph!G$1*1000,AC257))</f>
        <v>52227332.285714246</v>
      </c>
      <c r="AF257" s="3">
        <f t="shared" si="11"/>
        <v>52227332.285714246</v>
      </c>
      <c r="AG257" s="3">
        <f t="shared" si="27"/>
        <v>49649863.914285593</v>
      </c>
      <c r="AH257" s="3" t="e">
        <f t="shared" si="3"/>
        <v>#N/A</v>
      </c>
    </row>
    <row r="258" spans="1:34" x14ac:dyDescent="0.25">
      <c r="A258" s="1">
        <v>44434</v>
      </c>
      <c r="B258" s="2">
        <f t="shared" si="45"/>
        <v>188</v>
      </c>
      <c r="C258" s="7"/>
      <c r="D258" s="2" t="e">
        <f t="shared" si="12"/>
        <v>#N/A</v>
      </c>
      <c r="E258" s="2" t="e">
        <f t="shared" si="22"/>
        <v>#N/A</v>
      </c>
      <c r="F258" s="2">
        <v>1306339.8127469122</v>
      </c>
      <c r="G258" s="2">
        <f t="shared" si="26"/>
        <v>439997.71428571426</v>
      </c>
      <c r="H258" s="2">
        <f t="shared" si="42"/>
        <v>99967012.285714537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2485314.7142857169</v>
      </c>
      <c r="M258" s="8" t="e">
        <f t="shared" si="28"/>
        <v>#N/A</v>
      </c>
      <c r="N258" s="21" t="e">
        <f t="shared" si="15"/>
        <v>#N/A</v>
      </c>
      <c r="O258" s="2" t="e">
        <f t="shared" si="24"/>
        <v>#N/A</v>
      </c>
      <c r="P258" s="2">
        <v>1325418.1332533062</v>
      </c>
      <c r="Q258" s="21">
        <f t="shared" si="44"/>
        <v>450000</v>
      </c>
      <c r="R258" s="2">
        <f t="shared" si="43"/>
        <v>102452327</v>
      </c>
      <c r="S258" s="2">
        <f t="shared" si="17"/>
        <v>439997.71428571641</v>
      </c>
      <c r="T258" s="2">
        <f t="shared" si="18"/>
        <v>10002.285714285914</v>
      </c>
      <c r="U258" s="2">
        <f t="shared" si="19"/>
        <v>450000</v>
      </c>
      <c r="V258" s="2">
        <f t="shared" si="33"/>
        <v>63007204.285714366</v>
      </c>
      <c r="W258" s="2">
        <f t="shared" si="20"/>
        <v>439997.71428571641</v>
      </c>
      <c r="X258" s="2">
        <f t="shared" si="6"/>
        <v>10002.285714283586</v>
      </c>
      <c r="Y258" s="2">
        <f t="shared" si="40"/>
        <v>39445122.714285463</v>
      </c>
      <c r="Z258" s="2" t="str">
        <f t="shared" si="8"/>
        <v>MEEP</v>
      </c>
      <c r="AA258" s="2">
        <f>IF(Z258="HERE",Y258,AA257+Graph!$G$1*1000)</f>
        <v>61994996.999999866</v>
      </c>
      <c r="AB258" s="2">
        <f t="shared" si="21"/>
        <v>420000</v>
      </c>
      <c r="AC258" s="2">
        <f t="shared" si="41"/>
        <v>38367332.285714246</v>
      </c>
      <c r="AD258" s="3">
        <f t="shared" si="10"/>
        <v>52800000</v>
      </c>
      <c r="AE258" s="2">
        <f>IF(AE256&gt;=52800000,52800000,IF(AB237=Graph!G$1*1000,AE257+Graph!G$1*1000,AC258))</f>
        <v>52647332.285714246</v>
      </c>
      <c r="AF258" s="3">
        <f t="shared" si="11"/>
        <v>52647332.285714246</v>
      </c>
      <c r="AG258" s="3">
        <f t="shared" si="27"/>
        <v>49711366.614285715</v>
      </c>
      <c r="AH258" s="3" t="e">
        <f t="shared" si="3"/>
        <v>#N/A</v>
      </c>
    </row>
    <row r="259" spans="1:34" x14ac:dyDescent="0.25">
      <c r="A259" s="1">
        <v>44435</v>
      </c>
      <c r="B259" s="2">
        <f t="shared" si="45"/>
        <v>189</v>
      </c>
      <c r="C259" s="7"/>
      <c r="D259" s="2" t="e">
        <f t="shared" si="12"/>
        <v>#N/A</v>
      </c>
      <c r="E259" s="2" t="e">
        <f t="shared" si="22"/>
        <v>#N/A</v>
      </c>
      <c r="F259" s="2">
        <v>1310847.0065262318</v>
      </c>
      <c r="G259" s="2">
        <f t="shared" si="26"/>
        <v>439997.71428571426</v>
      </c>
      <c r="H259" s="2">
        <f t="shared" si="42"/>
        <v>100407010.00000025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2495317.0000000028</v>
      </c>
      <c r="M259" s="8" t="e">
        <f t="shared" si="28"/>
        <v>#N/A</v>
      </c>
      <c r="N259" s="21" t="e">
        <f t="shared" si="15"/>
        <v>#N/A</v>
      </c>
      <c r="O259" s="2" t="e">
        <f t="shared" si="24"/>
        <v>#N/A</v>
      </c>
      <c r="P259" s="2">
        <v>1329999.7178871334</v>
      </c>
      <c r="Q259" s="21">
        <f t="shared" si="44"/>
        <v>450000</v>
      </c>
      <c r="R259" s="2">
        <f t="shared" si="43"/>
        <v>102902327</v>
      </c>
      <c r="S259" s="2">
        <f t="shared" si="17"/>
        <v>439997.71428571641</v>
      </c>
      <c r="T259" s="2">
        <f t="shared" si="18"/>
        <v>10002.285714285914</v>
      </c>
      <c r="U259" s="2">
        <f t="shared" si="19"/>
        <v>450000</v>
      </c>
      <c r="V259" s="2">
        <f t="shared" si="33"/>
        <v>63447202.000000082</v>
      </c>
      <c r="W259" s="2">
        <f t="shared" si="20"/>
        <v>439997.71428571641</v>
      </c>
      <c r="X259" s="2">
        <f t="shared" si="6"/>
        <v>10002.285714283586</v>
      </c>
      <c r="Y259" s="2">
        <f t="shared" si="40"/>
        <v>39455124.999999747</v>
      </c>
      <c r="Z259" s="2" t="str">
        <f t="shared" si="8"/>
        <v>MEEP</v>
      </c>
      <c r="AA259" s="2">
        <f>IF(Z259="HERE",Y259,AA258+Graph!$G$1*1000)</f>
        <v>62414996.999999866</v>
      </c>
      <c r="AB259" s="2">
        <f t="shared" si="21"/>
        <v>420000</v>
      </c>
      <c r="AC259" s="2">
        <f t="shared" si="41"/>
        <v>38367332.285714246</v>
      </c>
      <c r="AD259" s="3">
        <f t="shared" si="10"/>
        <v>52800000</v>
      </c>
      <c r="AE259" s="2">
        <f>IF(AE257&gt;=52800000,52800000,IF(AB238=Graph!G$1*1000,AE258+Graph!G$1*1000,AC259))</f>
        <v>53067332.285714246</v>
      </c>
      <c r="AF259" s="3">
        <f t="shared" si="11"/>
        <v>52800000</v>
      </c>
      <c r="AG259" s="3">
        <f t="shared" si="27"/>
        <v>49732366.614285715</v>
      </c>
      <c r="AH259" s="3" t="e">
        <f t="shared" si="3"/>
        <v>#N/A</v>
      </c>
    </row>
    <row r="260" spans="1:34" x14ac:dyDescent="0.25">
      <c r="A260" s="1">
        <v>44436</v>
      </c>
      <c r="B260" s="2">
        <f t="shared" si="45"/>
        <v>190</v>
      </c>
      <c r="C260" s="7"/>
      <c r="D260" s="2" t="e">
        <f t="shared" si="12"/>
        <v>#N/A</v>
      </c>
      <c r="E260" s="2" t="e">
        <f t="shared" si="22"/>
        <v>#N/A</v>
      </c>
      <c r="F260" s="2">
        <v>1315354.2003055811</v>
      </c>
      <c r="G260" s="2">
        <f t="shared" si="26"/>
        <v>439997.71428571426</v>
      </c>
      <c r="H260" s="2">
        <f t="shared" si="42"/>
        <v>100847007.71428597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2505319.2857142887</v>
      </c>
      <c r="M260" s="8" t="e">
        <f t="shared" si="28"/>
        <v>#N/A</v>
      </c>
      <c r="N260" s="21" t="e">
        <f t="shared" si="15"/>
        <v>#N/A</v>
      </c>
      <c r="O260" s="2" t="e">
        <f t="shared" si="24"/>
        <v>#N/A</v>
      </c>
      <c r="P260" s="2">
        <v>1334581.3025209904</v>
      </c>
      <c r="Q260" s="21">
        <f t="shared" si="44"/>
        <v>450000</v>
      </c>
      <c r="R260" s="2">
        <f t="shared" si="43"/>
        <v>103352327</v>
      </c>
      <c r="S260" s="2">
        <f t="shared" si="17"/>
        <v>439997.71428571641</v>
      </c>
      <c r="T260" s="2">
        <f t="shared" si="18"/>
        <v>10002.285714285914</v>
      </c>
      <c r="U260" s="2">
        <f t="shared" si="19"/>
        <v>450000</v>
      </c>
      <c r="V260" s="2">
        <f t="shared" si="33"/>
        <v>63887199.714285798</v>
      </c>
      <c r="W260" s="2">
        <f t="shared" si="20"/>
        <v>439997.71428571641</v>
      </c>
      <c r="X260" s="2">
        <f t="shared" si="6"/>
        <v>10002.285714283586</v>
      </c>
      <c r="Y260" s="2">
        <f t="shared" si="40"/>
        <v>39465127.28571403</v>
      </c>
      <c r="Z260" s="2" t="str">
        <f t="shared" si="8"/>
        <v>MEEP</v>
      </c>
      <c r="AA260" s="2">
        <f>IF(Z260="HERE",Y260,AA259+Graph!$G$1*1000)</f>
        <v>62834996.999999866</v>
      </c>
      <c r="AB260" s="2">
        <f t="shared" si="21"/>
        <v>420000</v>
      </c>
      <c r="AC260" s="2">
        <f t="shared" si="41"/>
        <v>38367332.285714246</v>
      </c>
      <c r="AD260" s="3">
        <f t="shared" si="10"/>
        <v>52800000</v>
      </c>
      <c r="AE260" s="2">
        <f>IF(AE258&gt;=52800000,52800000,IF(AB239=Graph!G$1*1000,AE259+Graph!G$1*1000,AC260))</f>
        <v>53487332.285714246</v>
      </c>
      <c r="AF260" s="3">
        <f t="shared" si="11"/>
        <v>52800000</v>
      </c>
      <c r="AG260" s="3">
        <f t="shared" si="27"/>
        <v>49753366.614285715</v>
      </c>
      <c r="AH260" s="3" t="e">
        <f t="shared" si="3"/>
        <v>#N/A</v>
      </c>
    </row>
    <row r="261" spans="1:34" x14ac:dyDescent="0.25">
      <c r="A261" s="1">
        <v>44437</v>
      </c>
      <c r="B261" s="2">
        <f t="shared" si="45"/>
        <v>191</v>
      </c>
      <c r="C261" s="7"/>
      <c r="D261" s="2" t="e">
        <f t="shared" si="12"/>
        <v>#N/A</v>
      </c>
      <c r="E261" s="2" t="e">
        <f t="shared" si="22"/>
        <v>#N/A</v>
      </c>
      <c r="F261" s="2">
        <v>1319861.3940849006</v>
      </c>
      <c r="G261" s="2">
        <f t="shared" si="26"/>
        <v>439997.71428571426</v>
      </c>
      <c r="H261" s="2">
        <f t="shared" si="42"/>
        <v>101287005.42857169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2515321.5714285746</v>
      </c>
      <c r="M261" s="8" t="e">
        <f t="shared" si="28"/>
        <v>#N/A</v>
      </c>
      <c r="N261" s="21" t="e">
        <f t="shared" si="15"/>
        <v>#N/A</v>
      </c>
      <c r="O261" s="2" t="e">
        <f t="shared" si="24"/>
        <v>#N/A</v>
      </c>
      <c r="P261" s="2">
        <v>1339162.8871548474</v>
      </c>
      <c r="Q261" s="21">
        <f t="shared" si="44"/>
        <v>450000</v>
      </c>
      <c r="R261" s="2">
        <f t="shared" si="43"/>
        <v>103802327</v>
      </c>
      <c r="S261" s="2">
        <f t="shared" si="17"/>
        <v>439997.71428571641</v>
      </c>
      <c r="T261" s="2">
        <f t="shared" si="18"/>
        <v>10002.285714285914</v>
      </c>
      <c r="U261" s="2">
        <f t="shared" si="19"/>
        <v>450000</v>
      </c>
      <c r="V261" s="2">
        <f t="shared" si="33"/>
        <v>64327197.428571515</v>
      </c>
      <c r="W261" s="2">
        <f t="shared" si="20"/>
        <v>439997.71428571641</v>
      </c>
      <c r="X261" s="2">
        <f t="shared" si="6"/>
        <v>10002.285714283586</v>
      </c>
      <c r="Y261" s="2">
        <f t="shared" si="40"/>
        <v>39475129.571428314</v>
      </c>
      <c r="Z261" s="2" t="str">
        <f t="shared" si="8"/>
        <v>MEEP</v>
      </c>
      <c r="AA261" s="2">
        <f>IF(Z261="HERE",Y261,AA260+Graph!$G$1*1000)</f>
        <v>63254996.999999866</v>
      </c>
      <c r="AB261" s="2">
        <f t="shared" si="21"/>
        <v>420000</v>
      </c>
      <c r="AC261" s="2">
        <f t="shared" si="41"/>
        <v>38367332.285714246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49774366.614285715</v>
      </c>
      <c r="AH261" s="3" t="e">
        <f t="shared" si="3"/>
        <v>#N/A</v>
      </c>
    </row>
    <row r="262" spans="1:34" x14ac:dyDescent="0.25">
      <c r="A262" s="1">
        <v>44438</v>
      </c>
      <c r="B262" s="2">
        <f t="shared" si="45"/>
        <v>192</v>
      </c>
      <c r="C262" s="7"/>
      <c r="D262" s="2" t="e">
        <f t="shared" si="12"/>
        <v>#N/A</v>
      </c>
      <c r="E262" s="2" t="e">
        <f t="shared" si="22"/>
        <v>#N/A</v>
      </c>
      <c r="F262" s="2">
        <v>1324368.5878642499</v>
      </c>
      <c r="G262" s="2">
        <f t="shared" si="26"/>
        <v>439997.71428571426</v>
      </c>
      <c r="H262" s="2">
        <f t="shared" si="42"/>
        <v>101727003.1428574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2525323.8571428605</v>
      </c>
      <c r="M262" s="8" t="e">
        <f t="shared" si="28"/>
        <v>#N/A</v>
      </c>
      <c r="N262" s="21" t="e">
        <f t="shared" si="15"/>
        <v>#N/A</v>
      </c>
      <c r="O262" s="2" t="e">
        <f t="shared" si="24"/>
        <v>#N/A</v>
      </c>
      <c r="P262" s="2">
        <v>1343744.4717887044</v>
      </c>
      <c r="Q262" s="21">
        <f t="shared" si="44"/>
        <v>450000</v>
      </c>
      <c r="R262" s="2">
        <f t="shared" si="43"/>
        <v>104252327</v>
      </c>
      <c r="S262" s="2">
        <f t="shared" si="17"/>
        <v>439997.71428571641</v>
      </c>
      <c r="T262" s="2">
        <f t="shared" si="18"/>
        <v>10002.285714285914</v>
      </c>
      <c r="U262" s="2">
        <f t="shared" si="19"/>
        <v>450000</v>
      </c>
      <c r="V262" s="2">
        <f t="shared" si="33"/>
        <v>64767195.142857231</v>
      </c>
      <c r="W262" s="2">
        <f t="shared" si="20"/>
        <v>439997.71428571641</v>
      </c>
      <c r="X262" s="2">
        <f t="shared" si="6"/>
        <v>10002.285714283586</v>
      </c>
      <c r="Y262" s="2">
        <f t="shared" si="40"/>
        <v>39485131.857142597</v>
      </c>
      <c r="Z262" s="2" t="str">
        <f t="shared" si="8"/>
        <v>MEEP</v>
      </c>
      <c r="AA262" s="2">
        <f>IF(Z262="HERE",Y262,AA261+Graph!$G$1*1000)</f>
        <v>63674996.999999866</v>
      </c>
      <c r="AB262" s="2">
        <f t="shared" si="21"/>
        <v>420000</v>
      </c>
      <c r="AC262" s="2">
        <f t="shared" si="41"/>
        <v>38367332.285714246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49795366.614285715</v>
      </c>
      <c r="AH262" s="3" t="e">
        <f t="shared" si="3"/>
        <v>#N/A</v>
      </c>
    </row>
    <row r="263" spans="1:34" x14ac:dyDescent="0.25">
      <c r="A263" s="1">
        <v>44439</v>
      </c>
      <c r="B263" s="2">
        <f t="shared" si="45"/>
        <v>193</v>
      </c>
      <c r="C263" s="7"/>
      <c r="D263" s="2" t="e">
        <f t="shared" si="12"/>
        <v>#N/A</v>
      </c>
      <c r="E263" s="2" t="e">
        <f t="shared" si="22"/>
        <v>#N/A</v>
      </c>
      <c r="F263" s="2">
        <v>1328875.7816435695</v>
      </c>
      <c r="G263" s="2">
        <f t="shared" si="26"/>
        <v>439997.71428571426</v>
      </c>
      <c r="H263" s="2">
        <f t="shared" si="42"/>
        <v>102167000.85714312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2535326.1428571464</v>
      </c>
      <c r="M263" s="8" t="e">
        <f t="shared" si="28"/>
        <v>#N/A</v>
      </c>
      <c r="N263" s="21" t="e">
        <f t="shared" si="15"/>
        <v>#N/A</v>
      </c>
      <c r="O263" s="2" t="e">
        <f t="shared" si="24"/>
        <v>#N/A</v>
      </c>
      <c r="P263" s="2">
        <v>1348326.0564225614</v>
      </c>
      <c r="Q263" s="21">
        <f t="shared" si="44"/>
        <v>450000</v>
      </c>
      <c r="R263" s="2">
        <f t="shared" si="43"/>
        <v>104702327</v>
      </c>
      <c r="S263" s="2">
        <f t="shared" si="17"/>
        <v>439997.71428571641</v>
      </c>
      <c r="T263" s="2">
        <f t="shared" si="18"/>
        <v>10002.285714285914</v>
      </c>
      <c r="U263" s="2">
        <f t="shared" si="19"/>
        <v>450000</v>
      </c>
      <c r="V263" s="2">
        <f t="shared" si="33"/>
        <v>65207192.857142948</v>
      </c>
      <c r="W263" s="2">
        <f t="shared" si="20"/>
        <v>439997.71428571641</v>
      </c>
      <c r="X263" s="2">
        <f t="shared" si="6"/>
        <v>10002.285714283586</v>
      </c>
      <c r="Y263" s="2">
        <f t="shared" si="40"/>
        <v>39495134.142856881</v>
      </c>
      <c r="Z263" s="2" t="str">
        <f t="shared" si="8"/>
        <v>MEEP</v>
      </c>
      <c r="AA263" s="2">
        <f>IF(Z263="HERE",Y263,AA262+Graph!$G$1*1000)</f>
        <v>64094996.999999866</v>
      </c>
      <c r="AB263" s="2">
        <f t="shared" si="21"/>
        <v>420000</v>
      </c>
      <c r="AC263" s="2">
        <f t="shared" si="41"/>
        <v>38367332.285714246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49816366.614285715</v>
      </c>
      <c r="AH263" s="3" t="e">
        <f t="shared" si="3"/>
        <v>#N/A</v>
      </c>
    </row>
    <row r="264" spans="1:34" x14ac:dyDescent="0.25">
      <c r="A264" s="1">
        <v>44440</v>
      </c>
      <c r="B264" s="2">
        <f t="shared" si="45"/>
        <v>194</v>
      </c>
      <c r="C264" s="7"/>
      <c r="D264" s="2" t="e">
        <f t="shared" si="12"/>
        <v>#N/A</v>
      </c>
      <c r="E264" s="2" t="e">
        <f t="shared" si="22"/>
        <v>#N/A</v>
      </c>
      <c r="F264" s="2">
        <v>1333382.975422889</v>
      </c>
      <c r="G264" s="2">
        <f t="shared" si="26"/>
        <v>439997.71428571426</v>
      </c>
      <c r="H264" s="2">
        <f t="shared" si="42"/>
        <v>102606998.57142884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2545328.4285714324</v>
      </c>
      <c r="M264" s="8" t="e">
        <f t="shared" si="28"/>
        <v>#N/A</v>
      </c>
      <c r="N264" s="21" t="e">
        <f t="shared" si="15"/>
        <v>#N/A</v>
      </c>
      <c r="O264" s="2" t="e">
        <f t="shared" si="24"/>
        <v>#N/A</v>
      </c>
      <c r="P264" s="2">
        <v>1352907.6410564184</v>
      </c>
      <c r="Q264" s="21">
        <f t="shared" si="44"/>
        <v>450000</v>
      </c>
      <c r="R264" s="2">
        <f t="shared" si="43"/>
        <v>105152327</v>
      </c>
      <c r="S264" s="2">
        <f t="shared" si="17"/>
        <v>439997.71428571641</v>
      </c>
      <c r="T264" s="2">
        <f t="shared" si="18"/>
        <v>10002.285714285914</v>
      </c>
      <c r="U264" s="2">
        <f t="shared" si="19"/>
        <v>450000</v>
      </c>
      <c r="V264" s="2">
        <f t="shared" si="33"/>
        <v>65647190.571428664</v>
      </c>
      <c r="W264" s="2">
        <f t="shared" si="20"/>
        <v>439997.71428571641</v>
      </c>
      <c r="X264" s="2">
        <f t="shared" si="6"/>
        <v>10002.285714283586</v>
      </c>
      <c r="Y264" s="2">
        <f t="shared" si="40"/>
        <v>39505136.428571165</v>
      </c>
      <c r="Z264" s="2" t="str">
        <f t="shared" si="8"/>
        <v>MEEP</v>
      </c>
      <c r="AA264" s="2">
        <f>IF(Z264="HERE",Y264,AA263+Graph!$G$1*1000)</f>
        <v>64514996.999999866</v>
      </c>
      <c r="AB264" s="2">
        <f t="shared" si="21"/>
        <v>420000</v>
      </c>
      <c r="AC264" s="2">
        <f t="shared" si="41"/>
        <v>38367332.285714246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49837366.614285715</v>
      </c>
      <c r="AH264" s="3" t="e">
        <f t="shared" si="3"/>
        <v>#N/A</v>
      </c>
    </row>
    <row r="265" spans="1:34" x14ac:dyDescent="0.25">
      <c r="A265" s="1">
        <v>44441</v>
      </c>
      <c r="B265" s="2">
        <f t="shared" si="45"/>
        <v>195</v>
      </c>
      <c r="C265" s="7"/>
      <c r="D265" s="2" t="e">
        <f t="shared" si="12"/>
        <v>#N/A</v>
      </c>
      <c r="E265" s="2" t="e">
        <f t="shared" si="22"/>
        <v>#N/A</v>
      </c>
      <c r="F265" s="2">
        <v>1337890.1692022383</v>
      </c>
      <c r="G265" s="2">
        <f t="shared" si="26"/>
        <v>439997.71428571426</v>
      </c>
      <c r="H265" s="2">
        <f t="shared" si="42"/>
        <v>103046996.28571455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2555330.7142857183</v>
      </c>
      <c r="M265" s="8" t="e">
        <f t="shared" si="28"/>
        <v>#N/A</v>
      </c>
      <c r="N265" s="21" t="e">
        <f t="shared" si="15"/>
        <v>#N/A</v>
      </c>
      <c r="O265" s="2" t="e">
        <f t="shared" si="24"/>
        <v>#N/A</v>
      </c>
      <c r="P265" s="2">
        <v>1357489.2256902754</v>
      </c>
      <c r="Q265" s="21">
        <f t="shared" si="44"/>
        <v>450000</v>
      </c>
      <c r="R265" s="2">
        <f t="shared" si="43"/>
        <v>105602327</v>
      </c>
      <c r="S265" s="2">
        <f t="shared" si="17"/>
        <v>439997.71428571641</v>
      </c>
      <c r="T265" s="2">
        <f t="shared" si="18"/>
        <v>10002.285714285914</v>
      </c>
      <c r="U265" s="2">
        <f t="shared" si="19"/>
        <v>450000</v>
      </c>
      <c r="V265" s="2">
        <f t="shared" si="33"/>
        <v>66087188.28571438</v>
      </c>
      <c r="W265" s="2">
        <f t="shared" si="20"/>
        <v>439997.71428571641</v>
      </c>
      <c r="X265" s="2">
        <f t="shared" si="6"/>
        <v>10002.285714283586</v>
      </c>
      <c r="Y265" s="2">
        <f t="shared" si="40"/>
        <v>39515138.714285448</v>
      </c>
      <c r="Z265" s="2" t="str">
        <f t="shared" si="8"/>
        <v>MEEP</v>
      </c>
      <c r="AA265" s="2">
        <f>IF(Z265="HERE",Y265,AA264+Graph!$G$1*1000)</f>
        <v>64934996.999999866</v>
      </c>
      <c r="AB265" s="2">
        <f t="shared" si="21"/>
        <v>420000</v>
      </c>
      <c r="AC265" s="2">
        <f t="shared" si="41"/>
        <v>38367332.285714246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49858366.614285715</v>
      </c>
      <c r="AH265" s="3" t="e">
        <f t="shared" si="3"/>
        <v>#N/A</v>
      </c>
    </row>
    <row r="266" spans="1:34" x14ac:dyDescent="0.25">
      <c r="A266" s="1">
        <v>44442</v>
      </c>
      <c r="B266" s="2">
        <f t="shared" si="45"/>
        <v>196</v>
      </c>
      <c r="C266" s="7"/>
      <c r="D266" s="2" t="e">
        <f t="shared" si="12"/>
        <v>#N/A</v>
      </c>
      <c r="E266" s="2" t="e">
        <f t="shared" si="22"/>
        <v>#N/A</v>
      </c>
      <c r="F266" s="2">
        <v>1342397.3629815578</v>
      </c>
      <c r="G266" s="2">
        <f t="shared" si="26"/>
        <v>439997.71428571426</v>
      </c>
      <c r="H266" s="2">
        <f t="shared" si="42"/>
        <v>103486994.00000027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2565333.0000000042</v>
      </c>
      <c r="M266" s="8" t="e">
        <f t="shared" si="28"/>
        <v>#N/A</v>
      </c>
      <c r="N266" s="21" t="e">
        <f t="shared" si="15"/>
        <v>#N/A</v>
      </c>
      <c r="O266" s="2" t="e">
        <f t="shared" si="24"/>
        <v>#N/A</v>
      </c>
      <c r="P266" s="2">
        <v>1362070.8103241324</v>
      </c>
      <c r="Q266" s="21">
        <f t="shared" si="44"/>
        <v>450000</v>
      </c>
      <c r="R266" s="2">
        <f t="shared" si="43"/>
        <v>106052327</v>
      </c>
      <c r="S266" s="2">
        <f t="shared" si="17"/>
        <v>439997.71428571641</v>
      </c>
      <c r="T266" s="2">
        <f t="shared" si="18"/>
        <v>10002.285714285914</v>
      </c>
      <c r="U266" s="2">
        <f t="shared" si="19"/>
        <v>450000</v>
      </c>
      <c r="V266" s="2">
        <f t="shared" si="33"/>
        <v>66527186.000000097</v>
      </c>
      <c r="W266" s="2">
        <f t="shared" si="20"/>
        <v>439997.71428571641</v>
      </c>
      <c r="X266" s="2">
        <f t="shared" si="6"/>
        <v>10002.285714283586</v>
      </c>
      <c r="Y266" s="2">
        <f t="shared" si="40"/>
        <v>39525140.999999732</v>
      </c>
      <c r="Z266" s="2" t="str">
        <f t="shared" si="8"/>
        <v>MEEP</v>
      </c>
      <c r="AA266" s="2">
        <f>IF(Z266="HERE",Y266,AA265+Graph!$G$1*1000)</f>
        <v>65354996.999999866</v>
      </c>
      <c r="AB266" s="2">
        <f t="shared" si="21"/>
        <v>420000</v>
      </c>
      <c r="AC266" s="2">
        <f t="shared" si="41"/>
        <v>38367332.285714246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49879366.614285715</v>
      </c>
      <c r="AH266" s="3" t="e">
        <f t="shared" si="3"/>
        <v>#N/A</v>
      </c>
    </row>
    <row r="267" spans="1:34" x14ac:dyDescent="0.25">
      <c r="A267" s="1">
        <v>44443</v>
      </c>
      <c r="B267" s="2">
        <f t="shared" si="45"/>
        <v>197</v>
      </c>
      <c r="C267" s="7"/>
      <c r="D267" s="2" t="e">
        <f t="shared" si="12"/>
        <v>#N/A</v>
      </c>
      <c r="E267" s="2" t="e">
        <f t="shared" si="22"/>
        <v>#N/A</v>
      </c>
      <c r="F267" s="2">
        <v>1346904.5567608774</v>
      </c>
      <c r="G267" s="2">
        <f t="shared" si="26"/>
        <v>439997.71428571426</v>
      </c>
      <c r="H267" s="2">
        <f t="shared" si="42"/>
        <v>103926991.71428598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2575335.2857142901</v>
      </c>
      <c r="M267" s="8" t="e">
        <f t="shared" si="28"/>
        <v>#N/A</v>
      </c>
      <c r="N267" s="21" t="e">
        <f t="shared" si="15"/>
        <v>#N/A</v>
      </c>
      <c r="O267" s="2" t="e">
        <f t="shared" si="24"/>
        <v>#N/A</v>
      </c>
      <c r="P267" s="2">
        <v>1366652.3949579597</v>
      </c>
      <c r="Q267" s="21">
        <f t="shared" si="44"/>
        <v>450000</v>
      </c>
      <c r="R267" s="2">
        <f t="shared" si="43"/>
        <v>106502327</v>
      </c>
      <c r="S267" s="2">
        <f t="shared" si="17"/>
        <v>439997.71428571641</v>
      </c>
      <c r="T267" s="2">
        <f t="shared" si="18"/>
        <v>10002.285714285914</v>
      </c>
      <c r="U267" s="2">
        <f t="shared" si="19"/>
        <v>450000</v>
      </c>
      <c r="V267" s="2">
        <f t="shared" si="33"/>
        <v>66967183.714285813</v>
      </c>
      <c r="W267" s="2">
        <f t="shared" si="20"/>
        <v>439997.71428571641</v>
      </c>
      <c r="X267" s="2">
        <f t="shared" si="6"/>
        <v>10002.285714283586</v>
      </c>
      <c r="Y267" s="2">
        <f t="shared" si="40"/>
        <v>39535143.285714015</v>
      </c>
      <c r="Z267" s="2" t="str">
        <f t="shared" si="8"/>
        <v>MEEP</v>
      </c>
      <c r="AA267" s="2">
        <f>IF(Z267="HERE",Y267,AA266+Graph!$G$1*1000)</f>
        <v>65774996.999999866</v>
      </c>
      <c r="AB267" s="2">
        <f t="shared" si="21"/>
        <v>420000</v>
      </c>
      <c r="AC267" s="2">
        <f t="shared" si="41"/>
        <v>38367332.285714246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49900366.614285715</v>
      </c>
      <c r="AH267" s="3" t="e">
        <f t="shared" si="3"/>
        <v>#N/A</v>
      </c>
    </row>
    <row r="268" spans="1:34" x14ac:dyDescent="0.25">
      <c r="A268" s="1">
        <v>44444</v>
      </c>
      <c r="B268" s="2">
        <f t="shared" si="45"/>
        <v>198</v>
      </c>
      <c r="C268" s="7"/>
      <c r="D268" s="2" t="e">
        <f t="shared" si="12"/>
        <v>#N/A</v>
      </c>
      <c r="E268" s="2" t="e">
        <f t="shared" si="22"/>
        <v>#N/A</v>
      </c>
      <c r="F268" s="2">
        <v>1351411.7505402267</v>
      </c>
      <c r="G268" s="2">
        <f t="shared" si="26"/>
        <v>439997.71428571426</v>
      </c>
      <c r="H268" s="2">
        <f t="shared" si="42"/>
        <v>104366989.4285717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2585337.571428576</v>
      </c>
      <c r="M268" s="8" t="e">
        <f t="shared" si="28"/>
        <v>#N/A</v>
      </c>
      <c r="N268" s="21" t="e">
        <f t="shared" si="15"/>
        <v>#N/A</v>
      </c>
      <c r="O268" s="2" t="e">
        <f t="shared" si="24"/>
        <v>#N/A</v>
      </c>
      <c r="P268" s="2">
        <v>1371233.9795918167</v>
      </c>
      <c r="Q268" s="21">
        <f t="shared" si="44"/>
        <v>450000</v>
      </c>
      <c r="R268" s="2">
        <f t="shared" si="43"/>
        <v>106952327</v>
      </c>
      <c r="S268" s="2">
        <f t="shared" si="17"/>
        <v>439997.71428571641</v>
      </c>
      <c r="T268" s="2">
        <f t="shared" si="18"/>
        <v>10002.285714285914</v>
      </c>
      <c r="U268" s="2">
        <f t="shared" si="19"/>
        <v>450000</v>
      </c>
      <c r="V268" s="2">
        <f t="shared" si="33"/>
        <v>67407181.428571522</v>
      </c>
      <c r="W268" s="2">
        <f t="shared" si="20"/>
        <v>439997.71428570896</v>
      </c>
      <c r="X268" s="2">
        <f t="shared" si="6"/>
        <v>10002.285714291036</v>
      </c>
      <c r="Y268" s="2">
        <f t="shared" si="40"/>
        <v>39545145.571428306</v>
      </c>
      <c r="Z268" s="2" t="str">
        <f t="shared" si="8"/>
        <v>MEEP</v>
      </c>
      <c r="AA268" s="2">
        <f>IF(Z268="HERE",Y268,AA267+Graph!$G$1*1000)</f>
        <v>66194996.999999866</v>
      </c>
      <c r="AB268" s="2">
        <f t="shared" si="21"/>
        <v>420000</v>
      </c>
      <c r="AC268" s="2">
        <f t="shared" si="41"/>
        <v>38367332.285714246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49921366.614285715</v>
      </c>
      <c r="AH268" s="3" t="e">
        <f t="shared" si="3"/>
        <v>#N/A</v>
      </c>
    </row>
    <row r="269" spans="1:34" x14ac:dyDescent="0.25">
      <c r="A269" s="1">
        <v>44445</v>
      </c>
      <c r="B269" s="2">
        <f t="shared" si="45"/>
        <v>199</v>
      </c>
      <c r="C269" s="7"/>
      <c r="D269" s="2" t="e">
        <f t="shared" si="12"/>
        <v>#N/A</v>
      </c>
      <c r="E269" s="2" t="e">
        <f t="shared" si="22"/>
        <v>#N/A</v>
      </c>
      <c r="F269" s="2">
        <v>1355918.9443195462</v>
      </c>
      <c r="G269" s="2">
        <f t="shared" si="26"/>
        <v>439997.71428571426</v>
      </c>
      <c r="H269" s="2">
        <f t="shared" si="42"/>
        <v>104806987.14285742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2595339.8571428619</v>
      </c>
      <c r="M269" s="8" t="e">
        <f t="shared" si="28"/>
        <v>#N/A</v>
      </c>
      <c r="N269" s="21" t="e">
        <f t="shared" si="15"/>
        <v>#N/A</v>
      </c>
      <c r="O269" s="2" t="e">
        <f t="shared" si="24"/>
        <v>#N/A</v>
      </c>
      <c r="P269" s="2">
        <v>1375815.5642256737</v>
      </c>
      <c r="Q269" s="21">
        <f t="shared" si="44"/>
        <v>450000</v>
      </c>
      <c r="R269" s="2">
        <f t="shared" si="43"/>
        <v>107402327</v>
      </c>
      <c r="S269" s="2">
        <f t="shared" si="17"/>
        <v>439997.71428571641</v>
      </c>
      <c r="T269" s="2">
        <f t="shared" si="18"/>
        <v>10002.285714285914</v>
      </c>
      <c r="U269" s="2">
        <f t="shared" si="19"/>
        <v>450000</v>
      </c>
      <c r="V269" s="2">
        <f t="shared" si="33"/>
        <v>67847179.142857239</v>
      </c>
      <c r="W269" s="2">
        <f t="shared" si="20"/>
        <v>439997.71428571641</v>
      </c>
      <c r="X269" s="2">
        <f t="shared" si="6"/>
        <v>10002.285714283586</v>
      </c>
      <c r="Y269" s="2">
        <f t="shared" si="40"/>
        <v>39555147.85714259</v>
      </c>
      <c r="Z269" s="2" t="str">
        <f t="shared" si="8"/>
        <v>MEEP</v>
      </c>
      <c r="AA269" s="2">
        <f>IF(Z269="HERE",Y269,AA268+Graph!$G$1*1000)</f>
        <v>66614996.999999866</v>
      </c>
      <c r="AB269" s="2">
        <f t="shared" si="21"/>
        <v>420000</v>
      </c>
      <c r="AC269" s="2">
        <f t="shared" si="41"/>
        <v>38367332.285714246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49942366.614285715</v>
      </c>
      <c r="AH269" s="3" t="e">
        <f t="shared" si="3"/>
        <v>#N/A</v>
      </c>
    </row>
    <row r="270" spans="1:34" x14ac:dyDescent="0.25">
      <c r="A270" s="1">
        <v>44446</v>
      </c>
      <c r="B270" s="2">
        <f t="shared" si="45"/>
        <v>200</v>
      </c>
      <c r="C270" s="7"/>
      <c r="D270" s="2" t="e">
        <f t="shared" si="12"/>
        <v>#N/A</v>
      </c>
      <c r="E270" s="2" t="e">
        <f t="shared" si="22"/>
        <v>#N/A</v>
      </c>
      <c r="F270" s="2">
        <v>1360426.1380988657</v>
      </c>
      <c r="G270" s="2">
        <f t="shared" si="26"/>
        <v>439997.71428571426</v>
      </c>
      <c r="H270" s="2">
        <f t="shared" si="42"/>
        <v>105246984.85714313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2605342.1428571478</v>
      </c>
      <c r="M270" s="8" t="e">
        <f t="shared" si="28"/>
        <v>#N/A</v>
      </c>
      <c r="N270" s="21" t="e">
        <f t="shared" si="15"/>
        <v>#N/A</v>
      </c>
      <c r="O270" s="2" t="e">
        <f t="shared" si="24"/>
        <v>#N/A</v>
      </c>
      <c r="P270" s="2">
        <v>1380397.1488595307</v>
      </c>
      <c r="Q270" s="21">
        <f t="shared" si="44"/>
        <v>450000</v>
      </c>
      <c r="R270" s="2">
        <f t="shared" si="43"/>
        <v>107852327</v>
      </c>
      <c r="S270" s="2">
        <f t="shared" si="17"/>
        <v>439997.71428571641</v>
      </c>
      <c r="T270" s="2">
        <f t="shared" si="18"/>
        <v>10002.285714285914</v>
      </c>
      <c r="U270" s="2">
        <f t="shared" si="19"/>
        <v>450000</v>
      </c>
      <c r="V270" s="2">
        <f t="shared" si="33"/>
        <v>68287176.857142955</v>
      </c>
      <c r="W270" s="2">
        <f t="shared" si="20"/>
        <v>439997.71428571641</v>
      </c>
      <c r="X270" s="2">
        <f t="shared" si="6"/>
        <v>10002.285714283586</v>
      </c>
      <c r="Y270" s="2">
        <f t="shared" si="40"/>
        <v>39565150.142856874</v>
      </c>
      <c r="Z270" s="2" t="str">
        <f t="shared" si="8"/>
        <v>MEEP</v>
      </c>
      <c r="AA270" s="2">
        <f>IF(Z270="HERE",Y270,AA269+Graph!$G$1*1000)</f>
        <v>67034996.999999866</v>
      </c>
      <c r="AB270" s="2">
        <f t="shared" si="21"/>
        <v>420000</v>
      </c>
      <c r="AC270" s="2">
        <f t="shared" si="41"/>
        <v>38367332.285714246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49963366.614285715</v>
      </c>
      <c r="AH270" s="3" t="e">
        <f t="shared" si="3"/>
        <v>#N/A</v>
      </c>
    </row>
    <row r="271" spans="1:34" x14ac:dyDescent="0.25">
      <c r="A271" s="1">
        <v>44447</v>
      </c>
      <c r="B271" s="2">
        <f t="shared" si="45"/>
        <v>201</v>
      </c>
      <c r="C271" s="7"/>
      <c r="D271" s="2" t="e">
        <f t="shared" si="12"/>
        <v>#N/A</v>
      </c>
      <c r="E271" s="2" t="e">
        <f t="shared" si="22"/>
        <v>#N/A</v>
      </c>
      <c r="F271" s="2">
        <v>1364933.3318782151</v>
      </c>
      <c r="G271" s="2">
        <f t="shared" si="26"/>
        <v>439997.71428571426</v>
      </c>
      <c r="H271" s="2">
        <f t="shared" si="42"/>
        <v>105686982.57142885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2615344.4285714338</v>
      </c>
      <c r="M271" s="8" t="e">
        <f t="shared" si="28"/>
        <v>#N/A</v>
      </c>
      <c r="N271" s="21" t="e">
        <f t="shared" si="15"/>
        <v>#N/A</v>
      </c>
      <c r="O271" s="2" t="e">
        <f t="shared" si="24"/>
        <v>#N/A</v>
      </c>
      <c r="P271" s="2">
        <v>1384978.7334933877</v>
      </c>
      <c r="Q271" s="21">
        <f t="shared" si="44"/>
        <v>450000</v>
      </c>
      <c r="R271" s="2">
        <f t="shared" si="43"/>
        <v>108302327</v>
      </c>
      <c r="S271" s="2">
        <f t="shared" si="17"/>
        <v>439997.71428571641</v>
      </c>
      <c r="T271" s="2">
        <f t="shared" si="18"/>
        <v>10002.285714285914</v>
      </c>
      <c r="U271" s="2">
        <f t="shared" si="19"/>
        <v>450000</v>
      </c>
      <c r="V271" s="2">
        <f t="shared" si="33"/>
        <v>68727174.571428671</v>
      </c>
      <c r="W271" s="2">
        <f t="shared" si="20"/>
        <v>439997.71428571641</v>
      </c>
      <c r="X271" s="2">
        <f t="shared" si="6"/>
        <v>10002.285714283586</v>
      </c>
      <c r="Y271" s="2">
        <f t="shared" si="40"/>
        <v>39575152.428571157</v>
      </c>
      <c r="Z271" s="2" t="str">
        <f t="shared" si="8"/>
        <v>MEEP</v>
      </c>
      <c r="AA271" s="2">
        <f>IF(Z271="HERE",Y271,AA270+Graph!$G$1*1000)</f>
        <v>67454996.999999866</v>
      </c>
      <c r="AB271" s="2">
        <f t="shared" si="21"/>
        <v>420000</v>
      </c>
      <c r="AC271" s="2">
        <f t="shared" si="41"/>
        <v>38367332.285714246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49984366.614285715</v>
      </c>
      <c r="AH271" s="3" t="e">
        <f t="shared" si="3"/>
        <v>#N/A</v>
      </c>
    </row>
    <row r="272" spans="1:34" x14ac:dyDescent="0.25">
      <c r="A272" s="1">
        <v>44448</v>
      </c>
      <c r="B272" s="2">
        <f t="shared" si="45"/>
        <v>202</v>
      </c>
      <c r="C272" s="7"/>
      <c r="D272" s="2" t="e">
        <f t="shared" si="12"/>
        <v>#N/A</v>
      </c>
      <c r="E272" s="2" t="e">
        <f t="shared" si="22"/>
        <v>#N/A</v>
      </c>
      <c r="F272" s="2">
        <v>1369440.5256575346</v>
      </c>
      <c r="G272" s="2">
        <f t="shared" si="26"/>
        <v>439997.71428571426</v>
      </c>
      <c r="H272" s="2">
        <f t="shared" si="42"/>
        <v>106126980.28571457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2625346.7142857197</v>
      </c>
      <c r="M272" s="8" t="e">
        <f t="shared" si="28"/>
        <v>#N/A</v>
      </c>
      <c r="N272" s="21" t="e">
        <f t="shared" si="15"/>
        <v>#N/A</v>
      </c>
      <c r="O272" s="2" t="e">
        <f t="shared" si="24"/>
        <v>#N/A</v>
      </c>
      <c r="P272" s="2">
        <v>1389560.3181272447</v>
      </c>
      <c r="Q272" s="21">
        <f t="shared" si="44"/>
        <v>450000</v>
      </c>
      <c r="R272" s="2">
        <f t="shared" si="43"/>
        <v>108752327</v>
      </c>
      <c r="S272" s="2">
        <f t="shared" si="17"/>
        <v>439997.71428571641</v>
      </c>
      <c r="T272" s="2">
        <f t="shared" si="18"/>
        <v>10002.285714285914</v>
      </c>
      <c r="U272" s="2">
        <f t="shared" si="19"/>
        <v>450000</v>
      </c>
      <c r="V272" s="2">
        <f t="shared" si="33"/>
        <v>69167172.285714388</v>
      </c>
      <c r="W272" s="2">
        <f t="shared" si="20"/>
        <v>439997.71428571641</v>
      </c>
      <c r="X272" s="2">
        <f t="shared" si="6"/>
        <v>10002.285714283586</v>
      </c>
      <c r="Y272" s="2">
        <f t="shared" si="40"/>
        <v>39585154.714285441</v>
      </c>
      <c r="Z272" s="2" t="str">
        <f t="shared" si="8"/>
        <v>MEEP</v>
      </c>
      <c r="AA272" s="2">
        <f>IF(Z272="HERE",Y272,AA271+Graph!$G$1*1000)</f>
        <v>67874996.999999866</v>
      </c>
      <c r="AB272" s="2">
        <f t="shared" si="21"/>
        <v>420000</v>
      </c>
      <c r="AC272" s="2">
        <f t="shared" si="41"/>
        <v>38367332.285714246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50005366.614285715</v>
      </c>
      <c r="AH272" s="3" t="e">
        <f t="shared" si="3"/>
        <v>#N/A</v>
      </c>
    </row>
    <row r="273" spans="1:34" x14ac:dyDescent="0.25">
      <c r="A273" s="1">
        <v>44449</v>
      </c>
      <c r="B273" s="2">
        <f t="shared" si="45"/>
        <v>203</v>
      </c>
      <c r="C273" s="7"/>
      <c r="D273" s="2" t="e">
        <f t="shared" si="12"/>
        <v>#N/A</v>
      </c>
      <c r="E273" s="2" t="e">
        <f t="shared" si="22"/>
        <v>#N/A</v>
      </c>
      <c r="F273" s="2">
        <v>1373947.7194368541</v>
      </c>
      <c r="G273" s="2">
        <f t="shared" si="26"/>
        <v>439997.71428571426</v>
      </c>
      <c r="H273" s="2">
        <f t="shared" si="42"/>
        <v>106566978.00000028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2635349.0000000056</v>
      </c>
      <c r="M273" s="8" t="e">
        <f t="shared" si="28"/>
        <v>#N/A</v>
      </c>
      <c r="N273" s="21" t="e">
        <f t="shared" si="15"/>
        <v>#N/A</v>
      </c>
      <c r="O273" s="2" t="e">
        <f t="shared" si="24"/>
        <v>#N/A</v>
      </c>
      <c r="P273" s="2">
        <v>1394141.9027611017</v>
      </c>
      <c r="Q273" s="21">
        <f t="shared" si="44"/>
        <v>450000</v>
      </c>
      <c r="R273" s="2">
        <f t="shared" si="43"/>
        <v>109202327</v>
      </c>
      <c r="S273" s="2">
        <f t="shared" si="17"/>
        <v>439997.71428571641</v>
      </c>
      <c r="T273" s="2">
        <f t="shared" si="18"/>
        <v>10002.285714285914</v>
      </c>
      <c r="U273" s="2">
        <f t="shared" si="19"/>
        <v>450000</v>
      </c>
      <c r="V273" s="2">
        <f t="shared" si="33"/>
        <v>69607170.000000104</v>
      </c>
      <c r="W273" s="2">
        <f t="shared" si="20"/>
        <v>439997.71428571641</v>
      </c>
      <c r="X273" s="2">
        <f t="shared" si="6"/>
        <v>10002.285714283586</v>
      </c>
      <c r="Y273" s="2">
        <f t="shared" si="40"/>
        <v>39595156.999999724</v>
      </c>
      <c r="Z273" s="2" t="str">
        <f t="shared" si="8"/>
        <v>MEEP</v>
      </c>
      <c r="AA273" s="2">
        <f>IF(Z273="HERE",Y273,AA272+Graph!$G$1*1000)</f>
        <v>68294996.999999866</v>
      </c>
      <c r="AB273" s="2">
        <f t="shared" si="21"/>
        <v>420000</v>
      </c>
      <c r="AC273" s="2">
        <f t="shared" si="41"/>
        <v>38367332.285714246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50026366.614285715</v>
      </c>
      <c r="AH273" s="3" t="e">
        <f t="shared" si="3"/>
        <v>#N/A</v>
      </c>
    </row>
    <row r="274" spans="1:34" x14ac:dyDescent="0.25">
      <c r="A274" s="1">
        <v>44450</v>
      </c>
      <c r="B274" s="2">
        <f t="shared" si="45"/>
        <v>204</v>
      </c>
      <c r="C274" s="7"/>
      <c r="D274" s="2" t="e">
        <f t="shared" si="12"/>
        <v>#N/A</v>
      </c>
      <c r="E274" s="2" t="e">
        <f t="shared" si="22"/>
        <v>#N/A</v>
      </c>
      <c r="F274" s="2">
        <v>1378454.9132162035</v>
      </c>
      <c r="G274" s="2">
        <f t="shared" si="26"/>
        <v>439997.71428571426</v>
      </c>
      <c r="H274" s="2">
        <f t="shared" si="42"/>
        <v>107006975.714286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2645351.2857142915</v>
      </c>
      <c r="M274" s="8" t="e">
        <f t="shared" si="28"/>
        <v>#N/A</v>
      </c>
      <c r="N274" s="21" t="e">
        <f t="shared" si="15"/>
        <v>#N/A</v>
      </c>
      <c r="O274" s="2" t="e">
        <f t="shared" si="24"/>
        <v>#N/A</v>
      </c>
      <c r="P274" s="2">
        <v>1398723.4873949587</v>
      </c>
      <c r="Q274" s="21">
        <f t="shared" si="44"/>
        <v>450000</v>
      </c>
      <c r="R274" s="2">
        <f t="shared" si="43"/>
        <v>109652327</v>
      </c>
      <c r="S274" s="2">
        <f t="shared" si="17"/>
        <v>439997.71428571641</v>
      </c>
      <c r="T274" s="2">
        <f t="shared" si="18"/>
        <v>10002.285714285914</v>
      </c>
      <c r="U274" s="2">
        <f t="shared" si="19"/>
        <v>450000</v>
      </c>
      <c r="V274" s="2">
        <f t="shared" si="33"/>
        <v>70047167.714285821</v>
      </c>
      <c r="W274" s="2">
        <f t="shared" si="20"/>
        <v>439997.71428571641</v>
      </c>
      <c r="X274" s="2">
        <f t="shared" si="6"/>
        <v>10002.285714283586</v>
      </c>
      <c r="Y274" s="2">
        <f t="shared" si="40"/>
        <v>39605159.285714008</v>
      </c>
      <c r="Z274" s="2" t="str">
        <f t="shared" si="8"/>
        <v>MEEP</v>
      </c>
      <c r="AA274" s="2">
        <f>IF(Z274="HERE",Y274,AA273+Graph!$G$1*1000)</f>
        <v>68714996.999999866</v>
      </c>
      <c r="AB274" s="2">
        <f t="shared" si="21"/>
        <v>420000</v>
      </c>
      <c r="AC274" s="2">
        <f t="shared" si="41"/>
        <v>38367332.285714246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50047366.614285715</v>
      </c>
      <c r="AH274" s="3" t="e">
        <f t="shared" si="3"/>
        <v>#N/A</v>
      </c>
    </row>
    <row r="275" spans="1:34" x14ac:dyDescent="0.25">
      <c r="A275" s="1">
        <v>44451</v>
      </c>
      <c r="B275" s="2">
        <f t="shared" si="45"/>
        <v>205</v>
      </c>
      <c r="C275" s="7"/>
      <c r="D275" s="2" t="e">
        <f t="shared" si="12"/>
        <v>#N/A</v>
      </c>
      <c r="E275" s="2" t="e">
        <f t="shared" si="22"/>
        <v>#N/A</v>
      </c>
      <c r="F275" s="2">
        <v>1382962.106995523</v>
      </c>
      <c r="G275" s="2">
        <f t="shared" si="26"/>
        <v>439997.71428571426</v>
      </c>
      <c r="H275" s="2">
        <f t="shared" si="42"/>
        <v>107446973.42857172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2655353.5714285774</v>
      </c>
      <c r="M275" s="8" t="e">
        <f t="shared" si="28"/>
        <v>#N/A</v>
      </c>
      <c r="N275" s="21" t="e">
        <f t="shared" si="15"/>
        <v>#N/A</v>
      </c>
      <c r="O275" s="2" t="e">
        <f t="shared" si="24"/>
        <v>#N/A</v>
      </c>
      <c r="P275" s="2">
        <v>1403305.0720288157</v>
      </c>
      <c r="Q275" s="21">
        <f t="shared" si="44"/>
        <v>450000</v>
      </c>
      <c r="R275" s="2">
        <f t="shared" si="43"/>
        <v>110102327</v>
      </c>
      <c r="S275" s="2">
        <f t="shared" si="17"/>
        <v>439997.71428571641</v>
      </c>
      <c r="T275" s="2">
        <f t="shared" si="18"/>
        <v>10002.285714285914</v>
      </c>
      <c r="U275" s="2">
        <f t="shared" si="19"/>
        <v>450000</v>
      </c>
      <c r="V275" s="2">
        <f t="shared" si="33"/>
        <v>70487165.428571537</v>
      </c>
      <c r="W275" s="2">
        <f t="shared" si="20"/>
        <v>439997.71428571641</v>
      </c>
      <c r="X275" s="2">
        <f t="shared" si="6"/>
        <v>10002.285714283586</v>
      </c>
      <c r="Y275" s="2">
        <f t="shared" si="40"/>
        <v>39615161.571428291</v>
      </c>
      <c r="Z275" s="2" t="str">
        <f t="shared" si="8"/>
        <v>MEEP</v>
      </c>
      <c r="AA275" s="2">
        <f>IF(Z275="HERE",Y275,AA274+Graph!$G$1*1000)</f>
        <v>69134996.999999866</v>
      </c>
      <c r="AB275" s="2">
        <f t="shared" si="21"/>
        <v>420000</v>
      </c>
      <c r="AC275" s="2">
        <f t="shared" si="41"/>
        <v>38367332.285714246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50068366.614285715</v>
      </c>
      <c r="AH275" s="3" t="e">
        <f t="shared" si="3"/>
        <v>#N/A</v>
      </c>
    </row>
    <row r="276" spans="1:34" x14ac:dyDescent="0.25">
      <c r="A276" s="1">
        <v>44452</v>
      </c>
      <c r="B276" s="2">
        <f t="shared" si="45"/>
        <v>206</v>
      </c>
      <c r="C276" s="7"/>
      <c r="D276" s="2" t="e">
        <f t="shared" si="12"/>
        <v>#N/A</v>
      </c>
      <c r="E276" s="2" t="e">
        <f t="shared" si="22"/>
        <v>#N/A</v>
      </c>
      <c r="F276" s="2">
        <v>1387469.3007748425</v>
      </c>
      <c r="G276" s="2">
        <f t="shared" si="26"/>
        <v>439997.71428571426</v>
      </c>
      <c r="H276" s="2">
        <f t="shared" si="42"/>
        <v>107886971.14285743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2665355.8571428633</v>
      </c>
      <c r="M276" s="8" t="e">
        <f t="shared" si="28"/>
        <v>#N/A</v>
      </c>
      <c r="N276" s="21" t="e">
        <f t="shared" si="15"/>
        <v>#N/A</v>
      </c>
      <c r="O276" s="2" t="e">
        <f t="shared" si="24"/>
        <v>#N/A</v>
      </c>
      <c r="P276" s="2">
        <v>1407886.656662643</v>
      </c>
      <c r="Q276" s="21">
        <f t="shared" si="44"/>
        <v>450000</v>
      </c>
      <c r="R276" s="2">
        <f t="shared" si="43"/>
        <v>110552327</v>
      </c>
      <c r="S276" s="2">
        <f t="shared" si="17"/>
        <v>439997.71428571641</v>
      </c>
      <c r="T276" s="2">
        <f t="shared" si="18"/>
        <v>10002.285714285914</v>
      </c>
      <c r="U276" s="2">
        <f t="shared" si="19"/>
        <v>450000</v>
      </c>
      <c r="V276" s="2">
        <f t="shared" si="33"/>
        <v>70927163.142857254</v>
      </c>
      <c r="W276" s="2">
        <f t="shared" si="20"/>
        <v>439997.71428571641</v>
      </c>
      <c r="X276" s="2">
        <f t="shared" si="6"/>
        <v>10002.285714283586</v>
      </c>
      <c r="Y276" s="2">
        <f t="shared" si="40"/>
        <v>39625163.857142575</v>
      </c>
      <c r="Z276" s="2" t="str">
        <f t="shared" si="8"/>
        <v>MEEP</v>
      </c>
      <c r="AA276" s="2">
        <f>IF(Z276="HERE",Y276,AA275+Graph!$G$1*1000)</f>
        <v>69554996.999999866</v>
      </c>
      <c r="AB276" s="2">
        <f t="shared" si="21"/>
        <v>420000</v>
      </c>
      <c r="AC276" s="2">
        <f t="shared" si="41"/>
        <v>38367332.285714246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50089366.614285715</v>
      </c>
      <c r="AH276" s="3" t="e">
        <f t="shared" si="3"/>
        <v>#N/A</v>
      </c>
    </row>
    <row r="277" spans="1:34" x14ac:dyDescent="0.25">
      <c r="A277" s="1">
        <v>44453</v>
      </c>
      <c r="B277" s="2">
        <f t="shared" si="45"/>
        <v>207</v>
      </c>
      <c r="C277" s="7"/>
      <c r="D277" s="2" t="e">
        <f t="shared" si="12"/>
        <v>#N/A</v>
      </c>
      <c r="E277" s="2" t="e">
        <f t="shared" si="22"/>
        <v>#N/A</v>
      </c>
      <c r="F277" s="2">
        <v>1391976.4945541918</v>
      </c>
      <c r="G277" s="2">
        <f t="shared" si="26"/>
        <v>439997.71428571426</v>
      </c>
      <c r="H277" s="2">
        <f t="shared" si="42"/>
        <v>108326968.85714315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2675358.1428571492</v>
      </c>
      <c r="M277" s="8" t="e">
        <f t="shared" si="28"/>
        <v>#N/A</v>
      </c>
      <c r="N277" s="21" t="e">
        <f t="shared" si="15"/>
        <v>#N/A</v>
      </c>
      <c r="O277" s="2" t="e">
        <f t="shared" si="24"/>
        <v>#N/A</v>
      </c>
      <c r="P277" s="2">
        <v>1412468.2412965</v>
      </c>
      <c r="Q277" s="21">
        <f t="shared" si="44"/>
        <v>450000</v>
      </c>
      <c r="R277" s="2">
        <f t="shared" si="43"/>
        <v>111002327</v>
      </c>
      <c r="S277" s="2">
        <f t="shared" si="17"/>
        <v>439997.71428571641</v>
      </c>
      <c r="T277" s="2">
        <f t="shared" si="18"/>
        <v>10002.285714285914</v>
      </c>
      <c r="U277" s="2">
        <f t="shared" si="19"/>
        <v>450000</v>
      </c>
      <c r="V277" s="2">
        <f t="shared" si="33"/>
        <v>71367160.85714297</v>
      </c>
      <c r="W277" s="2">
        <f t="shared" si="20"/>
        <v>439997.71428571641</v>
      </c>
      <c r="X277" s="2">
        <f t="shared" si="6"/>
        <v>10002.285714283586</v>
      </c>
      <c r="Y277" s="2">
        <f t="shared" si="40"/>
        <v>39635166.142856859</v>
      </c>
      <c r="Z277" s="2" t="str">
        <f t="shared" si="8"/>
        <v>MEEP</v>
      </c>
      <c r="AA277" s="2">
        <f>IF(Z277="HERE",Y277,AA276+Graph!$G$1*1000)</f>
        <v>69974996.999999866</v>
      </c>
      <c r="AB277" s="2">
        <f t="shared" si="21"/>
        <v>420000</v>
      </c>
      <c r="AC277" s="2">
        <f t="shared" si="41"/>
        <v>38367332.285714246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50110366.614285715</v>
      </c>
      <c r="AH277" s="3" t="e">
        <f t="shared" ref="AH277:AH385" si="46">IF(COUNT(C277)=1,AG277,#N/A)</f>
        <v>#N/A</v>
      </c>
    </row>
    <row r="278" spans="1:34" x14ac:dyDescent="0.25">
      <c r="A278" s="1">
        <v>44454</v>
      </c>
      <c r="B278" s="2">
        <f t="shared" si="45"/>
        <v>208</v>
      </c>
      <c r="C278" s="7"/>
      <c r="D278" s="2" t="e">
        <f t="shared" si="12"/>
        <v>#N/A</v>
      </c>
      <c r="E278" s="2" t="e">
        <f t="shared" si="22"/>
        <v>#N/A</v>
      </c>
      <c r="F278" s="2">
        <v>1396483.6883335114</v>
      </c>
      <c r="G278" s="2">
        <f t="shared" si="26"/>
        <v>439997.71428571426</v>
      </c>
      <c r="H278" s="2">
        <f t="shared" si="42"/>
        <v>108766966.57142887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2685360.4285714352</v>
      </c>
      <c r="M278" s="8" t="e">
        <f t="shared" si="28"/>
        <v>#N/A</v>
      </c>
      <c r="N278" s="21" t="e">
        <f t="shared" si="15"/>
        <v>#N/A</v>
      </c>
      <c r="O278" s="2" t="e">
        <f t="shared" si="24"/>
        <v>#N/A</v>
      </c>
      <c r="P278" s="2">
        <v>1417049.825930357</v>
      </c>
      <c r="Q278" s="21">
        <f t="shared" si="44"/>
        <v>450000</v>
      </c>
      <c r="R278" s="2">
        <f t="shared" si="43"/>
        <v>111452327</v>
      </c>
      <c r="S278" s="2">
        <f t="shared" si="17"/>
        <v>439997.71428571641</v>
      </c>
      <c r="T278" s="2">
        <f t="shared" si="18"/>
        <v>10002.285714285914</v>
      </c>
      <c r="U278" s="2">
        <f t="shared" si="19"/>
        <v>450000</v>
      </c>
      <c r="V278" s="2">
        <f t="shared" si="33"/>
        <v>71807158.571428686</v>
      </c>
      <c r="W278" s="2">
        <f t="shared" si="20"/>
        <v>439997.71428571641</v>
      </c>
      <c r="X278" s="2">
        <f t="shared" si="6"/>
        <v>10002.285714283586</v>
      </c>
      <c r="Y278" s="2">
        <f t="shared" si="40"/>
        <v>39645168.428571142</v>
      </c>
      <c r="Z278" s="2" t="str">
        <f t="shared" si="8"/>
        <v>MEEP</v>
      </c>
      <c r="AA278" s="2">
        <f>IF(Z278="HERE",Y278,AA277+Graph!$G$1*1000)</f>
        <v>70394996.999999866</v>
      </c>
      <c r="AB278" s="2">
        <f t="shared" si="21"/>
        <v>420000</v>
      </c>
      <c r="AC278" s="2">
        <f t="shared" si="41"/>
        <v>38367332.285714246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50131366.614285715</v>
      </c>
      <c r="AH278" s="3" t="e">
        <f t="shared" si="46"/>
        <v>#N/A</v>
      </c>
    </row>
    <row r="279" spans="1:34" x14ac:dyDescent="0.25">
      <c r="A279" s="1">
        <v>44455</v>
      </c>
      <c r="B279" s="2">
        <f t="shared" si="45"/>
        <v>209</v>
      </c>
      <c r="C279" s="7"/>
      <c r="D279" s="2" t="e">
        <f t="shared" si="12"/>
        <v>#N/A</v>
      </c>
      <c r="E279" s="2" t="e">
        <f t="shared" si="22"/>
        <v>#N/A</v>
      </c>
      <c r="F279" s="2">
        <v>1400990.8821128309</v>
      </c>
      <c r="G279" s="2">
        <f t="shared" si="26"/>
        <v>439997.71428571426</v>
      </c>
      <c r="H279" s="2">
        <f t="shared" si="42"/>
        <v>109206964.28571458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2695362.7142857211</v>
      </c>
      <c r="M279" s="8" t="e">
        <f t="shared" si="28"/>
        <v>#N/A</v>
      </c>
      <c r="N279" s="21" t="e">
        <f t="shared" si="15"/>
        <v>#N/A</v>
      </c>
      <c r="O279" s="2" t="e">
        <f t="shared" si="24"/>
        <v>#N/A</v>
      </c>
      <c r="P279" s="2">
        <v>1421631.410564214</v>
      </c>
      <c r="Q279" s="21">
        <f t="shared" si="44"/>
        <v>450000</v>
      </c>
      <c r="R279" s="2">
        <f t="shared" si="43"/>
        <v>111902327</v>
      </c>
      <c r="S279" s="2">
        <f t="shared" si="17"/>
        <v>439997.71428571641</v>
      </c>
      <c r="T279" s="2">
        <f t="shared" si="18"/>
        <v>10002.285714285914</v>
      </c>
      <c r="U279" s="2">
        <f t="shared" si="19"/>
        <v>450000</v>
      </c>
      <c r="V279" s="2">
        <f t="shared" si="33"/>
        <v>72247156.285714403</v>
      </c>
      <c r="W279" s="2">
        <f t="shared" si="20"/>
        <v>439997.71428571641</v>
      </c>
      <c r="X279" s="2">
        <f t="shared" si="6"/>
        <v>10002.285714283586</v>
      </c>
      <c r="Y279" s="2">
        <f t="shared" si="40"/>
        <v>39655170.714285426</v>
      </c>
      <c r="Z279" s="2" t="str">
        <f t="shared" si="8"/>
        <v>MEEP</v>
      </c>
      <c r="AA279" s="2">
        <f>IF(Z279="HERE",Y279,AA278+Graph!$G$1*1000)</f>
        <v>70814996.999999866</v>
      </c>
      <c r="AB279" s="2">
        <f t="shared" si="21"/>
        <v>420000</v>
      </c>
      <c r="AC279" s="2">
        <f t="shared" si="41"/>
        <v>38367332.285714246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50152366.614285715</v>
      </c>
      <c r="AH279" s="3" t="e">
        <f t="shared" si="46"/>
        <v>#N/A</v>
      </c>
    </row>
    <row r="280" spans="1:34" x14ac:dyDescent="0.25">
      <c r="A280" s="1">
        <v>44456</v>
      </c>
      <c r="B280" s="2">
        <f t="shared" si="45"/>
        <v>210</v>
      </c>
      <c r="C280" s="7"/>
      <c r="D280" s="2" t="e">
        <f t="shared" si="12"/>
        <v>#N/A</v>
      </c>
      <c r="E280" s="2" t="e">
        <f t="shared" si="22"/>
        <v>#N/A</v>
      </c>
      <c r="F280" s="2">
        <v>1405498.0758921802</v>
      </c>
      <c r="G280" s="2">
        <f t="shared" si="26"/>
        <v>439997.71428571426</v>
      </c>
      <c r="H280" s="2">
        <f t="shared" si="42"/>
        <v>109646962.0000003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2705365.000000007</v>
      </c>
      <c r="M280" s="8" t="e">
        <f t="shared" si="28"/>
        <v>#N/A</v>
      </c>
      <c r="N280" s="21" t="e">
        <f t="shared" si="15"/>
        <v>#N/A</v>
      </c>
      <c r="O280" s="2" t="e">
        <f t="shared" si="24"/>
        <v>#N/A</v>
      </c>
      <c r="P280" s="2">
        <v>1426212.995198071</v>
      </c>
      <c r="Q280" s="21">
        <f t="shared" si="44"/>
        <v>450000</v>
      </c>
      <c r="R280" s="2">
        <f t="shared" si="43"/>
        <v>112352327</v>
      </c>
      <c r="S280" s="2">
        <f t="shared" si="17"/>
        <v>439997.71428571641</v>
      </c>
      <c r="T280" s="2">
        <f t="shared" si="18"/>
        <v>10002.285714285914</v>
      </c>
      <c r="U280" s="2">
        <f t="shared" si="19"/>
        <v>450000</v>
      </c>
      <c r="V280" s="2">
        <f t="shared" si="33"/>
        <v>72687154.000000119</v>
      </c>
      <c r="W280" s="2">
        <f t="shared" si="20"/>
        <v>439997.71428571641</v>
      </c>
      <c r="X280" s="2">
        <f t="shared" si="6"/>
        <v>10002.285714283586</v>
      </c>
      <c r="Y280" s="2">
        <f t="shared" si="40"/>
        <v>39665172.999999709</v>
      </c>
      <c r="Z280" s="2" t="str">
        <f t="shared" si="8"/>
        <v>MEEP</v>
      </c>
      <c r="AA280" s="2">
        <f>IF(Z280="HERE",Y280,AA279+Graph!$G$1*1000)</f>
        <v>71234996.999999866</v>
      </c>
      <c r="AB280" s="2">
        <f t="shared" si="21"/>
        <v>420000</v>
      </c>
      <c r="AC280" s="2">
        <f t="shared" si="41"/>
        <v>38367332.285714246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x14ac:dyDescent="0.25">
      <c r="A281" s="1">
        <v>44457</v>
      </c>
      <c r="B281" s="2">
        <f t="shared" si="45"/>
        <v>211</v>
      </c>
      <c r="C281" s="7"/>
      <c r="D281" s="2" t="e">
        <f t="shared" si="12"/>
        <v>#N/A</v>
      </c>
      <c r="E281" s="2" t="e">
        <f t="shared" si="22"/>
        <v>#N/A</v>
      </c>
      <c r="F281" s="2">
        <v>1410005.2696714997</v>
      </c>
      <c r="G281" s="2">
        <f t="shared" si="26"/>
        <v>439997.71428571426</v>
      </c>
      <c r="H281" s="2">
        <f t="shared" si="42"/>
        <v>110086959.71428601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2715367.2857142929</v>
      </c>
      <c r="M281" s="8" t="e">
        <f t="shared" si="28"/>
        <v>#N/A</v>
      </c>
      <c r="N281" s="21" t="e">
        <f t="shared" si="15"/>
        <v>#N/A</v>
      </c>
      <c r="O281" s="2" t="e">
        <f t="shared" si="24"/>
        <v>#N/A</v>
      </c>
      <c r="P281" s="2">
        <v>1430794.579831928</v>
      </c>
      <c r="Q281" s="21">
        <f t="shared" si="44"/>
        <v>450000</v>
      </c>
      <c r="R281" s="2">
        <f t="shared" si="43"/>
        <v>112802327</v>
      </c>
      <c r="S281" s="2">
        <f t="shared" si="17"/>
        <v>439997.71428571641</v>
      </c>
      <c r="T281" s="2">
        <f t="shared" si="18"/>
        <v>10002.285714285914</v>
      </c>
      <c r="U281" s="2">
        <f t="shared" si="19"/>
        <v>450000</v>
      </c>
      <c r="V281" s="2">
        <f t="shared" si="33"/>
        <v>73127151.714285836</v>
      </c>
      <c r="W281" s="2">
        <f t="shared" si="20"/>
        <v>439997.71428571641</v>
      </c>
      <c r="X281" s="2">
        <f t="shared" si="6"/>
        <v>10002.285714283586</v>
      </c>
      <c r="Y281" s="2">
        <f t="shared" si="40"/>
        <v>39675175.285713993</v>
      </c>
      <c r="Z281" s="2" t="str">
        <f t="shared" si="8"/>
        <v>MEEP</v>
      </c>
      <c r="AA281" s="2">
        <f>IF(Z281="HERE",Y281,AA280+Graph!$G$1*1000)</f>
        <v>71654996.999999866</v>
      </c>
      <c r="AB281" s="2">
        <f t="shared" si="21"/>
        <v>420000</v>
      </c>
      <c r="AC281" s="2">
        <f t="shared" si="41"/>
        <v>38367332.285714246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x14ac:dyDescent="0.25">
      <c r="A282" s="1">
        <v>44458</v>
      </c>
      <c r="B282" s="2">
        <f t="shared" si="45"/>
        <v>212</v>
      </c>
      <c r="C282" s="7"/>
      <c r="D282" s="2" t="e">
        <f t="shared" si="12"/>
        <v>#N/A</v>
      </c>
      <c r="E282" s="2" t="e">
        <f t="shared" si="22"/>
        <v>#N/A</v>
      </c>
      <c r="F282" s="2">
        <v>1414512.4634508491</v>
      </c>
      <c r="G282" s="2">
        <f t="shared" si="26"/>
        <v>439997.71428571426</v>
      </c>
      <c r="H282" s="2">
        <f t="shared" si="42"/>
        <v>110526957.42857173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2725369.5714285788</v>
      </c>
      <c r="M282" s="8" t="e">
        <f t="shared" si="28"/>
        <v>#N/A</v>
      </c>
      <c r="N282" s="21" t="e">
        <f t="shared" si="15"/>
        <v>#N/A</v>
      </c>
      <c r="O282" s="2" t="e">
        <f t="shared" si="24"/>
        <v>#N/A</v>
      </c>
      <c r="P282" s="2">
        <v>1435376.164465785</v>
      </c>
      <c r="Q282" s="21">
        <f t="shared" si="44"/>
        <v>450000</v>
      </c>
      <c r="R282" s="2">
        <f t="shared" si="43"/>
        <v>113252327</v>
      </c>
      <c r="S282" s="2">
        <f t="shared" si="17"/>
        <v>439997.71428571641</v>
      </c>
      <c r="T282" s="2">
        <f t="shared" si="18"/>
        <v>10002.285714285914</v>
      </c>
      <c r="U282" s="2">
        <f t="shared" si="19"/>
        <v>450000</v>
      </c>
      <c r="V282" s="2">
        <f t="shared" si="33"/>
        <v>73567149.428571552</v>
      </c>
      <c r="W282" s="2">
        <f t="shared" si="20"/>
        <v>439997.71428571641</v>
      </c>
      <c r="X282" s="2">
        <f t="shared" si="6"/>
        <v>10002.285714283586</v>
      </c>
      <c r="Y282" s="2">
        <f t="shared" si="40"/>
        <v>39685177.571428277</v>
      </c>
      <c r="Z282" s="2" t="str">
        <f t="shared" si="8"/>
        <v>MEEP</v>
      </c>
      <c r="AA282" s="2">
        <f>IF(Z282="HERE",Y282,AA281+Graph!$G$1*1000)</f>
        <v>72074996.999999866</v>
      </c>
      <c r="AB282" s="2">
        <f t="shared" si="21"/>
        <v>420000</v>
      </c>
      <c r="AC282" s="2">
        <f t="shared" si="41"/>
        <v>38367332.285714246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x14ac:dyDescent="0.25">
      <c r="A283" s="1">
        <v>44459</v>
      </c>
      <c r="B283" s="2">
        <f t="shared" si="45"/>
        <v>213</v>
      </c>
      <c r="C283" s="7"/>
      <c r="D283" s="2" t="e">
        <f t="shared" si="12"/>
        <v>#N/A</v>
      </c>
      <c r="E283" s="2" t="e">
        <f t="shared" si="22"/>
        <v>#N/A</v>
      </c>
      <c r="F283" s="2">
        <v>1419019.6572301686</v>
      </c>
      <c r="G283" s="2">
        <f t="shared" si="26"/>
        <v>439997.71428571426</v>
      </c>
      <c r="H283" s="2">
        <f t="shared" si="42"/>
        <v>110966955.14285745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2735371.8571428647</v>
      </c>
      <c r="M283" s="8" t="e">
        <f t="shared" si="28"/>
        <v>#N/A</v>
      </c>
      <c r="N283" s="21" t="e">
        <f t="shared" si="15"/>
        <v>#N/A</v>
      </c>
      <c r="O283" s="2" t="e">
        <f t="shared" si="24"/>
        <v>#N/A</v>
      </c>
      <c r="P283" s="2">
        <v>1439957.749099642</v>
      </c>
      <c r="Q283" s="21">
        <f t="shared" si="44"/>
        <v>450000</v>
      </c>
      <c r="R283" s="2">
        <f t="shared" si="43"/>
        <v>113702327</v>
      </c>
      <c r="S283" s="2">
        <f t="shared" si="17"/>
        <v>439997.71428571641</v>
      </c>
      <c r="T283" s="2">
        <f t="shared" si="18"/>
        <v>10002.285714285914</v>
      </c>
      <c r="U283" s="2">
        <f t="shared" si="19"/>
        <v>450000</v>
      </c>
      <c r="V283" s="2">
        <f t="shared" si="33"/>
        <v>74007147.142857268</v>
      </c>
      <c r="W283" s="2">
        <f t="shared" si="20"/>
        <v>439997.71428571641</v>
      </c>
      <c r="X283" s="2">
        <f t="shared" si="6"/>
        <v>10002.285714283586</v>
      </c>
      <c r="Y283" s="2">
        <f t="shared" si="40"/>
        <v>39695179.85714256</v>
      </c>
      <c r="Z283" s="2" t="str">
        <f t="shared" si="8"/>
        <v>MEEP</v>
      </c>
      <c r="AA283" s="2">
        <f>IF(Z283="HERE",Y283,AA282+Graph!$G$1*1000)</f>
        <v>72494996.999999866</v>
      </c>
      <c r="AB283" s="2">
        <f t="shared" si="21"/>
        <v>420000</v>
      </c>
      <c r="AC283" s="2">
        <f t="shared" si="41"/>
        <v>38367332.285714246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x14ac:dyDescent="0.25">
      <c r="A284" s="1">
        <v>44460</v>
      </c>
      <c r="B284" s="2">
        <f t="shared" si="45"/>
        <v>214</v>
      </c>
      <c r="C284" s="7"/>
      <c r="D284" s="2" t="e">
        <f t="shared" si="12"/>
        <v>#N/A</v>
      </c>
      <c r="E284" s="2" t="e">
        <f t="shared" si="22"/>
        <v>#N/A</v>
      </c>
      <c r="F284" s="2">
        <v>1423526.8510094881</v>
      </c>
      <c r="G284" s="2">
        <f t="shared" si="26"/>
        <v>439997.71428571426</v>
      </c>
      <c r="H284" s="2">
        <f t="shared" si="42"/>
        <v>111406952.85714316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2745374.1428571506</v>
      </c>
      <c r="M284" s="8" t="e">
        <f t="shared" si="28"/>
        <v>#N/A</v>
      </c>
      <c r="N284" s="21" t="e">
        <f t="shared" si="15"/>
        <v>#N/A</v>
      </c>
      <c r="O284" s="2" t="e">
        <f t="shared" si="24"/>
        <v>#N/A</v>
      </c>
      <c r="P284" s="2">
        <v>1444539.3337334692</v>
      </c>
      <c r="Q284" s="21">
        <f t="shared" si="44"/>
        <v>450000</v>
      </c>
      <c r="R284" s="2">
        <f t="shared" si="43"/>
        <v>114152327</v>
      </c>
      <c r="S284" s="2">
        <f t="shared" si="17"/>
        <v>439997.71428571641</v>
      </c>
      <c r="T284" s="2">
        <f t="shared" si="18"/>
        <v>10002.285714285914</v>
      </c>
      <c r="U284" s="2">
        <f t="shared" si="19"/>
        <v>450000</v>
      </c>
      <c r="V284" s="2">
        <f t="shared" si="33"/>
        <v>74447144.857142985</v>
      </c>
      <c r="W284" s="2">
        <f t="shared" si="20"/>
        <v>439997.71428571641</v>
      </c>
      <c r="X284" s="2">
        <f t="shared" si="6"/>
        <v>10002.285714283586</v>
      </c>
      <c r="Y284" s="2">
        <f t="shared" si="40"/>
        <v>39705182.142856844</v>
      </c>
      <c r="Z284" s="2" t="str">
        <f t="shared" si="8"/>
        <v>MEEP</v>
      </c>
      <c r="AA284" s="2">
        <f>IF(Z284="HERE",Y284,AA283+Graph!$G$1*1000)</f>
        <v>72914996.999999866</v>
      </c>
      <c r="AB284" s="2">
        <f t="shared" si="21"/>
        <v>420000</v>
      </c>
      <c r="AC284" s="2">
        <f t="shared" si="41"/>
        <v>38367332.285714246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x14ac:dyDescent="0.25">
      <c r="A285" s="1">
        <v>44461</v>
      </c>
      <c r="B285" s="2">
        <f t="shared" si="45"/>
        <v>215</v>
      </c>
      <c r="C285" s="7"/>
      <c r="D285" s="2" t="e">
        <f t="shared" si="12"/>
        <v>#N/A</v>
      </c>
      <c r="E285" s="2" t="e">
        <f t="shared" si="22"/>
        <v>#N/A</v>
      </c>
      <c r="F285" s="2">
        <v>1428034.0447888374</v>
      </c>
      <c r="G285" s="2">
        <f t="shared" si="26"/>
        <v>439997.71428571426</v>
      </c>
      <c r="H285" s="2">
        <f t="shared" si="42"/>
        <v>111846950.57142888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2755376.4285714366</v>
      </c>
      <c r="M285" s="8" t="e">
        <f t="shared" si="28"/>
        <v>#N/A</v>
      </c>
      <c r="N285" s="21" t="e">
        <f t="shared" si="15"/>
        <v>#N/A</v>
      </c>
      <c r="O285" s="2" t="e">
        <f t="shared" si="24"/>
        <v>#N/A</v>
      </c>
      <c r="P285" s="2">
        <v>1449120.9183673263</v>
      </c>
      <c r="Q285" s="21">
        <f t="shared" si="44"/>
        <v>450000</v>
      </c>
      <c r="R285" s="2">
        <f t="shared" si="43"/>
        <v>114602327</v>
      </c>
      <c r="S285" s="2">
        <f t="shared" si="17"/>
        <v>439997.71428571641</v>
      </c>
      <c r="T285" s="2">
        <f t="shared" si="18"/>
        <v>10002.285714285914</v>
      </c>
      <c r="U285" s="2">
        <f t="shared" si="19"/>
        <v>450000</v>
      </c>
      <c r="V285" s="2">
        <f t="shared" si="33"/>
        <v>74887142.571428701</v>
      </c>
      <c r="W285" s="2">
        <f t="shared" si="20"/>
        <v>439997.71428571641</v>
      </c>
      <c r="X285" s="2">
        <f t="shared" si="6"/>
        <v>10002.285714283586</v>
      </c>
      <c r="Y285" s="2">
        <f t="shared" si="40"/>
        <v>39715184.428571127</v>
      </c>
      <c r="Z285" s="2" t="str">
        <f t="shared" si="8"/>
        <v>MEEP</v>
      </c>
      <c r="AA285" s="2">
        <f>IF(Z285="HERE",Y285,AA284+Graph!$G$1*1000)</f>
        <v>73334996.999999866</v>
      </c>
      <c r="AB285" s="2">
        <f t="shared" si="21"/>
        <v>420000</v>
      </c>
      <c r="AC285" s="2">
        <f t="shared" si="41"/>
        <v>38367332.285714246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x14ac:dyDescent="0.25">
      <c r="A286" s="1">
        <v>44462</v>
      </c>
      <c r="B286" s="2">
        <f t="shared" si="45"/>
        <v>216</v>
      </c>
      <c r="C286" s="7"/>
      <c r="D286" s="2" t="e">
        <f t="shared" si="12"/>
        <v>#N/A</v>
      </c>
      <c r="E286" s="2" t="e">
        <f t="shared" si="22"/>
        <v>#N/A</v>
      </c>
      <c r="F286" s="2">
        <v>1432541.238568157</v>
      </c>
      <c r="G286" s="2">
        <f t="shared" si="26"/>
        <v>439997.71428571426</v>
      </c>
      <c r="H286" s="2">
        <f t="shared" si="42"/>
        <v>112286948.2857146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2765378.7142857225</v>
      </c>
      <c r="M286" s="8" t="e">
        <f t="shared" si="28"/>
        <v>#N/A</v>
      </c>
      <c r="N286" s="21" t="e">
        <f t="shared" si="15"/>
        <v>#N/A</v>
      </c>
      <c r="O286" s="2" t="e">
        <f t="shared" si="24"/>
        <v>#N/A</v>
      </c>
      <c r="P286" s="2">
        <v>1453702.5030011833</v>
      </c>
      <c r="Q286" s="21">
        <f t="shared" si="44"/>
        <v>450000</v>
      </c>
      <c r="R286" s="2">
        <f t="shared" si="43"/>
        <v>115052327</v>
      </c>
      <c r="S286" s="2">
        <f t="shared" si="17"/>
        <v>439997.71428571641</v>
      </c>
      <c r="T286" s="2">
        <f t="shared" si="18"/>
        <v>10002.285714285914</v>
      </c>
      <c r="U286" s="2">
        <f t="shared" si="19"/>
        <v>450000</v>
      </c>
      <c r="V286" s="2">
        <f t="shared" si="33"/>
        <v>75327140.285714418</v>
      </c>
      <c r="W286" s="2">
        <f t="shared" si="20"/>
        <v>439997.71428571641</v>
      </c>
      <c r="X286" s="2">
        <f t="shared" ref="X286:X385" si="47">SUM(U286-W286)</f>
        <v>10002.285714283586</v>
      </c>
      <c r="Y286" s="2">
        <f t="shared" si="40"/>
        <v>39725186.714285411</v>
      </c>
      <c r="Z286" s="2" t="str">
        <f t="shared" ref="Z286:Z385" si="48">IF(V286&lt;Y286,"HERE","MEEP")</f>
        <v>MEEP</v>
      </c>
      <c r="AA286" s="2">
        <f>IF(Z286="HERE",Y286,AA285+Graph!$G$1*1000)</f>
        <v>73754996.999999866</v>
      </c>
      <c r="AB286" s="2">
        <f t="shared" si="21"/>
        <v>420000</v>
      </c>
      <c r="AC286" s="2">
        <f t="shared" si="41"/>
        <v>38367332.285714246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x14ac:dyDescent="0.25">
      <c r="A287" s="1">
        <v>44463</v>
      </c>
      <c r="B287" s="2">
        <f t="shared" si="45"/>
        <v>217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1437048.4323474765</v>
      </c>
      <c r="G287" s="2">
        <f t="shared" si="26"/>
        <v>439997.71428571426</v>
      </c>
      <c r="H287" s="2">
        <f t="shared" si="42"/>
        <v>112726946.00000031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2775381.0000000084</v>
      </c>
      <c r="M287" s="8" t="e">
        <f t="shared" si="28"/>
        <v>#N/A</v>
      </c>
      <c r="N287" s="21" t="e">
        <f t="shared" ref="N287:N385" si="53">IF(COUNT(M287)=1,SUM(M287-M286),#N/A)</f>
        <v>#N/A</v>
      </c>
      <c r="O287" s="2" t="e">
        <f t="shared" si="24"/>
        <v>#N/A</v>
      </c>
      <c r="P287" s="2">
        <v>1458284.0876350403</v>
      </c>
      <c r="Q287" s="21">
        <f t="shared" si="44"/>
        <v>450000</v>
      </c>
      <c r="R287" s="2">
        <f t="shared" si="43"/>
        <v>115502327</v>
      </c>
      <c r="S287" s="2">
        <f t="shared" ref="S287:S385" si="54">SUM(H287-H286)</f>
        <v>439997.71428571641</v>
      </c>
      <c r="T287" s="2">
        <f t="shared" ref="T287:T385" si="55">SUM(L287-L286)</f>
        <v>10002.285714285914</v>
      </c>
      <c r="U287" s="2">
        <f t="shared" ref="U287:U385" si="56">SUM(R287-R286)</f>
        <v>450000</v>
      </c>
      <c r="V287" s="2">
        <f t="shared" si="33"/>
        <v>75767138.000000134</v>
      </c>
      <c r="W287" s="2">
        <f t="shared" ref="W287:W385" si="57">SUM(V287-V286)</f>
        <v>439997.71428571641</v>
      </c>
      <c r="X287" s="2">
        <f t="shared" si="47"/>
        <v>10002.285714283586</v>
      </c>
      <c r="Y287" s="2">
        <f t="shared" ref="Y287:Y350" si="58">IF(COUNT($C288)=0,IF(COUNT($C287)=1,C287,SUM(Y286+X287)),C287)</f>
        <v>39735188.999999695</v>
      </c>
      <c r="Z287" s="2" t="str">
        <f t="shared" si="48"/>
        <v>MEEP</v>
      </c>
      <c r="AA287" s="2">
        <f>IF(Z287="HERE",Y287,AA286+Graph!$G$1*1000)</f>
        <v>74174996.999999866</v>
      </c>
      <c r="AB287" s="2">
        <f t="shared" ref="AB287:AB385" si="59">SUM(AA287-AA286)</f>
        <v>420000</v>
      </c>
      <c r="AC287" s="2">
        <f t="shared" ref="AC287:AC350" si="60">IF(Z288="HERE",V287,AC286)</f>
        <v>38367332.285714246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x14ac:dyDescent="0.25">
      <c r="A288" s="1">
        <v>44464</v>
      </c>
      <c r="B288" s="2">
        <f t="shared" si="45"/>
        <v>218</v>
      </c>
      <c r="C288" s="7"/>
      <c r="D288" s="2" t="e">
        <f t="shared" si="51"/>
        <v>#N/A</v>
      </c>
      <c r="E288" s="2" t="e">
        <f t="shared" si="22"/>
        <v>#N/A</v>
      </c>
      <c r="F288" s="2">
        <v>1441555.6261268258</v>
      </c>
      <c r="G288" s="2">
        <f t="shared" si="26"/>
        <v>439997.71428571426</v>
      </c>
      <c r="H288" s="2">
        <f t="shared" ref="H288:H351" si="61">IF(COUNT($C289)=0,IF(COUNT($C288)=1,C288,SUM(H287+G288)),C288)</f>
        <v>113166943.71428603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2785383.2857142943</v>
      </c>
      <c r="M288" s="8" t="e">
        <f t="shared" si="28"/>
        <v>#N/A</v>
      </c>
      <c r="N288" s="21" t="e">
        <f t="shared" si="53"/>
        <v>#N/A</v>
      </c>
      <c r="O288" s="2" t="e">
        <f t="shared" si="24"/>
        <v>#N/A</v>
      </c>
      <c r="P288" s="2">
        <v>1462865.6722688973</v>
      </c>
      <c r="Q288" s="21">
        <f t="shared" si="44"/>
        <v>450000</v>
      </c>
      <c r="R288" s="2">
        <f t="shared" ref="R288:R351" si="62">IF(COUNT($C289)=0,IF(COUNT($C288)=1,M288,SUM(R287+Q288)),M288)</f>
        <v>115952327</v>
      </c>
      <c r="S288" s="2">
        <f t="shared" si="54"/>
        <v>439997.71428571641</v>
      </c>
      <c r="T288" s="2">
        <f t="shared" si="55"/>
        <v>10002.285714285914</v>
      </c>
      <c r="U288" s="2">
        <f t="shared" si="56"/>
        <v>450000</v>
      </c>
      <c r="V288" s="2">
        <f t="shared" si="33"/>
        <v>76207135.714285851</v>
      </c>
      <c r="W288" s="2">
        <f t="shared" si="57"/>
        <v>439997.71428571641</v>
      </c>
      <c r="X288" s="2">
        <f t="shared" si="47"/>
        <v>10002.285714283586</v>
      </c>
      <c r="Y288" s="2">
        <f t="shared" si="58"/>
        <v>39745191.285713978</v>
      </c>
      <c r="Z288" s="2" t="str">
        <f t="shared" si="48"/>
        <v>MEEP</v>
      </c>
      <c r="AA288" s="2">
        <f>IF(Z288="HERE",Y288,AA287+Graph!$G$1*1000)</f>
        <v>74594996.999999866</v>
      </c>
      <c r="AB288" s="2">
        <f t="shared" si="59"/>
        <v>420000</v>
      </c>
      <c r="AC288" s="2">
        <f t="shared" si="60"/>
        <v>38367332.285714246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x14ac:dyDescent="0.25">
      <c r="A289" s="1">
        <v>44465</v>
      </c>
      <c r="B289" s="2">
        <f t="shared" si="45"/>
        <v>219</v>
      </c>
      <c r="C289" s="7"/>
      <c r="D289" s="2" t="e">
        <f t="shared" si="51"/>
        <v>#N/A</v>
      </c>
      <c r="E289" s="2" t="e">
        <f t="shared" si="22"/>
        <v>#N/A</v>
      </c>
      <c r="F289" s="2">
        <v>1446062.8199061453</v>
      </c>
      <c r="G289" s="2">
        <f t="shared" si="26"/>
        <v>439997.71428571426</v>
      </c>
      <c r="H289" s="2">
        <f t="shared" si="61"/>
        <v>113606941.42857175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2795385.5714285802</v>
      </c>
      <c r="M289" s="8" t="e">
        <f t="shared" si="28"/>
        <v>#N/A</v>
      </c>
      <c r="N289" s="21" t="e">
        <f t="shared" si="53"/>
        <v>#N/A</v>
      </c>
      <c r="O289" s="2" t="e">
        <f t="shared" si="24"/>
        <v>#N/A</v>
      </c>
      <c r="P289" s="2">
        <v>1467447.2569027543</v>
      </c>
      <c r="Q289" s="21">
        <f t="shared" si="44"/>
        <v>450000</v>
      </c>
      <c r="R289" s="2">
        <f t="shared" si="62"/>
        <v>116402327</v>
      </c>
      <c r="S289" s="2">
        <f t="shared" si="54"/>
        <v>439997.71428571641</v>
      </c>
      <c r="T289" s="2">
        <f t="shared" si="55"/>
        <v>10002.285714285914</v>
      </c>
      <c r="U289" s="2">
        <f t="shared" si="56"/>
        <v>450000</v>
      </c>
      <c r="V289" s="2">
        <f t="shared" si="33"/>
        <v>76647133.428571567</v>
      </c>
      <c r="W289" s="2">
        <f t="shared" si="57"/>
        <v>439997.71428571641</v>
      </c>
      <c r="X289" s="2">
        <f t="shared" si="47"/>
        <v>10002.285714283586</v>
      </c>
      <c r="Y289" s="2">
        <f t="shared" si="58"/>
        <v>39755193.571428262</v>
      </c>
      <c r="Z289" s="2" t="str">
        <f t="shared" si="48"/>
        <v>MEEP</v>
      </c>
      <c r="AA289" s="2">
        <f>IF(Z289="HERE",Y289,AA288+Graph!$G$1*1000)</f>
        <v>75014996.999999866</v>
      </c>
      <c r="AB289" s="2">
        <f t="shared" si="59"/>
        <v>420000</v>
      </c>
      <c r="AC289" s="2">
        <f t="shared" si="60"/>
        <v>38367332.285714246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x14ac:dyDescent="0.25">
      <c r="A290" s="1">
        <v>44466</v>
      </c>
      <c r="B290" s="2">
        <f t="shared" si="45"/>
        <v>220</v>
      </c>
      <c r="C290" s="7"/>
      <c r="D290" s="2" t="e">
        <f t="shared" si="51"/>
        <v>#N/A</v>
      </c>
      <c r="E290" s="2" t="e">
        <f t="shared" si="22"/>
        <v>#N/A</v>
      </c>
      <c r="F290" s="2">
        <v>1450570.0136854649</v>
      </c>
      <c r="G290" s="2">
        <f t="shared" si="26"/>
        <v>439997.71428571426</v>
      </c>
      <c r="H290" s="2">
        <f t="shared" si="61"/>
        <v>114046939.14285746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2805387.8571428661</v>
      </c>
      <c r="M290" s="8" t="e">
        <f t="shared" si="28"/>
        <v>#N/A</v>
      </c>
      <c r="N290" s="21" t="e">
        <f t="shared" si="53"/>
        <v>#N/A</v>
      </c>
      <c r="O290" s="2" t="e">
        <f t="shared" si="24"/>
        <v>#N/A</v>
      </c>
      <c r="P290" s="2">
        <v>1472028.8415366113</v>
      </c>
      <c r="Q290" s="21">
        <f t="shared" si="44"/>
        <v>450000</v>
      </c>
      <c r="R290" s="2">
        <f t="shared" si="62"/>
        <v>116852327</v>
      </c>
      <c r="S290" s="2">
        <f t="shared" si="54"/>
        <v>439997.71428571641</v>
      </c>
      <c r="T290" s="2">
        <f t="shared" si="55"/>
        <v>10002.285714285914</v>
      </c>
      <c r="U290" s="2">
        <f t="shared" si="56"/>
        <v>450000</v>
      </c>
      <c r="V290" s="2">
        <f t="shared" si="33"/>
        <v>77087131.142857283</v>
      </c>
      <c r="W290" s="2">
        <f t="shared" si="57"/>
        <v>439997.71428571641</v>
      </c>
      <c r="X290" s="2">
        <f t="shared" si="47"/>
        <v>10002.285714283586</v>
      </c>
      <c r="Y290" s="2">
        <f t="shared" si="58"/>
        <v>39765195.857142545</v>
      </c>
      <c r="Z290" s="2" t="str">
        <f t="shared" si="48"/>
        <v>MEEP</v>
      </c>
      <c r="AA290" s="2">
        <f>IF(Z290="HERE",Y290,AA289+Graph!$G$1*1000)</f>
        <v>75434996.999999866</v>
      </c>
      <c r="AB290" s="2">
        <f t="shared" si="59"/>
        <v>420000</v>
      </c>
      <c r="AC290" s="2">
        <f t="shared" si="60"/>
        <v>38367332.285714246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x14ac:dyDescent="0.25">
      <c r="A291" s="1">
        <v>44467</v>
      </c>
      <c r="B291" s="2">
        <f t="shared" si="45"/>
        <v>221</v>
      </c>
      <c r="C291" s="7"/>
      <c r="D291" s="2" t="e">
        <f t="shared" si="51"/>
        <v>#N/A</v>
      </c>
      <c r="E291" s="2" t="e">
        <f t="shared" si="22"/>
        <v>#N/A</v>
      </c>
      <c r="F291" s="2">
        <v>1455077.2074648142</v>
      </c>
      <c r="G291" s="2">
        <f t="shared" si="26"/>
        <v>439997.71428571426</v>
      </c>
      <c r="H291" s="2">
        <f t="shared" si="61"/>
        <v>114486936.85714318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2815390.142857152</v>
      </c>
      <c r="M291" s="8" t="e">
        <f t="shared" si="28"/>
        <v>#N/A</v>
      </c>
      <c r="N291" s="21" t="e">
        <f t="shared" si="53"/>
        <v>#N/A</v>
      </c>
      <c r="O291" s="2" t="e">
        <f t="shared" si="24"/>
        <v>#N/A</v>
      </c>
      <c r="P291" s="2">
        <v>1476610.4261704683</v>
      </c>
      <c r="Q291" s="21">
        <f t="shared" si="44"/>
        <v>450000</v>
      </c>
      <c r="R291" s="2">
        <f t="shared" si="62"/>
        <v>117302327</v>
      </c>
      <c r="S291" s="2">
        <f t="shared" si="54"/>
        <v>439997.71428571641</v>
      </c>
      <c r="T291" s="2">
        <f t="shared" si="55"/>
        <v>10002.285714285914</v>
      </c>
      <c r="U291" s="2">
        <f t="shared" si="56"/>
        <v>450000</v>
      </c>
      <c r="V291" s="2">
        <f t="shared" si="33"/>
        <v>77527128.857143</v>
      </c>
      <c r="W291" s="2">
        <f t="shared" si="57"/>
        <v>439997.71428571641</v>
      </c>
      <c r="X291" s="2">
        <f t="shared" si="47"/>
        <v>10002.285714283586</v>
      </c>
      <c r="Y291" s="2">
        <f t="shared" si="58"/>
        <v>39775198.142856829</v>
      </c>
      <c r="Z291" s="2" t="str">
        <f t="shared" si="48"/>
        <v>MEEP</v>
      </c>
      <c r="AA291" s="2">
        <f>IF(Z291="HERE",Y291,AA290+Graph!$G$1*1000)</f>
        <v>75854996.999999866</v>
      </c>
      <c r="AB291" s="2">
        <f t="shared" si="59"/>
        <v>420000</v>
      </c>
      <c r="AC291" s="2">
        <f t="shared" si="60"/>
        <v>38367332.285714246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x14ac:dyDescent="0.25">
      <c r="A292" s="1">
        <v>44468</v>
      </c>
      <c r="B292" s="2">
        <f t="shared" si="45"/>
        <v>222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1459584.4012441337</v>
      </c>
      <c r="G292" s="2">
        <f t="shared" ref="G292:G385" si="64">IF(F292&gt;$AK$31*1000,$AK$31*1000,F292)</f>
        <v>439997.71428571426</v>
      </c>
      <c r="H292" s="2">
        <f t="shared" si="61"/>
        <v>114926934.57142889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2825392.428571438</v>
      </c>
      <c r="M292" s="8" t="e">
        <f t="shared" si="28"/>
        <v>#N/A</v>
      </c>
      <c r="N292" s="21" t="e">
        <f t="shared" si="53"/>
        <v>#N/A</v>
      </c>
      <c r="O292" s="2" t="e">
        <f t="shared" ref="O292:O385" si="66">IF(COUNT($C292)=1,AVERAGE(N286:N292),#N/A)</f>
        <v>#N/A</v>
      </c>
      <c r="P292" s="2">
        <v>1481192.0108043253</v>
      </c>
      <c r="Q292" s="21">
        <f t="shared" si="44"/>
        <v>450000</v>
      </c>
      <c r="R292" s="2">
        <f t="shared" si="62"/>
        <v>117752327</v>
      </c>
      <c r="S292" s="2">
        <f t="shared" si="54"/>
        <v>439997.71428571641</v>
      </c>
      <c r="T292" s="2">
        <f t="shared" si="55"/>
        <v>10002.285714285914</v>
      </c>
      <c r="U292" s="2">
        <f t="shared" si="56"/>
        <v>450000</v>
      </c>
      <c r="V292" s="2">
        <f t="shared" si="33"/>
        <v>77967126.571428716</v>
      </c>
      <c r="W292" s="2">
        <f t="shared" si="57"/>
        <v>439997.71428571641</v>
      </c>
      <c r="X292" s="2">
        <f t="shared" si="47"/>
        <v>10002.285714283586</v>
      </c>
      <c r="Y292" s="2">
        <f t="shared" si="58"/>
        <v>39785200.428571112</v>
      </c>
      <c r="Z292" s="2" t="str">
        <f t="shared" si="48"/>
        <v>MEEP</v>
      </c>
      <c r="AA292" s="2">
        <f>IF(Z292="HERE",Y292,AA291+Graph!$G$1*1000)</f>
        <v>76274996.999999866</v>
      </c>
      <c r="AB292" s="2">
        <f t="shared" si="59"/>
        <v>420000</v>
      </c>
      <c r="AC292" s="2">
        <f t="shared" si="60"/>
        <v>38367332.285714246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x14ac:dyDescent="0.25">
      <c r="A293" s="1">
        <v>44469</v>
      </c>
      <c r="B293" s="2">
        <f t="shared" si="45"/>
        <v>223</v>
      </c>
      <c r="C293" s="7"/>
      <c r="D293" s="2" t="e">
        <f t="shared" si="51"/>
        <v>#N/A</v>
      </c>
      <c r="E293" s="2" t="e">
        <f t="shared" si="63"/>
        <v>#N/A</v>
      </c>
      <c r="F293" s="2">
        <v>1464091.5950234532</v>
      </c>
      <c r="G293" s="2">
        <f t="shared" si="64"/>
        <v>439997.71428571426</v>
      </c>
      <c r="H293" s="2">
        <f t="shared" si="61"/>
        <v>115366932.28571461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2835394.7142857239</v>
      </c>
      <c r="M293" s="8" t="e">
        <f t="shared" si="28"/>
        <v>#N/A</v>
      </c>
      <c r="N293" s="21" t="e">
        <f t="shared" si="53"/>
        <v>#N/A</v>
      </c>
      <c r="O293" s="2" t="e">
        <f t="shared" si="66"/>
        <v>#N/A</v>
      </c>
      <c r="P293" s="2">
        <v>1485773.5954381526</v>
      </c>
      <c r="Q293" s="21">
        <f t="shared" si="44"/>
        <v>450000</v>
      </c>
      <c r="R293" s="2">
        <f t="shared" si="62"/>
        <v>118202327</v>
      </c>
      <c r="S293" s="2">
        <f t="shared" si="54"/>
        <v>439997.71428571641</v>
      </c>
      <c r="T293" s="2">
        <f t="shared" si="55"/>
        <v>10002.285714285914</v>
      </c>
      <c r="U293" s="2">
        <f t="shared" si="56"/>
        <v>450000</v>
      </c>
      <c r="V293" s="2">
        <f t="shared" si="33"/>
        <v>78407124.285714433</v>
      </c>
      <c r="W293" s="2">
        <f t="shared" si="57"/>
        <v>439997.71428571641</v>
      </c>
      <c r="X293" s="2">
        <f t="shared" si="47"/>
        <v>10002.285714283586</v>
      </c>
      <c r="Y293" s="2">
        <f t="shared" si="58"/>
        <v>39795202.714285396</v>
      </c>
      <c r="Z293" s="2" t="str">
        <f t="shared" si="48"/>
        <v>MEEP</v>
      </c>
      <c r="AA293" s="2">
        <f>IF(Z293="HERE",Y293,AA292+Graph!$G$1*1000)</f>
        <v>76694996.999999866</v>
      </c>
      <c r="AB293" s="2">
        <f t="shared" si="59"/>
        <v>420000</v>
      </c>
      <c r="AC293" s="2">
        <f t="shared" si="60"/>
        <v>38367332.285714246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x14ac:dyDescent="0.25">
      <c r="A294" s="1">
        <v>44470</v>
      </c>
      <c r="B294" s="2">
        <f t="shared" si="45"/>
        <v>224</v>
      </c>
      <c r="C294" s="7"/>
      <c r="D294" s="2" t="e">
        <f t="shared" si="51"/>
        <v>#N/A</v>
      </c>
      <c r="E294" s="2" t="e">
        <f t="shared" si="63"/>
        <v>#N/A</v>
      </c>
      <c r="F294" s="2">
        <v>1468598.7888028026</v>
      </c>
      <c r="G294" s="2">
        <f t="shared" si="64"/>
        <v>439997.71428571426</v>
      </c>
      <c r="H294" s="2">
        <f t="shared" si="61"/>
        <v>115806930.00000033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2845397.0000000098</v>
      </c>
      <c r="M294" s="8" t="e">
        <f t="shared" si="28"/>
        <v>#N/A</v>
      </c>
      <c r="N294" s="21" t="e">
        <f t="shared" si="53"/>
        <v>#N/A</v>
      </c>
      <c r="O294" s="2" t="e">
        <f t="shared" si="66"/>
        <v>#N/A</v>
      </c>
      <c r="P294" s="2">
        <v>1490355.1800720096</v>
      </c>
      <c r="Q294" s="21">
        <f t="shared" ref="Q294:Q357" si="67">IF(P294&gt;450000,450000,P294)</f>
        <v>450000</v>
      </c>
      <c r="R294" s="2">
        <f t="shared" si="62"/>
        <v>118652327</v>
      </c>
      <c r="S294" s="2">
        <f t="shared" si="54"/>
        <v>439997.71428571641</v>
      </c>
      <c r="T294" s="2">
        <f t="shared" si="55"/>
        <v>10002.285714285914</v>
      </c>
      <c r="U294" s="2">
        <f t="shared" si="56"/>
        <v>450000</v>
      </c>
      <c r="V294" s="2">
        <f t="shared" si="33"/>
        <v>78847122.000000149</v>
      </c>
      <c r="W294" s="2">
        <f t="shared" si="57"/>
        <v>439997.71428571641</v>
      </c>
      <c r="X294" s="2">
        <f t="shared" si="47"/>
        <v>10002.285714283586</v>
      </c>
      <c r="Y294" s="2">
        <f t="shared" si="58"/>
        <v>39805204.99999968</v>
      </c>
      <c r="Z294" s="2" t="str">
        <f t="shared" si="48"/>
        <v>MEEP</v>
      </c>
      <c r="AA294" s="2">
        <f>IF(Z294="HERE",Y294,AA293+Graph!$G$1*1000)</f>
        <v>77114996.999999866</v>
      </c>
      <c r="AB294" s="2">
        <f t="shared" si="59"/>
        <v>420000</v>
      </c>
      <c r="AC294" s="2">
        <f t="shared" si="60"/>
        <v>38367332.285714246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x14ac:dyDescent="0.25">
      <c r="A295" s="1">
        <v>44471</v>
      </c>
      <c r="B295" s="2">
        <f t="shared" si="45"/>
        <v>225</v>
      </c>
      <c r="C295" s="7"/>
      <c r="D295" s="2" t="e">
        <f t="shared" si="51"/>
        <v>#N/A</v>
      </c>
      <c r="E295" s="2" t="e">
        <f t="shared" si="63"/>
        <v>#N/A</v>
      </c>
      <c r="F295" s="2">
        <v>1473105.9825821221</v>
      </c>
      <c r="G295" s="2">
        <f t="shared" si="64"/>
        <v>439997.71428571426</v>
      </c>
      <c r="H295" s="2">
        <f t="shared" si="61"/>
        <v>116246927.71428604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2855399.2857142957</v>
      </c>
      <c r="M295" s="8" t="e">
        <f t="shared" si="28"/>
        <v>#N/A</v>
      </c>
      <c r="N295" s="21" t="e">
        <f t="shared" si="53"/>
        <v>#N/A</v>
      </c>
      <c r="O295" s="2" t="e">
        <f t="shared" si="66"/>
        <v>#N/A</v>
      </c>
      <c r="P295" s="2">
        <v>1494936.7647058666</v>
      </c>
      <c r="Q295" s="21">
        <f t="shared" si="67"/>
        <v>450000</v>
      </c>
      <c r="R295" s="2">
        <f t="shared" si="62"/>
        <v>119102327</v>
      </c>
      <c r="S295" s="2">
        <f t="shared" si="54"/>
        <v>439997.71428571641</v>
      </c>
      <c r="T295" s="2">
        <f t="shared" si="55"/>
        <v>10002.285714285914</v>
      </c>
      <c r="U295" s="2">
        <f t="shared" si="56"/>
        <v>450000</v>
      </c>
      <c r="V295" s="2">
        <f t="shared" si="33"/>
        <v>79287119.714285865</v>
      </c>
      <c r="W295" s="2">
        <f t="shared" si="57"/>
        <v>439997.71428571641</v>
      </c>
      <c r="X295" s="2">
        <f t="shared" si="47"/>
        <v>10002.285714283586</v>
      </c>
      <c r="Y295" s="2">
        <f t="shared" si="58"/>
        <v>39815207.285713963</v>
      </c>
      <c r="Z295" s="2" t="str">
        <f t="shared" si="48"/>
        <v>MEEP</v>
      </c>
      <c r="AA295" s="2">
        <f>IF(Z295="HERE",Y295,AA294+Graph!$G$1*1000)</f>
        <v>77534996.999999866</v>
      </c>
      <c r="AB295" s="2">
        <f t="shared" si="59"/>
        <v>420000</v>
      </c>
      <c r="AC295" s="2">
        <f t="shared" si="60"/>
        <v>38367332.285714246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x14ac:dyDescent="0.25">
      <c r="A296" s="1">
        <v>44472</v>
      </c>
      <c r="B296" s="2">
        <f t="shared" si="45"/>
        <v>226</v>
      </c>
      <c r="C296" s="7"/>
      <c r="D296" s="2" t="e">
        <f t="shared" si="51"/>
        <v>#N/A</v>
      </c>
      <c r="E296" s="2" t="e">
        <f t="shared" si="63"/>
        <v>#N/A</v>
      </c>
      <c r="F296" s="2">
        <v>1477613.1763614416</v>
      </c>
      <c r="G296" s="2">
        <f t="shared" si="64"/>
        <v>439997.71428571426</v>
      </c>
      <c r="H296" s="2">
        <f t="shared" si="61"/>
        <v>116686925.42857176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2865401.5714285816</v>
      </c>
      <c r="M296" s="8" t="e">
        <f t="shared" si="28"/>
        <v>#N/A</v>
      </c>
      <c r="N296" s="21" t="e">
        <f t="shared" si="53"/>
        <v>#N/A</v>
      </c>
      <c r="O296" s="2" t="e">
        <f t="shared" si="66"/>
        <v>#N/A</v>
      </c>
      <c r="P296" s="2">
        <v>1499518.3493397236</v>
      </c>
      <c r="Q296" s="21">
        <f t="shared" si="67"/>
        <v>450000</v>
      </c>
      <c r="R296" s="2">
        <f t="shared" si="62"/>
        <v>119552327</v>
      </c>
      <c r="S296" s="2">
        <f t="shared" si="54"/>
        <v>439997.71428571641</v>
      </c>
      <c r="T296" s="2">
        <f t="shared" si="55"/>
        <v>10002.285714285914</v>
      </c>
      <c r="U296" s="2">
        <f t="shared" si="56"/>
        <v>450000</v>
      </c>
      <c r="V296" s="2">
        <f t="shared" si="33"/>
        <v>79727117.428571582</v>
      </c>
      <c r="W296" s="2">
        <f t="shared" si="57"/>
        <v>439997.71428571641</v>
      </c>
      <c r="X296" s="2">
        <f t="shared" si="47"/>
        <v>10002.285714283586</v>
      </c>
      <c r="Y296" s="2">
        <f t="shared" si="58"/>
        <v>39825209.571428247</v>
      </c>
      <c r="Z296" s="2" t="str">
        <f t="shared" si="48"/>
        <v>MEEP</v>
      </c>
      <c r="AA296" s="2">
        <f>IF(Z296="HERE",Y296,AA295+Graph!$G$1*1000)</f>
        <v>77954996.999999866</v>
      </c>
      <c r="AB296" s="2">
        <f t="shared" si="59"/>
        <v>420000</v>
      </c>
      <c r="AC296" s="2">
        <f t="shared" si="60"/>
        <v>38367332.285714246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x14ac:dyDescent="0.25">
      <c r="A297" s="1">
        <v>44473</v>
      </c>
      <c r="B297" s="2">
        <f t="shared" si="45"/>
        <v>227</v>
      </c>
      <c r="C297" s="7"/>
      <c r="D297" s="2" t="e">
        <f t="shared" si="51"/>
        <v>#N/A</v>
      </c>
      <c r="E297" s="2" t="e">
        <f t="shared" si="63"/>
        <v>#N/A</v>
      </c>
      <c r="F297" s="2">
        <v>1482120.3701407909</v>
      </c>
      <c r="G297" s="2">
        <f t="shared" si="64"/>
        <v>439997.71428571426</v>
      </c>
      <c r="H297" s="2">
        <f t="shared" si="61"/>
        <v>117126923.14285748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2875403.8571428675</v>
      </c>
      <c r="M297" s="8" t="e">
        <f t="shared" si="28"/>
        <v>#N/A</v>
      </c>
      <c r="N297" s="21" t="e">
        <f t="shared" si="53"/>
        <v>#N/A</v>
      </c>
      <c r="O297" s="2" t="e">
        <f t="shared" si="66"/>
        <v>#N/A</v>
      </c>
      <c r="P297" s="2">
        <v>1504099.9339735806</v>
      </c>
      <c r="Q297" s="21">
        <f t="shared" si="67"/>
        <v>450000</v>
      </c>
      <c r="R297" s="2">
        <f t="shared" si="62"/>
        <v>120002327</v>
      </c>
      <c r="S297" s="2">
        <f t="shared" si="54"/>
        <v>439997.71428571641</v>
      </c>
      <c r="T297" s="2">
        <f t="shared" si="55"/>
        <v>10002.285714285914</v>
      </c>
      <c r="U297" s="2">
        <f t="shared" si="56"/>
        <v>450000</v>
      </c>
      <c r="V297" s="2">
        <f t="shared" si="33"/>
        <v>80167115.142857298</v>
      </c>
      <c r="W297" s="2">
        <f t="shared" si="57"/>
        <v>439997.71428571641</v>
      </c>
      <c r="X297" s="2">
        <f t="shared" si="47"/>
        <v>10002.285714283586</v>
      </c>
      <c r="Y297" s="2">
        <f t="shared" si="58"/>
        <v>39835211.85714253</v>
      </c>
      <c r="Z297" s="2" t="str">
        <f t="shared" si="48"/>
        <v>MEEP</v>
      </c>
      <c r="AA297" s="2">
        <f>IF(Z297="HERE",Y297,AA296+Graph!$G$1*1000)</f>
        <v>78374996.999999866</v>
      </c>
      <c r="AB297" s="2">
        <f t="shared" si="59"/>
        <v>420000</v>
      </c>
      <c r="AC297" s="2">
        <f t="shared" si="60"/>
        <v>38367332.285714246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x14ac:dyDescent="0.25">
      <c r="A298" s="1">
        <v>44474</v>
      </c>
      <c r="B298" s="2">
        <f t="shared" si="45"/>
        <v>228</v>
      </c>
      <c r="C298" s="7"/>
      <c r="D298" s="2" t="e">
        <f t="shared" si="51"/>
        <v>#N/A</v>
      </c>
      <c r="E298" s="2" t="e">
        <f t="shared" si="63"/>
        <v>#N/A</v>
      </c>
      <c r="F298" s="2">
        <v>1486627.5639201105</v>
      </c>
      <c r="G298" s="2">
        <f t="shared" si="64"/>
        <v>439997.71428571426</v>
      </c>
      <c r="H298" s="2">
        <f t="shared" si="61"/>
        <v>117566920.85714319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2885406.1428571534</v>
      </c>
      <c r="M298" s="8" t="e">
        <f t="shared" si="28"/>
        <v>#N/A</v>
      </c>
      <c r="N298" s="21" t="e">
        <f t="shared" si="53"/>
        <v>#N/A</v>
      </c>
      <c r="O298" s="2" t="e">
        <f t="shared" si="66"/>
        <v>#N/A</v>
      </c>
      <c r="P298" s="2">
        <v>1508681.5186074376</v>
      </c>
      <c r="Q298" s="21">
        <f t="shared" si="67"/>
        <v>450000</v>
      </c>
      <c r="R298" s="2">
        <f t="shared" si="62"/>
        <v>120452327</v>
      </c>
      <c r="S298" s="2">
        <f t="shared" si="54"/>
        <v>439997.71428571641</v>
      </c>
      <c r="T298" s="2">
        <f t="shared" si="55"/>
        <v>10002.285714285914</v>
      </c>
      <c r="U298" s="2">
        <f t="shared" si="56"/>
        <v>450000</v>
      </c>
      <c r="V298" s="2">
        <f t="shared" si="33"/>
        <v>80607112.857143015</v>
      </c>
      <c r="W298" s="2">
        <f t="shared" si="57"/>
        <v>439997.71428571641</v>
      </c>
      <c r="X298" s="2">
        <f t="shared" si="47"/>
        <v>10002.285714283586</v>
      </c>
      <c r="Y298" s="2">
        <f t="shared" si="58"/>
        <v>39845214.142856814</v>
      </c>
      <c r="Z298" s="2" t="str">
        <f t="shared" si="48"/>
        <v>MEEP</v>
      </c>
      <c r="AA298" s="2">
        <f>IF(Z298="HERE",Y298,AA297+Graph!$G$1*1000)</f>
        <v>78794996.999999866</v>
      </c>
      <c r="AB298" s="2">
        <f t="shared" si="59"/>
        <v>420000</v>
      </c>
      <c r="AC298" s="2">
        <f t="shared" si="60"/>
        <v>38367332.285714246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x14ac:dyDescent="0.25">
      <c r="A299" s="1">
        <v>44475</v>
      </c>
      <c r="B299" s="2">
        <f t="shared" si="45"/>
        <v>229</v>
      </c>
      <c r="C299" s="7"/>
      <c r="D299" s="2" t="e">
        <f t="shared" si="51"/>
        <v>#N/A</v>
      </c>
      <c r="E299" s="2" t="e">
        <f t="shared" si="63"/>
        <v>#N/A</v>
      </c>
      <c r="F299" s="2">
        <v>1491134.75769943</v>
      </c>
      <c r="G299" s="2">
        <f t="shared" si="64"/>
        <v>439997.71428571426</v>
      </c>
      <c r="H299" s="2">
        <f t="shared" si="61"/>
        <v>118006918.57142891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2895408.4285714393</v>
      </c>
      <c r="M299" s="8" t="e">
        <f t="shared" si="28"/>
        <v>#N/A</v>
      </c>
      <c r="N299" s="21" t="e">
        <f t="shared" si="53"/>
        <v>#N/A</v>
      </c>
      <c r="O299" s="2" t="e">
        <f t="shared" si="66"/>
        <v>#N/A</v>
      </c>
      <c r="P299" s="2">
        <v>1513263.1032412946</v>
      </c>
      <c r="Q299" s="21">
        <f t="shared" si="67"/>
        <v>450000</v>
      </c>
      <c r="R299" s="2">
        <f t="shared" si="62"/>
        <v>120902327</v>
      </c>
      <c r="S299" s="2">
        <f t="shared" si="54"/>
        <v>439997.71428571641</v>
      </c>
      <c r="T299" s="2">
        <f t="shared" si="55"/>
        <v>10002.285714285914</v>
      </c>
      <c r="U299" s="2">
        <f t="shared" si="56"/>
        <v>450000</v>
      </c>
      <c r="V299" s="2">
        <f t="shared" si="33"/>
        <v>81047110.571428731</v>
      </c>
      <c r="W299" s="2">
        <f t="shared" si="57"/>
        <v>439997.71428571641</v>
      </c>
      <c r="X299" s="2">
        <f t="shared" si="47"/>
        <v>10002.285714283586</v>
      </c>
      <c r="Y299" s="2">
        <f t="shared" si="58"/>
        <v>39855216.428571098</v>
      </c>
      <c r="Z299" s="2" t="str">
        <f t="shared" si="48"/>
        <v>MEEP</v>
      </c>
      <c r="AA299" s="2">
        <f>IF(Z299="HERE",Y299,AA298+Graph!$G$1*1000)</f>
        <v>79214996.999999866</v>
      </c>
      <c r="AB299" s="2">
        <f t="shared" si="59"/>
        <v>420000</v>
      </c>
      <c r="AC299" s="2">
        <f t="shared" si="60"/>
        <v>38367332.285714246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x14ac:dyDescent="0.25">
      <c r="A300" s="1">
        <v>44476</v>
      </c>
      <c r="B300" s="2">
        <f t="shared" si="45"/>
        <v>230</v>
      </c>
      <c r="C300" s="7"/>
      <c r="D300" s="2" t="e">
        <f t="shared" si="51"/>
        <v>#N/A</v>
      </c>
      <c r="E300" s="2" t="e">
        <f t="shared" si="63"/>
        <v>#N/A</v>
      </c>
      <c r="F300" s="2">
        <v>1495641.9514787793</v>
      </c>
      <c r="G300" s="2">
        <f t="shared" si="64"/>
        <v>439997.71428571426</v>
      </c>
      <c r="H300" s="2">
        <f t="shared" si="61"/>
        <v>118446916.28571463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2905410.7142857253</v>
      </c>
      <c r="M300" s="8" t="e">
        <f t="shared" si="28"/>
        <v>#N/A</v>
      </c>
      <c r="N300" s="21" t="e">
        <f t="shared" si="53"/>
        <v>#N/A</v>
      </c>
      <c r="O300" s="2" t="e">
        <f t="shared" si="66"/>
        <v>#N/A</v>
      </c>
      <c r="P300" s="2">
        <v>1517844.6878751516</v>
      </c>
      <c r="Q300" s="21">
        <f t="shared" si="67"/>
        <v>450000</v>
      </c>
      <c r="R300" s="2">
        <f t="shared" si="62"/>
        <v>121352327</v>
      </c>
      <c r="S300" s="2">
        <f t="shared" si="54"/>
        <v>439997.71428571641</v>
      </c>
      <c r="T300" s="2">
        <f t="shared" si="55"/>
        <v>10002.285714285914</v>
      </c>
      <c r="U300" s="2">
        <f t="shared" si="56"/>
        <v>450000</v>
      </c>
      <c r="V300" s="2">
        <f t="shared" si="33"/>
        <v>81487108.285714447</v>
      </c>
      <c r="W300" s="2">
        <f t="shared" si="57"/>
        <v>439997.71428571641</v>
      </c>
      <c r="X300" s="2">
        <f t="shared" si="47"/>
        <v>10002.285714283586</v>
      </c>
      <c r="Y300" s="2">
        <f t="shared" si="58"/>
        <v>39865218.714285381</v>
      </c>
      <c r="Z300" s="2" t="str">
        <f t="shared" si="48"/>
        <v>MEEP</v>
      </c>
      <c r="AA300" s="2">
        <f>IF(Z300="HERE",Y300,AA299+Graph!$G$1*1000)</f>
        <v>79634996.999999866</v>
      </c>
      <c r="AB300" s="2">
        <f t="shared" si="59"/>
        <v>420000</v>
      </c>
      <c r="AC300" s="2">
        <f t="shared" si="60"/>
        <v>38367332.285714246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x14ac:dyDescent="0.25">
      <c r="A301" s="1">
        <v>44477</v>
      </c>
      <c r="B301" s="2">
        <f t="shared" si="45"/>
        <v>231</v>
      </c>
      <c r="C301" s="7"/>
      <c r="D301" s="2" t="e">
        <f t="shared" si="51"/>
        <v>#N/A</v>
      </c>
      <c r="E301" s="2" t="e">
        <f t="shared" si="63"/>
        <v>#N/A</v>
      </c>
      <c r="F301" s="2">
        <v>1500149.1452580988</v>
      </c>
      <c r="G301" s="2">
        <f t="shared" si="64"/>
        <v>439997.71428571426</v>
      </c>
      <c r="H301" s="2">
        <f t="shared" si="61"/>
        <v>118886914.00000034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2915413.0000000112</v>
      </c>
      <c r="M301" s="8" t="e">
        <f t="shared" si="28"/>
        <v>#N/A</v>
      </c>
      <c r="N301" s="21" t="e">
        <f t="shared" si="53"/>
        <v>#N/A</v>
      </c>
      <c r="O301" s="2" t="e">
        <f t="shared" si="66"/>
        <v>#N/A</v>
      </c>
      <c r="P301" s="2">
        <v>1522426.2725089788</v>
      </c>
      <c r="Q301" s="21">
        <f t="shared" si="67"/>
        <v>450000</v>
      </c>
      <c r="R301" s="2">
        <f t="shared" si="62"/>
        <v>121802327</v>
      </c>
      <c r="S301" s="2">
        <f t="shared" si="54"/>
        <v>439997.71428571641</v>
      </c>
      <c r="T301" s="2">
        <f t="shared" si="55"/>
        <v>10002.285714285914</v>
      </c>
      <c r="U301" s="2">
        <f t="shared" si="56"/>
        <v>450000</v>
      </c>
      <c r="V301" s="2">
        <f t="shared" si="33"/>
        <v>81927106.000000164</v>
      </c>
      <c r="W301" s="2">
        <f t="shared" si="57"/>
        <v>439997.71428571641</v>
      </c>
      <c r="X301" s="2">
        <f t="shared" si="47"/>
        <v>10002.285714283586</v>
      </c>
      <c r="Y301" s="2">
        <f t="shared" si="58"/>
        <v>39875220.999999665</v>
      </c>
      <c r="Z301" s="2" t="str">
        <f t="shared" si="48"/>
        <v>MEEP</v>
      </c>
      <c r="AA301" s="2">
        <f>IF(Z301="HERE",Y301,AA300+Graph!$G$1*1000)</f>
        <v>80054996.999999866</v>
      </c>
      <c r="AB301" s="2">
        <f t="shared" si="59"/>
        <v>420000</v>
      </c>
      <c r="AC301" s="2">
        <f t="shared" si="60"/>
        <v>38367332.285714246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x14ac:dyDescent="0.25">
      <c r="A302" s="1">
        <v>44478</v>
      </c>
      <c r="B302" s="2">
        <f t="shared" si="45"/>
        <v>232</v>
      </c>
      <c r="C302" s="7"/>
      <c r="D302" s="2" t="e">
        <f t="shared" si="51"/>
        <v>#N/A</v>
      </c>
      <c r="E302" s="2" t="e">
        <f t="shared" si="63"/>
        <v>#N/A</v>
      </c>
      <c r="F302" s="2">
        <v>1504656.3390374184</v>
      </c>
      <c r="G302" s="2">
        <f t="shared" si="64"/>
        <v>439997.71428571426</v>
      </c>
      <c r="H302" s="2">
        <f t="shared" si="61"/>
        <v>119326911.71428606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2925415.2857142971</v>
      </c>
      <c r="M302" s="8" t="e">
        <f t="shared" si="28"/>
        <v>#N/A</v>
      </c>
      <c r="N302" s="21" t="e">
        <f t="shared" si="53"/>
        <v>#N/A</v>
      </c>
      <c r="O302" s="2" t="e">
        <f t="shared" si="66"/>
        <v>#N/A</v>
      </c>
      <c r="P302" s="2">
        <v>1527007.8571428359</v>
      </c>
      <c r="Q302" s="21">
        <f t="shared" si="67"/>
        <v>450000</v>
      </c>
      <c r="R302" s="2">
        <f t="shared" si="62"/>
        <v>122252327</v>
      </c>
      <c r="S302" s="2">
        <f t="shared" si="54"/>
        <v>439997.71428571641</v>
      </c>
      <c r="T302" s="2">
        <f t="shared" si="55"/>
        <v>10002.285714285914</v>
      </c>
      <c r="U302" s="2">
        <f t="shared" si="56"/>
        <v>450000</v>
      </c>
      <c r="V302" s="2">
        <f t="shared" si="33"/>
        <v>82367103.71428588</v>
      </c>
      <c r="W302" s="2">
        <f t="shared" si="57"/>
        <v>439997.71428571641</v>
      </c>
      <c r="X302" s="2">
        <f t="shared" si="47"/>
        <v>10002.285714283586</v>
      </c>
      <c r="Y302" s="2">
        <f t="shared" si="58"/>
        <v>39885223.285713948</v>
      </c>
      <c r="Z302" s="2" t="str">
        <f t="shared" si="48"/>
        <v>MEEP</v>
      </c>
      <c r="AA302" s="2">
        <f>IF(Z302="HERE",Y302,AA301+Graph!$G$1*1000)</f>
        <v>80474996.999999866</v>
      </c>
      <c r="AB302" s="2">
        <f t="shared" si="59"/>
        <v>420000</v>
      </c>
      <c r="AC302" s="2">
        <f t="shared" si="60"/>
        <v>38367332.285714246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x14ac:dyDescent="0.25">
      <c r="A303" s="1">
        <v>44479</v>
      </c>
      <c r="B303" s="2">
        <f t="shared" si="45"/>
        <v>233</v>
      </c>
      <c r="C303" s="7"/>
      <c r="D303" s="2" t="e">
        <f t="shared" si="51"/>
        <v>#N/A</v>
      </c>
      <c r="E303" s="2" t="e">
        <f t="shared" si="63"/>
        <v>#N/A</v>
      </c>
      <c r="F303" s="2">
        <v>1509163.5328167677</v>
      </c>
      <c r="G303" s="2">
        <f t="shared" si="64"/>
        <v>439997.71428571426</v>
      </c>
      <c r="H303" s="2">
        <f t="shared" si="61"/>
        <v>119766909.42857178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2935417.571428583</v>
      </c>
      <c r="M303" s="8" t="e">
        <f t="shared" si="28"/>
        <v>#N/A</v>
      </c>
      <c r="N303" s="21" t="e">
        <f t="shared" si="53"/>
        <v>#N/A</v>
      </c>
      <c r="O303" s="2" t="e">
        <f t="shared" si="66"/>
        <v>#N/A</v>
      </c>
      <c r="P303" s="2">
        <v>1531589.4417766929</v>
      </c>
      <c r="Q303" s="21">
        <f t="shared" si="67"/>
        <v>450000</v>
      </c>
      <c r="R303" s="2">
        <f t="shared" si="62"/>
        <v>122702327</v>
      </c>
      <c r="S303" s="2">
        <f t="shared" si="54"/>
        <v>439997.71428571641</v>
      </c>
      <c r="T303" s="2">
        <f t="shared" si="55"/>
        <v>10002.285714285914</v>
      </c>
      <c r="U303" s="2">
        <f t="shared" si="56"/>
        <v>450000</v>
      </c>
      <c r="V303" s="2">
        <f t="shared" si="33"/>
        <v>82807101.428571597</v>
      </c>
      <c r="W303" s="2">
        <f t="shared" si="57"/>
        <v>439997.71428571641</v>
      </c>
      <c r="X303" s="2">
        <f t="shared" si="47"/>
        <v>10002.285714283586</v>
      </c>
      <c r="Y303" s="2">
        <f t="shared" si="58"/>
        <v>39895225.571428232</v>
      </c>
      <c r="Z303" s="2" t="str">
        <f t="shared" si="48"/>
        <v>MEEP</v>
      </c>
      <c r="AA303" s="2">
        <f>IF(Z303="HERE",Y303,AA302+Graph!$G$1*1000)</f>
        <v>80894996.999999866</v>
      </c>
      <c r="AB303" s="2">
        <f t="shared" si="59"/>
        <v>420000</v>
      </c>
      <c r="AC303" s="2">
        <f t="shared" si="60"/>
        <v>38367332.285714246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x14ac:dyDescent="0.25">
      <c r="A304" s="1">
        <v>44480</v>
      </c>
      <c r="B304" s="2">
        <f t="shared" si="45"/>
        <v>234</v>
      </c>
      <c r="C304" s="7"/>
      <c r="D304" s="2" t="e">
        <f t="shared" si="51"/>
        <v>#N/A</v>
      </c>
      <c r="E304" s="2" t="e">
        <f t="shared" si="63"/>
        <v>#N/A</v>
      </c>
      <c r="F304" s="2">
        <v>1513670.7265960872</v>
      </c>
      <c r="G304" s="2">
        <f t="shared" si="64"/>
        <v>439997.71428571426</v>
      </c>
      <c r="H304" s="2">
        <f t="shared" si="61"/>
        <v>120206907.14285749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2945419.8571428689</v>
      </c>
      <c r="M304" s="8" t="e">
        <f t="shared" si="28"/>
        <v>#N/A</v>
      </c>
      <c r="N304" s="21" t="e">
        <f t="shared" si="53"/>
        <v>#N/A</v>
      </c>
      <c r="O304" s="2" t="e">
        <f t="shared" si="66"/>
        <v>#N/A</v>
      </c>
      <c r="P304" s="2">
        <v>1536171.0264105499</v>
      </c>
      <c r="Q304" s="21">
        <f t="shared" si="67"/>
        <v>450000</v>
      </c>
      <c r="R304" s="2">
        <f t="shared" si="62"/>
        <v>123152327</v>
      </c>
      <c r="S304" s="2">
        <f t="shared" si="54"/>
        <v>439997.71428571641</v>
      </c>
      <c r="T304" s="2">
        <f t="shared" si="55"/>
        <v>10002.285714285914</v>
      </c>
      <c r="U304" s="2">
        <f t="shared" si="56"/>
        <v>450000</v>
      </c>
      <c r="V304" s="2">
        <f t="shared" si="33"/>
        <v>83247099.142857313</v>
      </c>
      <c r="W304" s="2">
        <f t="shared" si="57"/>
        <v>439997.71428571641</v>
      </c>
      <c r="X304" s="2">
        <f t="shared" si="47"/>
        <v>10002.285714283586</v>
      </c>
      <c r="Y304" s="2">
        <f t="shared" si="58"/>
        <v>39905227.857142515</v>
      </c>
      <c r="Z304" s="2" t="str">
        <f t="shared" si="48"/>
        <v>MEEP</v>
      </c>
      <c r="AA304" s="2">
        <f>IF(Z304="HERE",Y304,AA303+Graph!$G$1*1000)</f>
        <v>81314996.999999866</v>
      </c>
      <c r="AB304" s="2">
        <f t="shared" si="59"/>
        <v>420000</v>
      </c>
      <c r="AC304" s="2">
        <f t="shared" si="60"/>
        <v>38367332.285714246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x14ac:dyDescent="0.25">
      <c r="A305" s="1">
        <v>44481</v>
      </c>
      <c r="B305" s="2">
        <f t="shared" si="45"/>
        <v>235</v>
      </c>
      <c r="C305" s="7"/>
      <c r="D305" s="2" t="e">
        <f t="shared" si="51"/>
        <v>#N/A</v>
      </c>
      <c r="E305" s="2" t="e">
        <f t="shared" si="63"/>
        <v>#N/A</v>
      </c>
      <c r="F305" s="2">
        <v>1518177.9203754365</v>
      </c>
      <c r="G305" s="2">
        <f t="shared" si="64"/>
        <v>439997.71428571426</v>
      </c>
      <c r="H305" s="2">
        <f t="shared" si="61"/>
        <v>120646904.85714321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2955422.1428571548</v>
      </c>
      <c r="M305" s="8" t="e">
        <f t="shared" si="28"/>
        <v>#N/A</v>
      </c>
      <c r="N305" s="21" t="e">
        <f t="shared" si="53"/>
        <v>#N/A</v>
      </c>
      <c r="O305" s="2" t="e">
        <f t="shared" si="66"/>
        <v>#N/A</v>
      </c>
      <c r="P305" s="2">
        <v>1540752.6110444069</v>
      </c>
      <c r="Q305" s="21">
        <f t="shared" si="67"/>
        <v>450000</v>
      </c>
      <c r="R305" s="2">
        <f t="shared" si="62"/>
        <v>123602327</v>
      </c>
      <c r="S305" s="2">
        <f t="shared" si="54"/>
        <v>439997.71428571641</v>
      </c>
      <c r="T305" s="2">
        <f t="shared" si="55"/>
        <v>10002.285714285914</v>
      </c>
      <c r="U305" s="2">
        <f t="shared" si="56"/>
        <v>450000</v>
      </c>
      <c r="V305" s="2">
        <f t="shared" si="33"/>
        <v>83687096.85714303</v>
      </c>
      <c r="W305" s="2">
        <f t="shared" si="57"/>
        <v>439997.71428571641</v>
      </c>
      <c r="X305" s="2">
        <f t="shared" si="47"/>
        <v>10002.285714283586</v>
      </c>
      <c r="Y305" s="2">
        <f t="shared" si="58"/>
        <v>39915230.142856799</v>
      </c>
      <c r="Z305" s="2" t="str">
        <f t="shared" si="48"/>
        <v>MEEP</v>
      </c>
      <c r="AA305" s="2">
        <f>IF(Z305="HERE",Y305,AA304+Graph!$G$1*1000)</f>
        <v>81734996.999999866</v>
      </c>
      <c r="AB305" s="2">
        <f t="shared" si="59"/>
        <v>420000</v>
      </c>
      <c r="AC305" s="2">
        <f t="shared" si="60"/>
        <v>38367332.285714246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x14ac:dyDescent="0.25">
      <c r="A306" s="1">
        <v>44482</v>
      </c>
      <c r="B306" s="2">
        <f t="shared" si="45"/>
        <v>236</v>
      </c>
      <c r="C306" s="7"/>
      <c r="D306" s="2" t="e">
        <f t="shared" si="51"/>
        <v>#N/A</v>
      </c>
      <c r="E306" s="2" t="e">
        <f t="shared" si="63"/>
        <v>#N/A</v>
      </c>
      <c r="F306" s="2">
        <v>1522685.1141547561</v>
      </c>
      <c r="G306" s="2">
        <f t="shared" si="64"/>
        <v>439997.71428571426</v>
      </c>
      <c r="H306" s="2">
        <f t="shared" si="61"/>
        <v>121086902.57142892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2965424.4285714407</v>
      </c>
      <c r="M306" s="8" t="e">
        <f t="shared" si="28"/>
        <v>#N/A</v>
      </c>
      <c r="N306" s="21" t="e">
        <f t="shared" si="53"/>
        <v>#N/A</v>
      </c>
      <c r="O306" s="2" t="e">
        <f t="shared" si="66"/>
        <v>#N/A</v>
      </c>
      <c r="P306" s="2">
        <v>1545334.1956782639</v>
      </c>
      <c r="Q306" s="21">
        <f t="shared" si="67"/>
        <v>450000</v>
      </c>
      <c r="R306" s="2">
        <f t="shared" si="62"/>
        <v>124052327</v>
      </c>
      <c r="S306" s="2">
        <f t="shared" si="54"/>
        <v>439997.71428571641</v>
      </c>
      <c r="T306" s="2">
        <f t="shared" si="55"/>
        <v>10002.285714285914</v>
      </c>
      <c r="U306" s="2">
        <f t="shared" si="56"/>
        <v>450000</v>
      </c>
      <c r="V306" s="2">
        <f t="shared" si="33"/>
        <v>84127094.571428746</v>
      </c>
      <c r="W306" s="2">
        <f t="shared" si="57"/>
        <v>439997.71428571641</v>
      </c>
      <c r="X306" s="2">
        <f t="shared" si="47"/>
        <v>10002.285714283586</v>
      </c>
      <c r="Y306" s="2">
        <f t="shared" si="58"/>
        <v>39925232.428571083</v>
      </c>
      <c r="Z306" s="2" t="str">
        <f t="shared" si="48"/>
        <v>MEEP</v>
      </c>
      <c r="AA306" s="2">
        <f>IF(Z306="HERE",Y306,AA305+Graph!$G$1*1000)</f>
        <v>82154996.999999866</v>
      </c>
      <c r="AB306" s="2">
        <f t="shared" si="59"/>
        <v>420000</v>
      </c>
      <c r="AC306" s="2">
        <f t="shared" si="60"/>
        <v>38367332.285714246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x14ac:dyDescent="0.25">
      <c r="A307" s="1">
        <v>44483</v>
      </c>
      <c r="B307" s="2">
        <f t="shared" si="45"/>
        <v>237</v>
      </c>
      <c r="C307" s="7"/>
      <c r="D307" s="2" t="e">
        <f t="shared" si="51"/>
        <v>#N/A</v>
      </c>
      <c r="E307" s="2" t="e">
        <f t="shared" si="63"/>
        <v>#N/A</v>
      </c>
      <c r="F307" s="2">
        <v>1527192.3079340756</v>
      </c>
      <c r="G307" s="2">
        <f t="shared" si="64"/>
        <v>439997.71428571426</v>
      </c>
      <c r="H307" s="2">
        <f t="shared" si="61"/>
        <v>121526900.28571464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2975426.7142857267</v>
      </c>
      <c r="M307" s="8" t="e">
        <f t="shared" si="28"/>
        <v>#N/A</v>
      </c>
      <c r="N307" s="21" t="e">
        <f t="shared" si="53"/>
        <v>#N/A</v>
      </c>
      <c r="O307" s="2" t="e">
        <f t="shared" si="66"/>
        <v>#N/A</v>
      </c>
      <c r="P307" s="2">
        <v>1549915.7803121209</v>
      </c>
      <c r="Q307" s="21">
        <f t="shared" si="67"/>
        <v>450000</v>
      </c>
      <c r="R307" s="2">
        <f t="shared" si="62"/>
        <v>124502327</v>
      </c>
      <c r="S307" s="2">
        <f t="shared" si="54"/>
        <v>439997.71428571641</v>
      </c>
      <c r="T307" s="2">
        <f t="shared" si="55"/>
        <v>10002.285714285914</v>
      </c>
      <c r="U307" s="2">
        <f t="shared" si="56"/>
        <v>450000</v>
      </c>
      <c r="V307" s="2">
        <f t="shared" si="33"/>
        <v>84567092.285714462</v>
      </c>
      <c r="W307" s="2">
        <f t="shared" si="57"/>
        <v>439997.71428571641</v>
      </c>
      <c r="X307" s="2">
        <f t="shared" si="47"/>
        <v>10002.285714283586</v>
      </c>
      <c r="Y307" s="2">
        <f t="shared" si="58"/>
        <v>39935234.714285366</v>
      </c>
      <c r="Z307" s="2" t="str">
        <f t="shared" si="48"/>
        <v>MEEP</v>
      </c>
      <c r="AA307" s="2">
        <f>IF(Z307="HERE",Y307,AA306+Graph!$G$1*1000)</f>
        <v>82574996.999999866</v>
      </c>
      <c r="AB307" s="2">
        <f t="shared" si="59"/>
        <v>420000</v>
      </c>
      <c r="AC307" s="2">
        <f t="shared" si="60"/>
        <v>38367332.285714246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x14ac:dyDescent="0.25">
      <c r="A308" s="1">
        <v>44484</v>
      </c>
      <c r="B308" s="2">
        <f t="shared" si="45"/>
        <v>238</v>
      </c>
      <c r="C308" s="7"/>
      <c r="D308" s="2" t="e">
        <f t="shared" si="51"/>
        <v>#N/A</v>
      </c>
      <c r="E308" s="2" t="e">
        <f t="shared" si="63"/>
        <v>#N/A</v>
      </c>
      <c r="F308" s="2">
        <v>1531699.5017134249</v>
      </c>
      <c r="G308" s="2">
        <f t="shared" si="64"/>
        <v>439997.71428571426</v>
      </c>
      <c r="H308" s="2">
        <f t="shared" si="61"/>
        <v>121966898.00000036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2985429.0000000126</v>
      </c>
      <c r="M308" s="8" t="e">
        <f t="shared" si="28"/>
        <v>#N/A</v>
      </c>
      <c r="N308" s="21" t="e">
        <f t="shared" si="53"/>
        <v>#N/A</v>
      </c>
      <c r="O308" s="2" t="e">
        <f t="shared" si="66"/>
        <v>#N/A</v>
      </c>
      <c r="P308" s="2">
        <v>1554497.3649459779</v>
      </c>
      <c r="Q308" s="21">
        <f t="shared" si="67"/>
        <v>450000</v>
      </c>
      <c r="R308" s="2">
        <f t="shared" si="62"/>
        <v>124952327</v>
      </c>
      <c r="S308" s="2">
        <f t="shared" si="54"/>
        <v>439997.71428571641</v>
      </c>
      <c r="T308" s="2">
        <f t="shared" si="55"/>
        <v>10002.285714285914</v>
      </c>
      <c r="U308" s="2">
        <f t="shared" si="56"/>
        <v>450000</v>
      </c>
      <c r="V308" s="2">
        <f t="shared" si="33"/>
        <v>85007090.000000179</v>
      </c>
      <c r="W308" s="2">
        <f t="shared" si="57"/>
        <v>439997.71428571641</v>
      </c>
      <c r="X308" s="2">
        <f t="shared" si="47"/>
        <v>10002.285714283586</v>
      </c>
      <c r="Y308" s="2">
        <f t="shared" si="58"/>
        <v>39945236.99999965</v>
      </c>
      <c r="Z308" s="2" t="str">
        <f t="shared" si="48"/>
        <v>MEEP</v>
      </c>
      <c r="AA308" s="2">
        <f>IF(Z308="HERE",Y308,AA307+Graph!$G$1*1000)</f>
        <v>82994996.999999866</v>
      </c>
      <c r="AB308" s="2">
        <f t="shared" si="59"/>
        <v>420000</v>
      </c>
      <c r="AC308" s="2">
        <f t="shared" si="60"/>
        <v>38367332.285714246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x14ac:dyDescent="0.25">
      <c r="A309" s="1">
        <v>44485</v>
      </c>
      <c r="B309" s="2">
        <f t="shared" si="45"/>
        <v>239</v>
      </c>
      <c r="C309" s="7"/>
      <c r="D309" s="2" t="e">
        <f t="shared" si="51"/>
        <v>#N/A</v>
      </c>
      <c r="E309" s="2" t="e">
        <f t="shared" si="63"/>
        <v>#N/A</v>
      </c>
      <c r="F309" s="2">
        <v>1536206.6954927444</v>
      </c>
      <c r="G309" s="2">
        <f t="shared" si="64"/>
        <v>439997.71428571426</v>
      </c>
      <c r="H309" s="2">
        <f t="shared" si="61"/>
        <v>122406895.71428607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2995431.2857142985</v>
      </c>
      <c r="M309" s="8" t="e">
        <f t="shared" si="28"/>
        <v>#N/A</v>
      </c>
      <c r="N309" s="21" t="e">
        <f t="shared" si="53"/>
        <v>#N/A</v>
      </c>
      <c r="O309" s="2" t="e">
        <f t="shared" si="66"/>
        <v>#N/A</v>
      </c>
      <c r="P309" s="2">
        <v>1559078.9495798349</v>
      </c>
      <c r="Q309" s="21">
        <f t="shared" si="67"/>
        <v>450000</v>
      </c>
      <c r="R309" s="2">
        <f t="shared" si="62"/>
        <v>125402327</v>
      </c>
      <c r="S309" s="2">
        <f t="shared" si="54"/>
        <v>439997.71428571641</v>
      </c>
      <c r="T309" s="2">
        <f t="shared" si="55"/>
        <v>10002.285714285914</v>
      </c>
      <c r="U309" s="2">
        <f t="shared" si="56"/>
        <v>450000</v>
      </c>
      <c r="V309" s="2">
        <f t="shared" si="33"/>
        <v>85447087.714285895</v>
      </c>
      <c r="W309" s="2">
        <f t="shared" si="57"/>
        <v>439997.71428571641</v>
      </c>
      <c r="X309" s="2">
        <f t="shared" si="47"/>
        <v>10002.285714283586</v>
      </c>
      <c r="Y309" s="2">
        <f t="shared" si="58"/>
        <v>39955239.285713933</v>
      </c>
      <c r="Z309" s="2" t="str">
        <f t="shared" si="48"/>
        <v>MEEP</v>
      </c>
      <c r="AA309" s="2">
        <f>IF(Z309="HERE",Y309,AA308+Graph!$G$1*1000)</f>
        <v>83414996.999999866</v>
      </c>
      <c r="AB309" s="2">
        <f t="shared" si="59"/>
        <v>420000</v>
      </c>
      <c r="AC309" s="2">
        <f t="shared" si="60"/>
        <v>38367332.285714246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x14ac:dyDescent="0.25">
      <c r="A310" s="1">
        <v>44486</v>
      </c>
      <c r="B310" s="2">
        <f t="shared" si="45"/>
        <v>240</v>
      </c>
      <c r="C310" s="7"/>
      <c r="D310" s="2" t="e">
        <f t="shared" si="51"/>
        <v>#N/A</v>
      </c>
      <c r="E310" s="2" t="e">
        <f t="shared" si="63"/>
        <v>#N/A</v>
      </c>
      <c r="F310" s="2">
        <v>1540713.889272064</v>
      </c>
      <c r="G310" s="2">
        <f t="shared" si="64"/>
        <v>439997.71428571426</v>
      </c>
      <c r="H310" s="2">
        <f t="shared" si="61"/>
        <v>122846893.42857179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3005433.5714285844</v>
      </c>
      <c r="M310" s="8" t="e">
        <f t="shared" si="28"/>
        <v>#N/A</v>
      </c>
      <c r="N310" s="21" t="e">
        <f t="shared" si="53"/>
        <v>#N/A</v>
      </c>
      <c r="O310" s="2" t="e">
        <f t="shared" si="66"/>
        <v>#N/A</v>
      </c>
      <c r="P310" s="2">
        <v>1563660.5342136621</v>
      </c>
      <c r="Q310" s="21">
        <f t="shared" si="67"/>
        <v>450000</v>
      </c>
      <c r="R310" s="2">
        <f t="shared" si="62"/>
        <v>125852327</v>
      </c>
      <c r="S310" s="2">
        <f t="shared" si="54"/>
        <v>439997.71428571641</v>
      </c>
      <c r="T310" s="2">
        <f t="shared" si="55"/>
        <v>10002.285714285914</v>
      </c>
      <c r="U310" s="2">
        <f t="shared" si="56"/>
        <v>450000</v>
      </c>
      <c r="V310" s="2">
        <f t="shared" si="33"/>
        <v>85887085.428571612</v>
      </c>
      <c r="W310" s="2">
        <f t="shared" si="57"/>
        <v>439997.71428571641</v>
      </c>
      <c r="X310" s="2">
        <f t="shared" si="47"/>
        <v>10002.285714283586</v>
      </c>
      <c r="Y310" s="2">
        <f t="shared" si="58"/>
        <v>39965241.571428217</v>
      </c>
      <c r="Z310" s="2" t="str">
        <f t="shared" si="48"/>
        <v>MEEP</v>
      </c>
      <c r="AA310" s="2">
        <f>IF(Z310="HERE",Y310,AA309+Graph!$G$1*1000)</f>
        <v>83834996.999999866</v>
      </c>
      <c r="AB310" s="2">
        <f t="shared" si="59"/>
        <v>420000</v>
      </c>
      <c r="AC310" s="2">
        <f t="shared" si="60"/>
        <v>38367332.285714246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x14ac:dyDescent="0.25">
      <c r="A311" s="1">
        <v>44487</v>
      </c>
      <c r="B311" s="2">
        <f t="shared" si="45"/>
        <v>241</v>
      </c>
      <c r="C311" s="7"/>
      <c r="D311" s="2" t="e">
        <f t="shared" si="51"/>
        <v>#N/A</v>
      </c>
      <c r="E311" s="2" t="e">
        <f t="shared" si="63"/>
        <v>#N/A</v>
      </c>
      <c r="F311" s="2">
        <v>1545221.0830514133</v>
      </c>
      <c r="G311" s="2">
        <f t="shared" si="64"/>
        <v>439997.71428571426</v>
      </c>
      <c r="H311" s="2">
        <f t="shared" si="61"/>
        <v>123286891.14285751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3015435.8571428703</v>
      </c>
      <c r="M311" s="8" t="e">
        <f t="shared" si="28"/>
        <v>#N/A</v>
      </c>
      <c r="N311" s="21" t="e">
        <f t="shared" si="53"/>
        <v>#N/A</v>
      </c>
      <c r="O311" s="2" t="e">
        <f t="shared" si="66"/>
        <v>#N/A</v>
      </c>
      <c r="P311" s="2">
        <v>1568242.1188475192</v>
      </c>
      <c r="Q311" s="21">
        <f t="shared" si="67"/>
        <v>450000</v>
      </c>
      <c r="R311" s="2">
        <f t="shared" si="62"/>
        <v>126302327</v>
      </c>
      <c r="S311" s="2">
        <f t="shared" si="54"/>
        <v>439997.71428571641</v>
      </c>
      <c r="T311" s="2">
        <f t="shared" si="55"/>
        <v>10002.285714285914</v>
      </c>
      <c r="U311" s="2">
        <f t="shared" si="56"/>
        <v>450000</v>
      </c>
      <c r="V311" s="2">
        <f t="shared" si="33"/>
        <v>86327083.142857328</v>
      </c>
      <c r="W311" s="2">
        <f t="shared" si="57"/>
        <v>439997.71428571641</v>
      </c>
      <c r="X311" s="2">
        <f t="shared" si="47"/>
        <v>10002.285714283586</v>
      </c>
      <c r="Y311" s="2">
        <f t="shared" si="58"/>
        <v>39975243.857142501</v>
      </c>
      <c r="Z311" s="2" t="str">
        <f t="shared" si="48"/>
        <v>MEEP</v>
      </c>
      <c r="AA311" s="2">
        <f>IF(Z311="HERE",Y311,AA310+Graph!$G$1*1000)</f>
        <v>84254996.999999866</v>
      </c>
      <c r="AB311" s="2">
        <f t="shared" si="59"/>
        <v>420000</v>
      </c>
      <c r="AC311" s="2">
        <f t="shared" si="60"/>
        <v>38367332.285714246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x14ac:dyDescent="0.25">
      <c r="A312" s="1">
        <v>44488</v>
      </c>
      <c r="B312" s="2">
        <f t="shared" si="45"/>
        <v>242</v>
      </c>
      <c r="C312" s="7"/>
      <c r="D312" s="2" t="e">
        <f t="shared" si="51"/>
        <v>#N/A</v>
      </c>
      <c r="E312" s="2" t="e">
        <f t="shared" si="63"/>
        <v>#N/A</v>
      </c>
      <c r="F312" s="2">
        <v>1549728.2768307328</v>
      </c>
      <c r="G312" s="2">
        <f t="shared" si="64"/>
        <v>439997.71428571426</v>
      </c>
      <c r="H312" s="2">
        <f t="shared" si="61"/>
        <v>123726888.85714322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3025438.1428571562</v>
      </c>
      <c r="M312" s="8" t="e">
        <f t="shared" si="28"/>
        <v>#N/A</v>
      </c>
      <c r="N312" s="21" t="e">
        <f t="shared" si="53"/>
        <v>#N/A</v>
      </c>
      <c r="O312" s="2" t="e">
        <f t="shared" si="66"/>
        <v>#N/A</v>
      </c>
      <c r="P312" s="2">
        <v>1572823.7034813762</v>
      </c>
      <c r="Q312" s="21">
        <f t="shared" si="67"/>
        <v>450000</v>
      </c>
      <c r="R312" s="2">
        <f t="shared" si="62"/>
        <v>126752327</v>
      </c>
      <c r="S312" s="2">
        <f t="shared" si="54"/>
        <v>439997.71428571641</v>
      </c>
      <c r="T312" s="2">
        <f t="shared" si="55"/>
        <v>10002.285714285914</v>
      </c>
      <c r="U312" s="2">
        <f t="shared" si="56"/>
        <v>450000</v>
      </c>
      <c r="V312" s="2">
        <f t="shared" si="33"/>
        <v>86767080.857143044</v>
      </c>
      <c r="W312" s="2">
        <f t="shared" si="57"/>
        <v>439997.71428571641</v>
      </c>
      <c r="X312" s="2">
        <f t="shared" si="47"/>
        <v>10002.285714283586</v>
      </c>
      <c r="Y312" s="2">
        <f t="shared" si="58"/>
        <v>39985246.142856784</v>
      </c>
      <c r="Z312" s="2" t="str">
        <f t="shared" si="48"/>
        <v>MEEP</v>
      </c>
      <c r="AA312" s="2">
        <f>IF(Z312="HERE",Y312,AA311+Graph!$G$1*1000)</f>
        <v>84674996.999999866</v>
      </c>
      <c r="AB312" s="2">
        <f t="shared" si="59"/>
        <v>420000</v>
      </c>
      <c r="AC312" s="2">
        <f t="shared" si="60"/>
        <v>38367332.285714246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x14ac:dyDescent="0.25">
      <c r="A313" s="1">
        <v>44489</v>
      </c>
      <c r="B313" s="2">
        <f t="shared" si="45"/>
        <v>243</v>
      </c>
      <c r="C313" s="7"/>
      <c r="D313" s="2" t="e">
        <f t="shared" si="51"/>
        <v>#N/A</v>
      </c>
      <c r="E313" s="2" t="e">
        <f t="shared" si="63"/>
        <v>#N/A</v>
      </c>
      <c r="F313" s="2">
        <v>1554235.4706100523</v>
      </c>
      <c r="G313" s="2">
        <f t="shared" si="64"/>
        <v>439997.71428571426</v>
      </c>
      <c r="H313" s="2">
        <f t="shared" si="61"/>
        <v>124166886.57142894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3035440.4285714421</v>
      </c>
      <c r="M313" s="8" t="e">
        <f t="shared" si="28"/>
        <v>#N/A</v>
      </c>
      <c r="N313" s="21" t="e">
        <f t="shared" si="53"/>
        <v>#N/A</v>
      </c>
      <c r="O313" s="2" t="e">
        <f t="shared" si="66"/>
        <v>#N/A</v>
      </c>
      <c r="P313" s="2">
        <v>1577405.2881152332</v>
      </c>
      <c r="Q313" s="21">
        <f t="shared" si="67"/>
        <v>450000</v>
      </c>
      <c r="R313" s="2">
        <f t="shared" si="62"/>
        <v>127202327</v>
      </c>
      <c r="S313" s="2">
        <f t="shared" si="54"/>
        <v>439997.71428571641</v>
      </c>
      <c r="T313" s="2">
        <f t="shared" si="55"/>
        <v>10002.285714285914</v>
      </c>
      <c r="U313" s="2">
        <f t="shared" si="56"/>
        <v>450000</v>
      </c>
      <c r="V313" s="2">
        <f t="shared" si="33"/>
        <v>87207078.571428761</v>
      </c>
      <c r="W313" s="2">
        <f t="shared" si="57"/>
        <v>439997.71428571641</v>
      </c>
      <c r="X313" s="2">
        <f t="shared" si="47"/>
        <v>10002.285714283586</v>
      </c>
      <c r="Y313" s="2">
        <f t="shared" si="58"/>
        <v>39995248.428571068</v>
      </c>
      <c r="Z313" s="2" t="str">
        <f t="shared" si="48"/>
        <v>MEEP</v>
      </c>
      <c r="AA313" s="2">
        <f>IF(Z313="HERE",Y313,AA312+Graph!$G$1*1000)</f>
        <v>85094996.999999866</v>
      </c>
      <c r="AB313" s="2">
        <f t="shared" si="59"/>
        <v>420000</v>
      </c>
      <c r="AC313" s="2">
        <f t="shared" si="60"/>
        <v>38367332.285714246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x14ac:dyDescent="0.25">
      <c r="A314" s="1">
        <v>44490</v>
      </c>
      <c r="B314" s="2">
        <f t="shared" si="45"/>
        <v>244</v>
      </c>
      <c r="C314" s="7"/>
      <c r="D314" s="2" t="e">
        <f t="shared" si="51"/>
        <v>#N/A</v>
      </c>
      <c r="E314" s="2" t="e">
        <f t="shared" si="63"/>
        <v>#N/A</v>
      </c>
      <c r="F314" s="2">
        <v>1558742.6643894017</v>
      </c>
      <c r="G314" s="2">
        <f t="shared" si="64"/>
        <v>439997.71428571426</v>
      </c>
      <c r="H314" s="2">
        <f t="shared" si="61"/>
        <v>124606884.28571466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3045442.7142857281</v>
      </c>
      <c r="M314" s="8" t="e">
        <f t="shared" si="28"/>
        <v>#N/A</v>
      </c>
      <c r="N314" s="21" t="e">
        <f t="shared" si="53"/>
        <v>#N/A</v>
      </c>
      <c r="O314" s="2" t="e">
        <f t="shared" si="66"/>
        <v>#N/A</v>
      </c>
      <c r="P314" s="2">
        <v>1581986.8727490902</v>
      </c>
      <c r="Q314" s="21">
        <f t="shared" si="67"/>
        <v>450000</v>
      </c>
      <c r="R314" s="2">
        <f t="shared" si="62"/>
        <v>127652327</v>
      </c>
      <c r="S314" s="2">
        <f t="shared" si="54"/>
        <v>439997.71428571641</v>
      </c>
      <c r="T314" s="2">
        <f t="shared" si="55"/>
        <v>10002.285714285914</v>
      </c>
      <c r="U314" s="2">
        <f t="shared" si="56"/>
        <v>450000</v>
      </c>
      <c r="V314" s="2">
        <f t="shared" si="33"/>
        <v>87647076.285714477</v>
      </c>
      <c r="W314" s="2">
        <f t="shared" si="57"/>
        <v>439997.71428571641</v>
      </c>
      <c r="X314" s="2">
        <f t="shared" si="47"/>
        <v>10002.285714283586</v>
      </c>
      <c r="Y314" s="2">
        <f t="shared" si="58"/>
        <v>40005250.714285351</v>
      </c>
      <c r="Z314" s="2" t="str">
        <f t="shared" si="48"/>
        <v>MEEP</v>
      </c>
      <c r="AA314" s="2">
        <f>IF(Z314="HERE",Y314,AA313+Graph!$G$1*1000)</f>
        <v>85514996.999999866</v>
      </c>
      <c r="AB314" s="2">
        <f t="shared" si="59"/>
        <v>420000</v>
      </c>
      <c r="AC314" s="2">
        <f t="shared" si="60"/>
        <v>38367332.285714246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x14ac:dyDescent="0.25">
      <c r="A315" s="1">
        <v>44491</v>
      </c>
      <c r="B315" s="2">
        <f t="shared" si="45"/>
        <v>245</v>
      </c>
      <c r="C315" s="7"/>
      <c r="D315" s="2" t="e">
        <f t="shared" si="51"/>
        <v>#N/A</v>
      </c>
      <c r="E315" s="2" t="e">
        <f t="shared" si="63"/>
        <v>#N/A</v>
      </c>
      <c r="F315" s="2">
        <v>1563249.8581687212</v>
      </c>
      <c r="G315" s="2">
        <f t="shared" si="64"/>
        <v>439997.71428571426</v>
      </c>
      <c r="H315" s="2">
        <f t="shared" si="61"/>
        <v>125046882.00000037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3055445.000000014</v>
      </c>
      <c r="M315" s="8" t="e">
        <f t="shared" si="28"/>
        <v>#N/A</v>
      </c>
      <c r="N315" s="21" t="e">
        <f t="shared" si="53"/>
        <v>#N/A</v>
      </c>
      <c r="O315" s="2" t="e">
        <f t="shared" si="66"/>
        <v>#N/A</v>
      </c>
      <c r="P315" s="2">
        <v>1586568.4573829472</v>
      </c>
      <c r="Q315" s="21">
        <f t="shared" si="67"/>
        <v>450000</v>
      </c>
      <c r="R315" s="2">
        <f t="shared" si="62"/>
        <v>128102327</v>
      </c>
      <c r="S315" s="2">
        <f t="shared" si="54"/>
        <v>439997.71428571641</v>
      </c>
      <c r="T315" s="2">
        <f t="shared" si="55"/>
        <v>10002.285714285914</v>
      </c>
      <c r="U315" s="2">
        <f t="shared" si="56"/>
        <v>450000</v>
      </c>
      <c r="V315" s="2">
        <f t="shared" si="33"/>
        <v>88087074.000000194</v>
      </c>
      <c r="W315" s="2">
        <f t="shared" si="57"/>
        <v>439997.71428571641</v>
      </c>
      <c r="X315" s="2">
        <f t="shared" si="47"/>
        <v>10002.285714283586</v>
      </c>
      <c r="Y315" s="2">
        <f t="shared" si="58"/>
        <v>40015252.999999635</v>
      </c>
      <c r="Z315" s="2" t="str">
        <f t="shared" si="48"/>
        <v>MEEP</v>
      </c>
      <c r="AA315" s="2">
        <f>IF(Z315="HERE",Y315,AA314+Graph!$G$1*1000)</f>
        <v>85934996.999999866</v>
      </c>
      <c r="AB315" s="2">
        <f t="shared" si="59"/>
        <v>420000</v>
      </c>
      <c r="AC315" s="2">
        <f t="shared" si="60"/>
        <v>38367332.285714246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x14ac:dyDescent="0.25">
      <c r="A316" s="1">
        <v>44492</v>
      </c>
      <c r="B316" s="2">
        <f t="shared" si="45"/>
        <v>246</v>
      </c>
      <c r="C316" s="7"/>
      <c r="D316" s="2" t="e">
        <f t="shared" si="51"/>
        <v>#N/A</v>
      </c>
      <c r="E316" s="2" t="e">
        <f t="shared" si="63"/>
        <v>#N/A</v>
      </c>
      <c r="F316" s="2">
        <v>1567757.0519480407</v>
      </c>
      <c r="G316" s="2">
        <f t="shared" si="64"/>
        <v>439997.71428571426</v>
      </c>
      <c r="H316" s="2">
        <f t="shared" si="61"/>
        <v>125486879.71428609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3065447.2857142999</v>
      </c>
      <c r="M316" s="8" t="e">
        <f t="shared" si="28"/>
        <v>#N/A</v>
      </c>
      <c r="N316" s="21" t="e">
        <f t="shared" si="53"/>
        <v>#N/A</v>
      </c>
      <c r="O316" s="2" t="e">
        <f t="shared" si="66"/>
        <v>#N/A</v>
      </c>
      <c r="P316" s="2">
        <v>1591150.0420168042</v>
      </c>
      <c r="Q316" s="21">
        <f t="shared" si="67"/>
        <v>450000</v>
      </c>
      <c r="R316" s="2">
        <f t="shared" si="62"/>
        <v>128552327</v>
      </c>
      <c r="S316" s="2">
        <f t="shared" si="54"/>
        <v>439997.71428571641</v>
      </c>
      <c r="T316" s="2">
        <f t="shared" si="55"/>
        <v>10002.285714285914</v>
      </c>
      <c r="U316" s="2">
        <f t="shared" si="56"/>
        <v>450000</v>
      </c>
      <c r="V316" s="2">
        <f t="shared" si="33"/>
        <v>88527071.71428591</v>
      </c>
      <c r="W316" s="2">
        <f t="shared" si="57"/>
        <v>439997.71428571641</v>
      </c>
      <c r="X316" s="2">
        <f t="shared" si="47"/>
        <v>10002.285714283586</v>
      </c>
      <c r="Y316" s="2">
        <f t="shared" si="58"/>
        <v>40025255.285713919</v>
      </c>
      <c r="Z316" s="2" t="str">
        <f t="shared" si="48"/>
        <v>MEEP</v>
      </c>
      <c r="AA316" s="2">
        <f>IF(Z316="HERE",Y316,AA315+Graph!$G$1*1000)</f>
        <v>86354996.999999866</v>
      </c>
      <c r="AB316" s="2">
        <f t="shared" si="59"/>
        <v>420000</v>
      </c>
      <c r="AC316" s="2">
        <f t="shared" si="60"/>
        <v>38367332.285714246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x14ac:dyDescent="0.25">
      <c r="A317" s="1">
        <v>44493</v>
      </c>
      <c r="B317" s="2">
        <f t="shared" si="45"/>
        <v>247</v>
      </c>
      <c r="C317" s="7"/>
      <c r="D317" s="2" t="e">
        <f t="shared" si="51"/>
        <v>#N/A</v>
      </c>
      <c r="E317" s="2" t="e">
        <f t="shared" si="63"/>
        <v>#N/A</v>
      </c>
      <c r="F317" s="2">
        <v>1572264.2457273901</v>
      </c>
      <c r="G317" s="2">
        <f t="shared" si="64"/>
        <v>439997.71428571426</v>
      </c>
      <c r="H317" s="2">
        <f t="shared" si="61"/>
        <v>125926877.42857181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3075449.5714285858</v>
      </c>
      <c r="M317" s="8" t="e">
        <f t="shared" si="28"/>
        <v>#N/A</v>
      </c>
      <c r="N317" s="21" t="e">
        <f t="shared" si="53"/>
        <v>#N/A</v>
      </c>
      <c r="O317" s="2" t="e">
        <f t="shared" si="66"/>
        <v>#N/A</v>
      </c>
      <c r="P317" s="2">
        <v>1595731.6266506612</v>
      </c>
      <c r="Q317" s="21">
        <f t="shared" si="67"/>
        <v>450000</v>
      </c>
      <c r="R317" s="2">
        <f t="shared" si="62"/>
        <v>129002327</v>
      </c>
      <c r="S317" s="2">
        <f t="shared" si="54"/>
        <v>439997.71428571641</v>
      </c>
      <c r="T317" s="2">
        <f t="shared" si="55"/>
        <v>10002.285714285914</v>
      </c>
      <c r="U317" s="2">
        <f t="shared" si="56"/>
        <v>450000</v>
      </c>
      <c r="V317" s="2">
        <f t="shared" si="33"/>
        <v>88967069.428571627</v>
      </c>
      <c r="W317" s="2">
        <f t="shared" si="57"/>
        <v>439997.71428571641</v>
      </c>
      <c r="X317" s="2">
        <f t="shared" si="47"/>
        <v>10002.285714283586</v>
      </c>
      <c r="Y317" s="2">
        <f t="shared" si="58"/>
        <v>40035257.571428202</v>
      </c>
      <c r="Z317" s="2" t="str">
        <f t="shared" si="48"/>
        <v>MEEP</v>
      </c>
      <c r="AA317" s="2">
        <f>IF(Z317="HERE",Y317,AA316+Graph!$G$1*1000)</f>
        <v>86774996.999999866</v>
      </c>
      <c r="AB317" s="2">
        <f t="shared" si="59"/>
        <v>420000</v>
      </c>
      <c r="AC317" s="2">
        <f t="shared" si="60"/>
        <v>38367332.285714246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x14ac:dyDescent="0.25">
      <c r="A318" s="1">
        <v>44494</v>
      </c>
      <c r="B318" s="2">
        <f t="shared" si="45"/>
        <v>248</v>
      </c>
      <c r="C318" s="7"/>
      <c r="D318" s="2" t="e">
        <f t="shared" si="51"/>
        <v>#N/A</v>
      </c>
      <c r="E318" s="2" t="e">
        <f t="shared" si="63"/>
        <v>#N/A</v>
      </c>
      <c r="F318" s="2">
        <v>1576771.4395067096</v>
      </c>
      <c r="G318" s="2">
        <f t="shared" si="64"/>
        <v>439997.71428571426</v>
      </c>
      <c r="H318" s="2">
        <f t="shared" si="61"/>
        <v>126366875.14285752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3085451.8571428717</v>
      </c>
      <c r="M318" s="8" t="e">
        <f t="shared" si="28"/>
        <v>#N/A</v>
      </c>
      <c r="N318" s="21" t="e">
        <f t="shared" si="53"/>
        <v>#N/A</v>
      </c>
      <c r="O318" s="2" t="e">
        <f t="shared" si="66"/>
        <v>#N/A</v>
      </c>
      <c r="P318" s="2">
        <v>1600313.2112845182</v>
      </c>
      <c r="Q318" s="21">
        <f t="shared" si="67"/>
        <v>450000</v>
      </c>
      <c r="R318" s="2">
        <f t="shared" si="62"/>
        <v>129452327</v>
      </c>
      <c r="S318" s="2">
        <f t="shared" si="54"/>
        <v>439997.71428571641</v>
      </c>
      <c r="T318" s="2">
        <f t="shared" si="55"/>
        <v>10002.285714285914</v>
      </c>
      <c r="U318" s="2">
        <f t="shared" si="56"/>
        <v>450000</v>
      </c>
      <c r="V318" s="2">
        <f t="shared" si="33"/>
        <v>89407067.142857343</v>
      </c>
      <c r="W318" s="2">
        <f t="shared" si="57"/>
        <v>439997.71428571641</v>
      </c>
      <c r="X318" s="2">
        <f t="shared" si="47"/>
        <v>10002.285714283586</v>
      </c>
      <c r="Y318" s="2">
        <f t="shared" si="58"/>
        <v>40045259.857142486</v>
      </c>
      <c r="Z318" s="2" t="str">
        <f t="shared" si="48"/>
        <v>MEEP</v>
      </c>
      <c r="AA318" s="2">
        <f>IF(Z318="HERE",Y318,AA317+Graph!$G$1*1000)</f>
        <v>87194996.999999866</v>
      </c>
      <c r="AB318" s="2">
        <f t="shared" si="59"/>
        <v>420000</v>
      </c>
      <c r="AC318" s="2">
        <f t="shared" si="60"/>
        <v>38367332.285714246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x14ac:dyDescent="0.25">
      <c r="A319" s="1">
        <v>44495</v>
      </c>
      <c r="B319" s="2">
        <f t="shared" si="45"/>
        <v>249</v>
      </c>
      <c r="C319" s="7"/>
      <c r="D319" s="2" t="e">
        <f t="shared" si="51"/>
        <v>#N/A</v>
      </c>
      <c r="E319" s="2" t="e">
        <f t="shared" si="63"/>
        <v>#N/A</v>
      </c>
      <c r="F319" s="2">
        <v>1581278.6332860291</v>
      </c>
      <c r="G319" s="2">
        <f t="shared" si="64"/>
        <v>439997.71428571426</v>
      </c>
      <c r="H319" s="2">
        <f t="shared" si="61"/>
        <v>126806872.85714324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3095454.1428571576</v>
      </c>
      <c r="M319" s="8" t="e">
        <f t="shared" ref="M319:M385" si="69">IF(COUNT(I319)=1, SUM(C319+I319),#N/A)</f>
        <v>#N/A</v>
      </c>
      <c r="N319" s="21" t="e">
        <f t="shared" si="53"/>
        <v>#N/A</v>
      </c>
      <c r="O319" s="2" t="e">
        <f t="shared" si="66"/>
        <v>#N/A</v>
      </c>
      <c r="P319" s="2">
        <v>1604894.7959183455</v>
      </c>
      <c r="Q319" s="21">
        <f t="shared" si="67"/>
        <v>450000</v>
      </c>
      <c r="R319" s="2">
        <f t="shared" si="62"/>
        <v>129902327</v>
      </c>
      <c r="S319" s="2">
        <f t="shared" si="54"/>
        <v>439997.71428571641</v>
      </c>
      <c r="T319" s="2">
        <f t="shared" si="55"/>
        <v>10002.285714285914</v>
      </c>
      <c r="U319" s="2">
        <f t="shared" si="56"/>
        <v>450000</v>
      </c>
      <c r="V319" s="2">
        <f t="shared" si="33"/>
        <v>89847064.857143059</v>
      </c>
      <c r="W319" s="2">
        <f t="shared" si="57"/>
        <v>439997.71428571641</v>
      </c>
      <c r="X319" s="2">
        <f t="shared" si="47"/>
        <v>10002.285714283586</v>
      </c>
      <c r="Y319" s="2">
        <f t="shared" si="58"/>
        <v>40055262.142856769</v>
      </c>
      <c r="Z319" s="2" t="str">
        <f t="shared" si="48"/>
        <v>MEEP</v>
      </c>
      <c r="AA319" s="2">
        <f>IF(Z319="HERE",Y319,AA318+Graph!$G$1*1000)</f>
        <v>87614996.999999866</v>
      </c>
      <c r="AB319" s="2">
        <f t="shared" si="59"/>
        <v>420000</v>
      </c>
      <c r="AC319" s="2">
        <f t="shared" si="60"/>
        <v>38367332.285714246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x14ac:dyDescent="0.25">
      <c r="A320" s="1">
        <v>44496</v>
      </c>
      <c r="B320" s="2">
        <f t="shared" si="45"/>
        <v>250</v>
      </c>
      <c r="C320" s="7"/>
      <c r="D320" s="2" t="e">
        <f t="shared" si="51"/>
        <v>#N/A</v>
      </c>
      <c r="E320" s="2" t="e">
        <f t="shared" si="63"/>
        <v>#N/A</v>
      </c>
      <c r="F320" s="2">
        <v>1585785.8270653784</v>
      </c>
      <c r="G320" s="2">
        <f t="shared" si="64"/>
        <v>439997.71428571426</v>
      </c>
      <c r="H320" s="2">
        <f t="shared" si="61"/>
        <v>127246870.57142895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3105456.4285714435</v>
      </c>
      <c r="M320" s="8" t="e">
        <f t="shared" si="69"/>
        <v>#N/A</v>
      </c>
      <c r="N320" s="21" t="e">
        <f t="shared" si="53"/>
        <v>#N/A</v>
      </c>
      <c r="O320" s="2" t="e">
        <f t="shared" si="66"/>
        <v>#N/A</v>
      </c>
      <c r="P320" s="2">
        <v>1609476.3805522025</v>
      </c>
      <c r="Q320" s="21">
        <f t="shared" si="67"/>
        <v>450000</v>
      </c>
      <c r="R320" s="2">
        <f t="shared" si="62"/>
        <v>130352327</v>
      </c>
      <c r="S320" s="2">
        <f t="shared" si="54"/>
        <v>439997.71428571641</v>
      </c>
      <c r="T320" s="2">
        <f t="shared" si="55"/>
        <v>10002.285714285914</v>
      </c>
      <c r="U320" s="2">
        <f t="shared" si="56"/>
        <v>450000</v>
      </c>
      <c r="V320" s="2">
        <f t="shared" si="33"/>
        <v>90287062.571428776</v>
      </c>
      <c r="W320" s="2">
        <f t="shared" si="57"/>
        <v>439997.71428571641</v>
      </c>
      <c r="X320" s="2">
        <f t="shared" si="47"/>
        <v>10002.285714283586</v>
      </c>
      <c r="Y320" s="2">
        <f t="shared" si="58"/>
        <v>40065264.428571053</v>
      </c>
      <c r="Z320" s="2" t="str">
        <f t="shared" si="48"/>
        <v>MEEP</v>
      </c>
      <c r="AA320" s="2">
        <f>IF(Z320="HERE",Y320,AA319+Graph!$G$1*1000)</f>
        <v>88034996.999999866</v>
      </c>
      <c r="AB320" s="2">
        <f t="shared" si="59"/>
        <v>420000</v>
      </c>
      <c r="AC320" s="2">
        <f t="shared" si="60"/>
        <v>38367332.285714246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x14ac:dyDescent="0.25">
      <c r="A321" s="1">
        <v>44497</v>
      </c>
      <c r="B321" s="2">
        <f t="shared" si="45"/>
        <v>251</v>
      </c>
      <c r="C321" s="7"/>
      <c r="D321" s="2" t="e">
        <f t="shared" si="51"/>
        <v>#N/A</v>
      </c>
      <c r="E321" s="2" t="e">
        <f t="shared" si="63"/>
        <v>#N/A</v>
      </c>
      <c r="F321" s="2">
        <v>1590293.020844698</v>
      </c>
      <c r="G321" s="2">
        <f t="shared" si="64"/>
        <v>439997.71428571426</v>
      </c>
      <c r="H321" s="2">
        <f t="shared" si="61"/>
        <v>127686868.28571467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3115458.7142857295</v>
      </c>
      <c r="M321" s="8" t="e">
        <f t="shared" si="69"/>
        <v>#N/A</v>
      </c>
      <c r="N321" s="21" t="e">
        <f t="shared" si="53"/>
        <v>#N/A</v>
      </c>
      <c r="O321" s="2" t="e">
        <f t="shared" si="66"/>
        <v>#N/A</v>
      </c>
      <c r="P321" s="2">
        <v>1614057.9651860595</v>
      </c>
      <c r="Q321" s="21">
        <f t="shared" si="67"/>
        <v>450000</v>
      </c>
      <c r="R321" s="2">
        <f t="shared" si="62"/>
        <v>130802327</v>
      </c>
      <c r="S321" s="2">
        <f t="shared" si="54"/>
        <v>439997.71428571641</v>
      </c>
      <c r="T321" s="2">
        <f t="shared" si="55"/>
        <v>10002.285714285914</v>
      </c>
      <c r="U321" s="2">
        <f t="shared" si="56"/>
        <v>450000</v>
      </c>
      <c r="V321" s="2">
        <f t="shared" si="33"/>
        <v>90727060.285714492</v>
      </c>
      <c r="W321" s="2">
        <f t="shared" si="57"/>
        <v>439997.71428571641</v>
      </c>
      <c r="X321" s="2">
        <f t="shared" si="47"/>
        <v>10002.285714283586</v>
      </c>
      <c r="Y321" s="2">
        <f t="shared" si="58"/>
        <v>40075266.714285336</v>
      </c>
      <c r="Z321" s="2" t="str">
        <f t="shared" si="48"/>
        <v>MEEP</v>
      </c>
      <c r="AA321" s="2">
        <f>IF(Z321="HERE",Y321,AA320+Graph!$G$1*1000)</f>
        <v>88454996.999999866</v>
      </c>
      <c r="AB321" s="2">
        <f t="shared" si="59"/>
        <v>420000</v>
      </c>
      <c r="AC321" s="2">
        <f t="shared" si="60"/>
        <v>38367332.285714246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x14ac:dyDescent="0.25">
      <c r="A322" s="1">
        <v>44498</v>
      </c>
      <c r="B322" s="2">
        <f t="shared" si="45"/>
        <v>252</v>
      </c>
      <c r="C322" s="7"/>
      <c r="D322" s="2" t="e">
        <f t="shared" si="51"/>
        <v>#N/A</v>
      </c>
      <c r="E322" s="2" t="e">
        <f t="shared" si="63"/>
        <v>#N/A</v>
      </c>
      <c r="F322" s="2">
        <v>1594800.2146240175</v>
      </c>
      <c r="G322" s="2">
        <f t="shared" si="64"/>
        <v>439997.71428571426</v>
      </c>
      <c r="H322" s="2">
        <f t="shared" si="61"/>
        <v>128126866.00000039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3125461.0000000154</v>
      </c>
      <c r="M322" s="8" t="e">
        <f t="shared" si="69"/>
        <v>#N/A</v>
      </c>
      <c r="N322" s="21" t="e">
        <f t="shared" si="53"/>
        <v>#N/A</v>
      </c>
      <c r="O322" s="2" t="e">
        <f t="shared" si="66"/>
        <v>#N/A</v>
      </c>
      <c r="P322" s="2">
        <v>1618639.5498199165</v>
      </c>
      <c r="Q322" s="21">
        <f t="shared" si="67"/>
        <v>450000</v>
      </c>
      <c r="R322" s="2">
        <f t="shared" si="62"/>
        <v>131252327</v>
      </c>
      <c r="S322" s="2">
        <f t="shared" si="54"/>
        <v>439997.71428571641</v>
      </c>
      <c r="T322" s="2">
        <f t="shared" si="55"/>
        <v>10002.285714285914</v>
      </c>
      <c r="U322" s="2">
        <f t="shared" si="56"/>
        <v>450000</v>
      </c>
      <c r="V322" s="2">
        <f t="shared" si="33"/>
        <v>91167058.000000209</v>
      </c>
      <c r="W322" s="2">
        <f t="shared" si="57"/>
        <v>439997.71428571641</v>
      </c>
      <c r="X322" s="2">
        <f t="shared" si="47"/>
        <v>10002.285714283586</v>
      </c>
      <c r="Y322" s="2">
        <f t="shared" si="58"/>
        <v>40085268.99999962</v>
      </c>
      <c r="Z322" s="2" t="str">
        <f t="shared" si="48"/>
        <v>MEEP</v>
      </c>
      <c r="AA322" s="2">
        <f>IF(Z322="HERE",Y322,AA321+Graph!$G$1*1000)</f>
        <v>88874996.999999866</v>
      </c>
      <c r="AB322" s="2">
        <f t="shared" si="59"/>
        <v>420000</v>
      </c>
      <c r="AC322" s="2">
        <f t="shared" si="60"/>
        <v>38367332.285714246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x14ac:dyDescent="0.25">
      <c r="A323" s="1">
        <v>44499</v>
      </c>
      <c r="B323" s="2">
        <f t="shared" si="45"/>
        <v>253</v>
      </c>
      <c r="C323" s="7"/>
      <c r="D323" s="2" t="e">
        <f t="shared" si="51"/>
        <v>#N/A</v>
      </c>
      <c r="E323" s="2" t="e">
        <f t="shared" si="63"/>
        <v>#N/A</v>
      </c>
      <c r="F323" s="2">
        <v>1599307.4084033668</v>
      </c>
      <c r="G323" s="2">
        <f t="shared" si="64"/>
        <v>439997.71428571426</v>
      </c>
      <c r="H323" s="2">
        <f t="shared" si="61"/>
        <v>128566863.7142861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3135463.2857143013</v>
      </c>
      <c r="M323" s="8" t="e">
        <f t="shared" si="69"/>
        <v>#N/A</v>
      </c>
      <c r="N323" s="21" t="e">
        <f t="shared" si="53"/>
        <v>#N/A</v>
      </c>
      <c r="O323" s="2" t="e">
        <f t="shared" si="66"/>
        <v>#N/A</v>
      </c>
      <c r="P323" s="2">
        <v>1623221.1344537735</v>
      </c>
      <c r="Q323" s="21">
        <f t="shared" si="67"/>
        <v>450000</v>
      </c>
      <c r="R323" s="2">
        <f t="shared" si="62"/>
        <v>131702327</v>
      </c>
      <c r="S323" s="2">
        <f t="shared" si="54"/>
        <v>439997.71428571641</v>
      </c>
      <c r="T323" s="2">
        <f t="shared" si="55"/>
        <v>10002.285714285914</v>
      </c>
      <c r="U323" s="2">
        <f t="shared" si="56"/>
        <v>450000</v>
      </c>
      <c r="V323" s="2">
        <f t="shared" si="33"/>
        <v>91607055.714285925</v>
      </c>
      <c r="W323" s="2">
        <f t="shared" si="57"/>
        <v>439997.71428571641</v>
      </c>
      <c r="X323" s="2">
        <f t="shared" si="47"/>
        <v>10002.285714283586</v>
      </c>
      <c r="Y323" s="2">
        <f t="shared" si="58"/>
        <v>40095271.285713904</v>
      </c>
      <c r="Z323" s="2" t="str">
        <f t="shared" si="48"/>
        <v>MEEP</v>
      </c>
      <c r="AA323" s="2">
        <f>IF(Z323="HERE",Y323,AA322+Graph!$G$1*1000)</f>
        <v>89294996.999999866</v>
      </c>
      <c r="AB323" s="2">
        <f t="shared" si="59"/>
        <v>420000</v>
      </c>
      <c r="AC323" s="2">
        <f t="shared" si="60"/>
        <v>38367332.285714246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x14ac:dyDescent="0.25">
      <c r="A324" s="1">
        <v>44500</v>
      </c>
      <c r="B324" s="2">
        <f t="shared" si="45"/>
        <v>254</v>
      </c>
      <c r="C324" s="7"/>
      <c r="D324" s="2" t="e">
        <f t="shared" si="51"/>
        <v>#N/A</v>
      </c>
      <c r="E324" s="2" t="e">
        <f t="shared" si="63"/>
        <v>#N/A</v>
      </c>
      <c r="F324" s="2">
        <v>1603814.6021826863</v>
      </c>
      <c r="G324" s="2">
        <f t="shared" si="64"/>
        <v>439997.71428571426</v>
      </c>
      <c r="H324" s="2">
        <f t="shared" si="61"/>
        <v>129006861.42857182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3145465.5714285872</v>
      </c>
      <c r="M324" s="8" t="e">
        <f t="shared" si="69"/>
        <v>#N/A</v>
      </c>
      <c r="N324" s="21" t="e">
        <f t="shared" si="53"/>
        <v>#N/A</v>
      </c>
      <c r="O324" s="2" t="e">
        <f t="shared" si="66"/>
        <v>#N/A</v>
      </c>
      <c r="P324" s="2">
        <v>1627802.7190876305</v>
      </c>
      <c r="Q324" s="21">
        <f t="shared" si="67"/>
        <v>450000</v>
      </c>
      <c r="R324" s="2">
        <f t="shared" si="62"/>
        <v>132152327</v>
      </c>
      <c r="S324" s="2">
        <f t="shared" si="54"/>
        <v>439997.71428571641</v>
      </c>
      <c r="T324" s="2">
        <f t="shared" si="55"/>
        <v>10002.285714285914</v>
      </c>
      <c r="U324" s="2">
        <f t="shared" si="56"/>
        <v>450000</v>
      </c>
      <c r="V324" s="2">
        <f t="shared" si="33"/>
        <v>92047053.428571641</v>
      </c>
      <c r="W324" s="2">
        <f t="shared" si="57"/>
        <v>439997.71428571641</v>
      </c>
      <c r="X324" s="2">
        <f t="shared" si="47"/>
        <v>10002.285714283586</v>
      </c>
      <c r="Y324" s="2">
        <f t="shared" si="58"/>
        <v>40105273.571428187</v>
      </c>
      <c r="Z324" s="2" t="str">
        <f t="shared" si="48"/>
        <v>MEEP</v>
      </c>
      <c r="AA324" s="2">
        <f>IF(Z324="HERE",Y324,AA323+Graph!$G$1*1000)</f>
        <v>89714996.999999866</v>
      </c>
      <c r="AB324" s="2">
        <f t="shared" si="59"/>
        <v>420000</v>
      </c>
      <c r="AC324" s="2">
        <f t="shared" si="60"/>
        <v>38367332.285714246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x14ac:dyDescent="0.25">
      <c r="A325" s="1">
        <v>44501</v>
      </c>
      <c r="B325" s="2">
        <f t="shared" si="45"/>
        <v>255</v>
      </c>
      <c r="C325" s="7"/>
      <c r="D325" s="2" t="e">
        <f t="shared" si="51"/>
        <v>#N/A</v>
      </c>
      <c r="E325" s="2" t="e">
        <f t="shared" si="63"/>
        <v>#N/A</v>
      </c>
      <c r="F325" s="2">
        <v>1608321.7959620357</v>
      </c>
      <c r="G325" s="2">
        <f t="shared" si="64"/>
        <v>439997.71428571426</v>
      </c>
      <c r="H325" s="2">
        <f t="shared" si="61"/>
        <v>129446859.14285754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3155467.8571428731</v>
      </c>
      <c r="M325" s="8" t="e">
        <f t="shared" si="69"/>
        <v>#N/A</v>
      </c>
      <c r="N325" s="21" t="e">
        <f t="shared" si="53"/>
        <v>#N/A</v>
      </c>
      <c r="O325" s="2" t="e">
        <f t="shared" si="66"/>
        <v>#N/A</v>
      </c>
      <c r="P325" s="2">
        <v>1632384.3037214875</v>
      </c>
      <c r="Q325" s="21">
        <f t="shared" si="67"/>
        <v>450000</v>
      </c>
      <c r="R325" s="2">
        <f t="shared" si="62"/>
        <v>132602327</v>
      </c>
      <c r="S325" s="2">
        <f t="shared" si="54"/>
        <v>439997.71428571641</v>
      </c>
      <c r="T325" s="2">
        <f t="shared" si="55"/>
        <v>10002.285714285914</v>
      </c>
      <c r="U325" s="2">
        <f t="shared" si="56"/>
        <v>450000</v>
      </c>
      <c r="V325" s="2">
        <f t="shared" si="33"/>
        <v>92487051.142857358</v>
      </c>
      <c r="W325" s="2">
        <f t="shared" si="57"/>
        <v>439997.71428571641</v>
      </c>
      <c r="X325" s="2">
        <f t="shared" si="47"/>
        <v>10002.285714283586</v>
      </c>
      <c r="Y325" s="2">
        <f t="shared" si="58"/>
        <v>40115275.857142471</v>
      </c>
      <c r="Z325" s="2" t="str">
        <f t="shared" si="48"/>
        <v>MEEP</v>
      </c>
      <c r="AA325" s="2">
        <f>IF(Z325="HERE",Y325,AA324+Graph!$G$1*1000)</f>
        <v>90134996.999999866</v>
      </c>
      <c r="AB325" s="2">
        <f t="shared" si="59"/>
        <v>420000</v>
      </c>
      <c r="AC325" s="2">
        <f t="shared" si="60"/>
        <v>38367332.285714246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x14ac:dyDescent="0.25">
      <c r="A326" s="1">
        <v>44502</v>
      </c>
      <c r="B326" s="2">
        <f t="shared" si="45"/>
        <v>256</v>
      </c>
      <c r="C326" s="7"/>
      <c r="D326" s="2" t="e">
        <f t="shared" si="51"/>
        <v>#N/A</v>
      </c>
      <c r="E326" s="2" t="e">
        <f t="shared" si="63"/>
        <v>#N/A</v>
      </c>
      <c r="F326" s="2">
        <v>1612828.9897413552</v>
      </c>
      <c r="G326" s="2">
        <f t="shared" si="64"/>
        <v>439997.71428571426</v>
      </c>
      <c r="H326" s="2">
        <f t="shared" si="61"/>
        <v>129886856.85714325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3165470.142857159</v>
      </c>
      <c r="M326" s="8" t="e">
        <f t="shared" si="69"/>
        <v>#N/A</v>
      </c>
      <c r="N326" s="21" t="e">
        <f t="shared" si="53"/>
        <v>#N/A</v>
      </c>
      <c r="O326" s="2" t="e">
        <f t="shared" si="66"/>
        <v>#N/A</v>
      </c>
      <c r="P326" s="2">
        <v>1636965.8883553445</v>
      </c>
      <c r="Q326" s="21">
        <f t="shared" si="67"/>
        <v>450000</v>
      </c>
      <c r="R326" s="2">
        <f t="shared" si="62"/>
        <v>133052327</v>
      </c>
      <c r="S326" s="2">
        <f t="shared" si="54"/>
        <v>439997.71428571641</v>
      </c>
      <c r="T326" s="2">
        <f t="shared" si="55"/>
        <v>10002.285714285914</v>
      </c>
      <c r="U326" s="2">
        <f t="shared" si="56"/>
        <v>450000</v>
      </c>
      <c r="V326" s="2">
        <f t="shared" si="33"/>
        <v>92927048.857143074</v>
      </c>
      <c r="W326" s="2">
        <f t="shared" si="57"/>
        <v>439997.71428571641</v>
      </c>
      <c r="X326" s="2">
        <f t="shared" si="47"/>
        <v>10002.285714283586</v>
      </c>
      <c r="Y326" s="2">
        <f t="shared" si="58"/>
        <v>40125278.142856754</v>
      </c>
      <c r="Z326" s="2" t="str">
        <f t="shared" si="48"/>
        <v>MEEP</v>
      </c>
      <c r="AA326" s="2">
        <f>IF(Z326="HERE",Y326,AA325+Graph!$G$1*1000)</f>
        <v>90554996.999999866</v>
      </c>
      <c r="AB326" s="2">
        <f t="shared" si="59"/>
        <v>420000</v>
      </c>
      <c r="AC326" s="2">
        <f t="shared" si="60"/>
        <v>38367332.285714246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x14ac:dyDescent="0.25">
      <c r="A327" s="1">
        <v>44503</v>
      </c>
      <c r="B327" s="2">
        <f t="shared" si="45"/>
        <v>257</v>
      </c>
      <c r="C327" s="7"/>
      <c r="D327" s="2" t="e">
        <f t="shared" si="51"/>
        <v>#N/A</v>
      </c>
      <c r="E327" s="2" t="e">
        <f t="shared" si="63"/>
        <v>#N/A</v>
      </c>
      <c r="F327" s="2">
        <v>1617336.1835206747</v>
      </c>
      <c r="G327" s="2">
        <f t="shared" si="64"/>
        <v>439997.71428571426</v>
      </c>
      <c r="H327" s="2">
        <f t="shared" si="61"/>
        <v>130326854.57142897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3175472.4285714449</v>
      </c>
      <c r="M327" s="8" t="e">
        <f t="shared" si="69"/>
        <v>#N/A</v>
      </c>
      <c r="N327" s="21" t="e">
        <f t="shared" si="53"/>
        <v>#N/A</v>
      </c>
      <c r="O327" s="2" t="e">
        <f t="shared" si="66"/>
        <v>#N/A</v>
      </c>
      <c r="P327" s="2">
        <v>1641547.4729891717</v>
      </c>
      <c r="Q327" s="21">
        <f t="shared" si="67"/>
        <v>450000</v>
      </c>
      <c r="R327" s="2">
        <f t="shared" si="62"/>
        <v>133502327</v>
      </c>
      <c r="S327" s="2">
        <f t="shared" si="54"/>
        <v>439997.71428571641</v>
      </c>
      <c r="T327" s="2">
        <f t="shared" si="55"/>
        <v>10002.285714285914</v>
      </c>
      <c r="U327" s="2">
        <f t="shared" si="56"/>
        <v>450000</v>
      </c>
      <c r="V327" s="2">
        <f t="shared" si="33"/>
        <v>93367046.571428791</v>
      </c>
      <c r="W327" s="2">
        <f t="shared" si="57"/>
        <v>439997.71428571641</v>
      </c>
      <c r="X327" s="2">
        <f t="shared" si="47"/>
        <v>10002.285714283586</v>
      </c>
      <c r="Y327" s="2">
        <f t="shared" si="58"/>
        <v>40135280.428571038</v>
      </c>
      <c r="Z327" s="2" t="str">
        <f t="shared" si="48"/>
        <v>MEEP</v>
      </c>
      <c r="AA327" s="2">
        <f>IF(Z327="HERE",Y327,AA326+Graph!$G$1*1000)</f>
        <v>90974996.999999866</v>
      </c>
      <c r="AB327" s="2">
        <f t="shared" si="59"/>
        <v>420000</v>
      </c>
      <c r="AC327" s="2">
        <f t="shared" si="60"/>
        <v>38367332.285714246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x14ac:dyDescent="0.25">
      <c r="A328" s="1">
        <v>44504</v>
      </c>
      <c r="B328" s="2">
        <f t="shared" si="45"/>
        <v>258</v>
      </c>
      <c r="C328" s="7"/>
      <c r="D328" s="2" t="e">
        <f t="shared" si="51"/>
        <v>#N/A</v>
      </c>
      <c r="E328" s="2" t="e">
        <f t="shared" si="63"/>
        <v>#N/A</v>
      </c>
      <c r="F328" s="2">
        <v>1621843.377300024</v>
      </c>
      <c r="G328" s="2">
        <f t="shared" si="64"/>
        <v>439997.71428571426</v>
      </c>
      <c r="H328" s="2">
        <f t="shared" si="61"/>
        <v>130766852.28571469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3185474.7142857308</v>
      </c>
      <c r="M328" s="8" t="e">
        <f t="shared" si="69"/>
        <v>#N/A</v>
      </c>
      <c r="N328" s="21" t="e">
        <f t="shared" si="53"/>
        <v>#N/A</v>
      </c>
      <c r="O328" s="2" t="e">
        <f t="shared" si="66"/>
        <v>#N/A</v>
      </c>
      <c r="P328" s="2">
        <v>1646129.0576230288</v>
      </c>
      <c r="Q328" s="21">
        <f t="shared" si="67"/>
        <v>450000</v>
      </c>
      <c r="R328" s="2">
        <f t="shared" si="62"/>
        <v>133952327</v>
      </c>
      <c r="S328" s="2">
        <f t="shared" si="54"/>
        <v>439997.71428571641</v>
      </c>
      <c r="T328" s="2">
        <f t="shared" si="55"/>
        <v>10002.285714285914</v>
      </c>
      <c r="U328" s="2">
        <f t="shared" si="56"/>
        <v>450000</v>
      </c>
      <c r="V328" s="2">
        <f t="shared" si="33"/>
        <v>93807044.285714507</v>
      </c>
      <c r="W328" s="2">
        <f t="shared" si="57"/>
        <v>439997.71428571641</v>
      </c>
      <c r="X328" s="2">
        <f t="shared" si="47"/>
        <v>10002.285714283586</v>
      </c>
      <c r="Y328" s="2">
        <f t="shared" si="58"/>
        <v>40145282.714285322</v>
      </c>
      <c r="Z328" s="2" t="str">
        <f t="shared" si="48"/>
        <v>MEEP</v>
      </c>
      <c r="AA328" s="2">
        <f>IF(Z328="HERE",Y328,AA327+Graph!$G$1*1000)</f>
        <v>91394996.999999866</v>
      </c>
      <c r="AB328" s="2">
        <f t="shared" si="59"/>
        <v>420000</v>
      </c>
      <c r="AC328" s="2">
        <f t="shared" si="60"/>
        <v>38367332.285714246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x14ac:dyDescent="0.25">
      <c r="A329" s="1">
        <v>44505</v>
      </c>
      <c r="B329" s="2">
        <f t="shared" si="45"/>
        <v>259</v>
      </c>
      <c r="C329" s="7"/>
      <c r="D329" s="2" t="e">
        <f t="shared" si="51"/>
        <v>#N/A</v>
      </c>
      <c r="E329" s="2" t="e">
        <f t="shared" si="63"/>
        <v>#N/A</v>
      </c>
      <c r="F329" s="2">
        <v>1626350.5710793436</v>
      </c>
      <c r="G329" s="2">
        <f t="shared" si="64"/>
        <v>439997.71428571426</v>
      </c>
      <c r="H329" s="2">
        <f t="shared" si="61"/>
        <v>131206850.0000004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3195477.0000000168</v>
      </c>
      <c r="M329" s="8" t="e">
        <f t="shared" si="69"/>
        <v>#N/A</v>
      </c>
      <c r="N329" s="21" t="e">
        <f t="shared" si="53"/>
        <v>#N/A</v>
      </c>
      <c r="O329" s="2" t="e">
        <f t="shared" si="66"/>
        <v>#N/A</v>
      </c>
      <c r="P329" s="2">
        <v>1650710.6422568858</v>
      </c>
      <c r="Q329" s="21">
        <f t="shared" si="67"/>
        <v>450000</v>
      </c>
      <c r="R329" s="2">
        <f t="shared" si="62"/>
        <v>134402327</v>
      </c>
      <c r="S329" s="2">
        <f t="shared" si="54"/>
        <v>439997.71428571641</v>
      </c>
      <c r="T329" s="2">
        <f t="shared" si="55"/>
        <v>10002.285714285914</v>
      </c>
      <c r="U329" s="2">
        <f t="shared" si="56"/>
        <v>450000</v>
      </c>
      <c r="V329" s="2">
        <f t="shared" si="33"/>
        <v>94247042.000000224</v>
      </c>
      <c r="W329" s="2">
        <f t="shared" si="57"/>
        <v>439997.71428571641</v>
      </c>
      <c r="X329" s="2">
        <f t="shared" si="47"/>
        <v>10002.285714283586</v>
      </c>
      <c r="Y329" s="2">
        <f t="shared" si="58"/>
        <v>40155284.999999605</v>
      </c>
      <c r="Z329" s="2" t="str">
        <f t="shared" si="48"/>
        <v>MEEP</v>
      </c>
      <c r="AA329" s="2">
        <f>IF(Z329="HERE",Y329,AA328+Graph!$G$1*1000)</f>
        <v>91814996.999999866</v>
      </c>
      <c r="AB329" s="2">
        <f t="shared" si="59"/>
        <v>420000</v>
      </c>
      <c r="AC329" s="2">
        <f t="shared" si="60"/>
        <v>38367332.285714246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x14ac:dyDescent="0.25">
      <c r="A330" s="1">
        <v>44506</v>
      </c>
      <c r="B330" s="2">
        <f t="shared" si="45"/>
        <v>260</v>
      </c>
      <c r="C330" s="7"/>
      <c r="D330" s="2" t="e">
        <f t="shared" si="51"/>
        <v>#N/A</v>
      </c>
      <c r="E330" s="2" t="e">
        <f t="shared" si="63"/>
        <v>#N/A</v>
      </c>
      <c r="F330" s="2">
        <v>1630857.7648586631</v>
      </c>
      <c r="G330" s="2">
        <f t="shared" si="64"/>
        <v>439997.71428571426</v>
      </c>
      <c r="H330" s="2">
        <f t="shared" si="61"/>
        <v>131646847.71428612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3205479.2857143027</v>
      </c>
      <c r="M330" s="8" t="e">
        <f t="shared" si="69"/>
        <v>#N/A</v>
      </c>
      <c r="N330" s="21" t="e">
        <f t="shared" si="53"/>
        <v>#N/A</v>
      </c>
      <c r="O330" s="2" t="e">
        <f t="shared" si="66"/>
        <v>#N/A</v>
      </c>
      <c r="P330" s="2">
        <v>1655292.2268907428</v>
      </c>
      <c r="Q330" s="21">
        <f t="shared" si="67"/>
        <v>450000</v>
      </c>
      <c r="R330" s="2">
        <f t="shared" si="62"/>
        <v>134852327</v>
      </c>
      <c r="S330" s="2">
        <f t="shared" si="54"/>
        <v>439997.71428571641</v>
      </c>
      <c r="T330" s="2">
        <f t="shared" si="55"/>
        <v>10002.285714285914</v>
      </c>
      <c r="U330" s="2">
        <f t="shared" si="56"/>
        <v>450000</v>
      </c>
      <c r="V330" s="2">
        <f t="shared" si="33"/>
        <v>94687039.71428594</v>
      </c>
      <c r="W330" s="2">
        <f t="shared" si="57"/>
        <v>439997.71428571641</v>
      </c>
      <c r="X330" s="2">
        <f t="shared" si="47"/>
        <v>10002.285714283586</v>
      </c>
      <c r="Y330" s="2">
        <f t="shared" si="58"/>
        <v>40165287.285713889</v>
      </c>
      <c r="Z330" s="2" t="str">
        <f t="shared" si="48"/>
        <v>MEEP</v>
      </c>
      <c r="AA330" s="2">
        <f>IF(Z330="HERE",Y330,AA329+Graph!$G$1*1000)</f>
        <v>92234996.999999866</v>
      </c>
      <c r="AB330" s="2">
        <f t="shared" si="59"/>
        <v>420000</v>
      </c>
      <c r="AC330" s="2">
        <f t="shared" si="60"/>
        <v>38367332.285714246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x14ac:dyDescent="0.25">
      <c r="A331" s="1">
        <v>44507</v>
      </c>
      <c r="B331" s="2">
        <f t="shared" si="45"/>
        <v>261</v>
      </c>
      <c r="C331" s="7"/>
      <c r="D331" s="2" t="e">
        <f t="shared" si="51"/>
        <v>#N/A</v>
      </c>
      <c r="E331" s="2" t="e">
        <f t="shared" si="63"/>
        <v>#N/A</v>
      </c>
      <c r="F331" s="2">
        <v>1635364.9586380124</v>
      </c>
      <c r="G331" s="2">
        <f t="shared" si="64"/>
        <v>439997.71428571426</v>
      </c>
      <c r="H331" s="2">
        <f t="shared" si="61"/>
        <v>132086845.42857184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3215481.5714285886</v>
      </c>
      <c r="M331" s="8" t="e">
        <f t="shared" si="69"/>
        <v>#N/A</v>
      </c>
      <c r="N331" s="21" t="e">
        <f t="shared" si="53"/>
        <v>#N/A</v>
      </c>
      <c r="O331" s="2" t="e">
        <f t="shared" si="66"/>
        <v>#N/A</v>
      </c>
      <c r="P331" s="2">
        <v>1659873.8115245998</v>
      </c>
      <c r="Q331" s="21">
        <f t="shared" si="67"/>
        <v>450000</v>
      </c>
      <c r="R331" s="2">
        <f t="shared" si="62"/>
        <v>135302327</v>
      </c>
      <c r="S331" s="2">
        <f t="shared" si="54"/>
        <v>439997.71428571641</v>
      </c>
      <c r="T331" s="2">
        <f t="shared" si="55"/>
        <v>10002.285714285914</v>
      </c>
      <c r="U331" s="2">
        <f t="shared" si="56"/>
        <v>450000</v>
      </c>
      <c r="V331" s="2">
        <f t="shared" si="33"/>
        <v>95127037.428571656</v>
      </c>
      <c r="W331" s="2">
        <f t="shared" si="57"/>
        <v>439997.71428571641</v>
      </c>
      <c r="X331" s="2">
        <f t="shared" si="47"/>
        <v>10002.285714283586</v>
      </c>
      <c r="Y331" s="2">
        <f t="shared" si="58"/>
        <v>40175289.571428172</v>
      </c>
      <c r="Z331" s="2" t="str">
        <f t="shared" si="48"/>
        <v>MEEP</v>
      </c>
      <c r="AA331" s="2">
        <f>IF(Z331="HERE",Y331,AA330+Graph!$G$1*1000)</f>
        <v>92654996.999999866</v>
      </c>
      <c r="AB331" s="2">
        <f t="shared" si="59"/>
        <v>420000</v>
      </c>
      <c r="AC331" s="2">
        <f t="shared" si="60"/>
        <v>38367332.285714246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x14ac:dyDescent="0.25">
      <c r="A332" s="1">
        <v>44508</v>
      </c>
      <c r="B332" s="2">
        <f t="shared" si="45"/>
        <v>262</v>
      </c>
      <c r="C332" s="7"/>
      <c r="D332" s="2" t="e">
        <f t="shared" si="51"/>
        <v>#N/A</v>
      </c>
      <c r="E332" s="2" t="e">
        <f t="shared" si="63"/>
        <v>#N/A</v>
      </c>
      <c r="F332" s="2">
        <v>1639872.1524173319</v>
      </c>
      <c r="G332" s="2">
        <f t="shared" si="64"/>
        <v>439997.71428571426</v>
      </c>
      <c r="H332" s="2">
        <f t="shared" si="61"/>
        <v>132526843.14285755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3225483.8571428745</v>
      </c>
      <c r="M332" s="8" t="e">
        <f t="shared" si="69"/>
        <v>#N/A</v>
      </c>
      <c r="N332" s="21" t="e">
        <f t="shared" si="53"/>
        <v>#N/A</v>
      </c>
      <c r="O332" s="2" t="e">
        <f t="shared" si="66"/>
        <v>#N/A</v>
      </c>
      <c r="P332" s="2">
        <v>1664455.3961584568</v>
      </c>
      <c r="Q332" s="21">
        <f t="shared" si="67"/>
        <v>450000</v>
      </c>
      <c r="R332" s="2">
        <f t="shared" si="62"/>
        <v>135752327</v>
      </c>
      <c r="S332" s="2">
        <f t="shared" si="54"/>
        <v>439997.71428571641</v>
      </c>
      <c r="T332" s="2">
        <f t="shared" si="55"/>
        <v>10002.285714285914</v>
      </c>
      <c r="U332" s="2">
        <f t="shared" si="56"/>
        <v>450000</v>
      </c>
      <c r="V332" s="2">
        <f t="shared" si="33"/>
        <v>95567035.142857373</v>
      </c>
      <c r="W332" s="2">
        <f t="shared" si="57"/>
        <v>439997.71428571641</v>
      </c>
      <c r="X332" s="2">
        <f t="shared" si="47"/>
        <v>10002.285714283586</v>
      </c>
      <c r="Y332" s="2">
        <f t="shared" si="58"/>
        <v>40185291.857142456</v>
      </c>
      <c r="Z332" s="2" t="str">
        <f t="shared" si="48"/>
        <v>MEEP</v>
      </c>
      <c r="AA332" s="2">
        <f>IF(Z332="HERE",Y332,AA331+Graph!$G$1*1000)</f>
        <v>93074996.999999866</v>
      </c>
      <c r="AB332" s="2">
        <f t="shared" si="59"/>
        <v>420000</v>
      </c>
      <c r="AC332" s="2">
        <f t="shared" si="60"/>
        <v>38367332.285714246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x14ac:dyDescent="0.25">
      <c r="A333" s="1">
        <v>44509</v>
      </c>
      <c r="B333" s="2">
        <f t="shared" si="45"/>
        <v>263</v>
      </c>
      <c r="C333" s="7"/>
      <c r="D333" s="2" t="e">
        <f t="shared" si="51"/>
        <v>#N/A</v>
      </c>
      <c r="E333" s="2" t="e">
        <f t="shared" si="63"/>
        <v>#N/A</v>
      </c>
      <c r="F333" s="2">
        <v>1644379.3461966515</v>
      </c>
      <c r="G333" s="2">
        <f t="shared" si="64"/>
        <v>439997.71428571426</v>
      </c>
      <c r="H333" s="2">
        <f t="shared" si="61"/>
        <v>132966840.85714327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3235486.1428571604</v>
      </c>
      <c r="M333" s="8" t="e">
        <f t="shared" si="69"/>
        <v>#N/A</v>
      </c>
      <c r="N333" s="21" t="e">
        <f t="shared" si="53"/>
        <v>#N/A</v>
      </c>
      <c r="O333" s="2" t="e">
        <f t="shared" si="66"/>
        <v>#N/A</v>
      </c>
      <c r="P333" s="2">
        <v>1669036.9807923138</v>
      </c>
      <c r="Q333" s="21">
        <f t="shared" si="67"/>
        <v>450000</v>
      </c>
      <c r="R333" s="2">
        <f t="shared" si="62"/>
        <v>136202327</v>
      </c>
      <c r="S333" s="2">
        <f t="shared" si="54"/>
        <v>439997.71428571641</v>
      </c>
      <c r="T333" s="2">
        <f t="shared" si="55"/>
        <v>10002.285714285914</v>
      </c>
      <c r="U333" s="2">
        <f t="shared" si="56"/>
        <v>450000</v>
      </c>
      <c r="V333" s="2">
        <f t="shared" si="33"/>
        <v>96007032.857143089</v>
      </c>
      <c r="W333" s="2">
        <f t="shared" si="57"/>
        <v>439997.71428571641</v>
      </c>
      <c r="X333" s="2">
        <f t="shared" si="47"/>
        <v>10002.285714283586</v>
      </c>
      <c r="Y333" s="2">
        <f t="shared" si="58"/>
        <v>40195294.142856739</v>
      </c>
      <c r="Z333" s="2" t="str">
        <f t="shared" si="48"/>
        <v>MEEP</v>
      </c>
      <c r="AA333" s="2">
        <f>IF(Z333="HERE",Y333,AA332+Graph!$G$1*1000)</f>
        <v>93494996.999999866</v>
      </c>
      <c r="AB333" s="2">
        <f t="shared" si="59"/>
        <v>420000</v>
      </c>
      <c r="AC333" s="2">
        <f t="shared" si="60"/>
        <v>38367332.285714246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x14ac:dyDescent="0.25">
      <c r="A334" s="1">
        <v>44510</v>
      </c>
      <c r="B334" s="2">
        <f t="shared" si="45"/>
        <v>264</v>
      </c>
      <c r="C334" s="7"/>
      <c r="D334" s="2" t="e">
        <f t="shared" si="51"/>
        <v>#N/A</v>
      </c>
      <c r="E334" s="2" t="e">
        <f t="shared" si="63"/>
        <v>#N/A</v>
      </c>
      <c r="F334" s="2">
        <v>1648886.5399760008</v>
      </c>
      <c r="G334" s="2">
        <f t="shared" si="64"/>
        <v>439997.71428571426</v>
      </c>
      <c r="H334" s="2">
        <f t="shared" si="61"/>
        <v>133406838.57142898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3245488.4285714463</v>
      </c>
      <c r="M334" s="8" t="e">
        <f t="shared" si="69"/>
        <v>#N/A</v>
      </c>
      <c r="N334" s="21" t="e">
        <f t="shared" si="53"/>
        <v>#N/A</v>
      </c>
      <c r="O334" s="2" t="e">
        <f t="shared" si="66"/>
        <v>#N/A</v>
      </c>
      <c r="P334" s="2">
        <v>1673618.5654261708</v>
      </c>
      <c r="Q334" s="21">
        <f t="shared" si="67"/>
        <v>450000</v>
      </c>
      <c r="R334" s="2">
        <f t="shared" si="62"/>
        <v>136652327</v>
      </c>
      <c r="S334" s="2">
        <f t="shared" si="54"/>
        <v>439997.71428571641</v>
      </c>
      <c r="T334" s="2">
        <f t="shared" si="55"/>
        <v>10002.285714285914</v>
      </c>
      <c r="U334" s="2">
        <f t="shared" si="56"/>
        <v>450000</v>
      </c>
      <c r="V334" s="2">
        <f t="shared" si="33"/>
        <v>96447030.571428806</v>
      </c>
      <c r="W334" s="2">
        <f t="shared" si="57"/>
        <v>439997.71428571641</v>
      </c>
      <c r="X334" s="2">
        <f t="shared" si="47"/>
        <v>10002.285714283586</v>
      </c>
      <c r="Y334" s="2">
        <f t="shared" si="58"/>
        <v>40205296.428571023</v>
      </c>
      <c r="Z334" s="2" t="str">
        <f t="shared" si="48"/>
        <v>MEEP</v>
      </c>
      <c r="AA334" s="2">
        <f>IF(Z334="HERE",Y334,AA333+Graph!$G$1*1000)</f>
        <v>93914996.999999866</v>
      </c>
      <c r="AB334" s="2">
        <f t="shared" si="59"/>
        <v>420000</v>
      </c>
      <c r="AC334" s="2">
        <f t="shared" si="60"/>
        <v>38367332.285714246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x14ac:dyDescent="0.25">
      <c r="A335" s="1">
        <v>44511</v>
      </c>
      <c r="B335" s="2">
        <f t="shared" si="45"/>
        <v>265</v>
      </c>
      <c r="C335" s="7"/>
      <c r="D335" s="2" t="e">
        <f t="shared" si="51"/>
        <v>#N/A</v>
      </c>
      <c r="E335" s="2" t="e">
        <f t="shared" si="63"/>
        <v>#N/A</v>
      </c>
      <c r="F335" s="2">
        <v>1653393.7337553203</v>
      </c>
      <c r="G335" s="2">
        <f t="shared" si="64"/>
        <v>439997.71428571426</v>
      </c>
      <c r="H335" s="2">
        <f t="shared" si="61"/>
        <v>133846836.2857147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3255490.7142857322</v>
      </c>
      <c r="M335" s="8" t="e">
        <f t="shared" si="69"/>
        <v>#N/A</v>
      </c>
      <c r="N335" s="21" t="e">
        <f t="shared" si="53"/>
        <v>#N/A</v>
      </c>
      <c r="O335" s="2" t="e">
        <f t="shared" si="66"/>
        <v>#N/A</v>
      </c>
      <c r="P335" s="2">
        <v>1678200.1500600278</v>
      </c>
      <c r="Q335" s="21">
        <f t="shared" si="67"/>
        <v>450000</v>
      </c>
      <c r="R335" s="2">
        <f t="shared" si="62"/>
        <v>137102327</v>
      </c>
      <c r="S335" s="2">
        <f t="shared" si="54"/>
        <v>439997.71428571641</v>
      </c>
      <c r="T335" s="2">
        <f t="shared" si="55"/>
        <v>10002.285714285914</v>
      </c>
      <c r="U335" s="2">
        <f t="shared" si="56"/>
        <v>450000</v>
      </c>
      <c r="V335" s="2">
        <f t="shared" si="33"/>
        <v>96887028.285714522</v>
      </c>
      <c r="W335" s="2">
        <f t="shared" si="57"/>
        <v>439997.71428571641</v>
      </c>
      <c r="X335" s="2">
        <f t="shared" si="47"/>
        <v>10002.285714283586</v>
      </c>
      <c r="Y335" s="2">
        <f t="shared" si="58"/>
        <v>40215298.714285307</v>
      </c>
      <c r="Z335" s="2" t="str">
        <f t="shared" si="48"/>
        <v>MEEP</v>
      </c>
      <c r="AA335" s="2">
        <f>IF(Z335="HERE",Y335,AA334+Graph!$G$1*1000)</f>
        <v>94334996.999999866</v>
      </c>
      <c r="AB335" s="2">
        <f t="shared" si="59"/>
        <v>420000</v>
      </c>
      <c r="AC335" s="2">
        <f t="shared" si="60"/>
        <v>38367332.285714246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x14ac:dyDescent="0.25">
      <c r="A336" s="1">
        <v>44512</v>
      </c>
      <c r="B336" s="2">
        <f t="shared" si="45"/>
        <v>266</v>
      </c>
      <c r="C336" s="7"/>
      <c r="D336" s="2" t="e">
        <f t="shared" si="51"/>
        <v>#N/A</v>
      </c>
      <c r="E336" s="2" t="e">
        <f t="shared" si="63"/>
        <v>#N/A</v>
      </c>
      <c r="F336" s="2">
        <v>1657900.9275346398</v>
      </c>
      <c r="G336" s="2">
        <f t="shared" si="64"/>
        <v>439997.71428571426</v>
      </c>
      <c r="H336" s="2">
        <f t="shared" si="61"/>
        <v>134286834.00000042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3265493.0000000182</v>
      </c>
      <c r="M336" s="8" t="e">
        <f t="shared" si="69"/>
        <v>#N/A</v>
      </c>
      <c r="N336" s="21" t="e">
        <f t="shared" si="53"/>
        <v>#N/A</v>
      </c>
      <c r="O336" s="2" t="e">
        <f t="shared" si="66"/>
        <v>#N/A</v>
      </c>
      <c r="P336" s="2">
        <v>1682781.734693855</v>
      </c>
      <c r="Q336" s="21">
        <f t="shared" si="67"/>
        <v>450000</v>
      </c>
      <c r="R336" s="2">
        <f t="shared" si="62"/>
        <v>137552327</v>
      </c>
      <c r="S336" s="2">
        <f t="shared" si="54"/>
        <v>439997.71428571641</v>
      </c>
      <c r="T336" s="2">
        <f t="shared" si="55"/>
        <v>10002.285714285914</v>
      </c>
      <c r="U336" s="2">
        <f t="shared" si="56"/>
        <v>450000</v>
      </c>
      <c r="V336" s="2">
        <f t="shared" si="33"/>
        <v>97327026.000000238</v>
      </c>
      <c r="W336" s="2">
        <f t="shared" si="57"/>
        <v>439997.71428571641</v>
      </c>
      <c r="X336" s="2">
        <f t="shared" si="47"/>
        <v>10002.285714283586</v>
      </c>
      <c r="Y336" s="2">
        <f t="shared" si="58"/>
        <v>40225300.99999959</v>
      </c>
      <c r="Z336" s="2" t="str">
        <f t="shared" si="48"/>
        <v>MEEP</v>
      </c>
      <c r="AA336" s="2">
        <f>IF(Z336="HERE",Y336,AA335+Graph!$G$1*1000)</f>
        <v>94754996.999999866</v>
      </c>
      <c r="AB336" s="2">
        <f t="shared" si="59"/>
        <v>420000</v>
      </c>
      <c r="AC336" s="2">
        <f t="shared" si="60"/>
        <v>38367332.285714246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x14ac:dyDescent="0.25">
      <c r="A337" s="1">
        <v>44513</v>
      </c>
      <c r="B337" s="2">
        <f t="shared" si="45"/>
        <v>267</v>
      </c>
      <c r="C337" s="7"/>
      <c r="D337" s="2" t="e">
        <f t="shared" si="51"/>
        <v>#N/A</v>
      </c>
      <c r="E337" s="2" t="e">
        <f t="shared" si="63"/>
        <v>#N/A</v>
      </c>
      <c r="F337" s="2">
        <v>1662408.1213139892</v>
      </c>
      <c r="G337" s="2">
        <f t="shared" si="64"/>
        <v>439997.71428571426</v>
      </c>
      <c r="H337" s="2">
        <f t="shared" si="61"/>
        <v>134726831.71428612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3275495.2857143041</v>
      </c>
      <c r="M337" s="8" t="e">
        <f t="shared" si="69"/>
        <v>#N/A</v>
      </c>
      <c r="N337" s="21" t="e">
        <f t="shared" si="53"/>
        <v>#N/A</v>
      </c>
      <c r="O337" s="2" t="e">
        <f t="shared" si="66"/>
        <v>#N/A</v>
      </c>
      <c r="P337" s="2">
        <v>1687363.3193277121</v>
      </c>
      <c r="Q337" s="21">
        <f t="shared" si="67"/>
        <v>450000</v>
      </c>
      <c r="R337" s="2">
        <f t="shared" si="62"/>
        <v>138002327</v>
      </c>
      <c r="S337" s="2">
        <f t="shared" si="54"/>
        <v>439997.71428570151</v>
      </c>
      <c r="T337" s="2">
        <f t="shared" si="55"/>
        <v>10002.285714285914</v>
      </c>
      <c r="U337" s="2">
        <f t="shared" si="56"/>
        <v>450000</v>
      </c>
      <c r="V337" s="2">
        <f t="shared" si="33"/>
        <v>97767023.714285955</v>
      </c>
      <c r="W337" s="2">
        <f t="shared" si="57"/>
        <v>439997.71428571641</v>
      </c>
      <c r="X337" s="2">
        <f t="shared" si="47"/>
        <v>10002.285714283586</v>
      </c>
      <c r="Y337" s="2">
        <f t="shared" si="58"/>
        <v>40235303.285713874</v>
      </c>
      <c r="Z337" s="2" t="str">
        <f t="shared" si="48"/>
        <v>MEEP</v>
      </c>
      <c r="AA337" s="2">
        <f>IF(Z337="HERE",Y337,AA336+Graph!$G$1*1000)</f>
        <v>95174996.999999866</v>
      </c>
      <c r="AB337" s="2">
        <f t="shared" si="59"/>
        <v>420000</v>
      </c>
      <c r="AC337" s="2">
        <f t="shared" si="60"/>
        <v>38367332.285714246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x14ac:dyDescent="0.25">
      <c r="A338" s="1">
        <v>44514</v>
      </c>
      <c r="B338" s="2">
        <f t="shared" si="45"/>
        <v>268</v>
      </c>
      <c r="C338" s="7"/>
      <c r="D338" s="2" t="e">
        <f t="shared" si="51"/>
        <v>#N/A</v>
      </c>
      <c r="E338" s="2" t="e">
        <f t="shared" si="63"/>
        <v>#N/A</v>
      </c>
      <c r="F338" s="2">
        <v>1666915.3150933087</v>
      </c>
      <c r="G338" s="2">
        <f t="shared" si="64"/>
        <v>439997.71428571426</v>
      </c>
      <c r="H338" s="2">
        <f t="shared" si="61"/>
        <v>135166829.42857182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3285497.57142859</v>
      </c>
      <c r="M338" s="8" t="e">
        <f t="shared" si="69"/>
        <v>#N/A</v>
      </c>
      <c r="N338" s="21" t="e">
        <f t="shared" si="53"/>
        <v>#N/A</v>
      </c>
      <c r="O338" s="2" t="e">
        <f t="shared" si="66"/>
        <v>#N/A</v>
      </c>
      <c r="P338" s="2">
        <v>1691944.9039615691</v>
      </c>
      <c r="Q338" s="21">
        <f t="shared" si="67"/>
        <v>450000</v>
      </c>
      <c r="R338" s="2">
        <f t="shared" si="62"/>
        <v>138452327</v>
      </c>
      <c r="S338" s="2">
        <f t="shared" si="54"/>
        <v>439997.71428570151</v>
      </c>
      <c r="T338" s="2">
        <f t="shared" si="55"/>
        <v>10002.285714285914</v>
      </c>
      <c r="U338" s="2">
        <f t="shared" si="56"/>
        <v>450000</v>
      </c>
      <c r="V338" s="2">
        <f t="shared" si="33"/>
        <v>98207021.428571671</v>
      </c>
      <c r="W338" s="2">
        <f t="shared" si="57"/>
        <v>439997.71428571641</v>
      </c>
      <c r="X338" s="2">
        <f t="shared" si="47"/>
        <v>10002.285714283586</v>
      </c>
      <c r="Y338" s="2">
        <f t="shared" si="58"/>
        <v>40245305.571428157</v>
      </c>
      <c r="Z338" s="2" t="str">
        <f t="shared" si="48"/>
        <v>MEEP</v>
      </c>
      <c r="AA338" s="2">
        <f>IF(Z338="HERE",Y338,AA337+Graph!$G$1*1000)</f>
        <v>95594996.999999866</v>
      </c>
      <c r="AB338" s="2">
        <f t="shared" si="59"/>
        <v>420000</v>
      </c>
      <c r="AC338" s="2">
        <f t="shared" si="60"/>
        <v>38367332.285714246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x14ac:dyDescent="0.25">
      <c r="A339" s="1">
        <v>44515</v>
      </c>
      <c r="B339" s="2">
        <f t="shared" si="45"/>
        <v>269</v>
      </c>
      <c r="C339" s="7"/>
      <c r="D339" s="2" t="e">
        <f t="shared" si="51"/>
        <v>#N/A</v>
      </c>
      <c r="E339" s="2" t="e">
        <f t="shared" si="63"/>
        <v>#N/A</v>
      </c>
      <c r="F339" s="2">
        <v>1671422.5088726282</v>
      </c>
      <c r="G339" s="2">
        <f t="shared" si="64"/>
        <v>439997.71428571426</v>
      </c>
      <c r="H339" s="2">
        <f t="shared" si="61"/>
        <v>135606827.14285752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3295499.8571428759</v>
      </c>
      <c r="M339" s="8" t="e">
        <f t="shared" si="69"/>
        <v>#N/A</v>
      </c>
      <c r="N339" s="21" t="e">
        <f t="shared" si="53"/>
        <v>#N/A</v>
      </c>
      <c r="O339" s="2" t="e">
        <f t="shared" si="66"/>
        <v>#N/A</v>
      </c>
      <c r="P339" s="2">
        <v>1696526.4885954261</v>
      </c>
      <c r="Q339" s="21">
        <f t="shared" si="67"/>
        <v>450000</v>
      </c>
      <c r="R339" s="2">
        <f t="shared" si="62"/>
        <v>138902327</v>
      </c>
      <c r="S339" s="2">
        <f t="shared" si="54"/>
        <v>439997.71428570151</v>
      </c>
      <c r="T339" s="2">
        <f t="shared" si="55"/>
        <v>10002.285714285914</v>
      </c>
      <c r="U339" s="2">
        <f t="shared" si="56"/>
        <v>450000</v>
      </c>
      <c r="V339" s="2">
        <f t="shared" si="33"/>
        <v>98647019.142857388</v>
      </c>
      <c r="W339" s="2">
        <f t="shared" si="57"/>
        <v>439997.71428571641</v>
      </c>
      <c r="X339" s="2">
        <f t="shared" si="47"/>
        <v>10002.285714283586</v>
      </c>
      <c r="Y339" s="2">
        <f t="shared" si="58"/>
        <v>40255307.857142441</v>
      </c>
      <c r="Z339" s="2" t="str">
        <f t="shared" si="48"/>
        <v>MEEP</v>
      </c>
      <c r="AA339" s="2">
        <f>IF(Z339="HERE",Y339,AA338+Graph!$G$1*1000)</f>
        <v>96014996.999999866</v>
      </c>
      <c r="AB339" s="2">
        <f t="shared" si="59"/>
        <v>420000</v>
      </c>
      <c r="AC339" s="2">
        <f t="shared" si="60"/>
        <v>38367332.285714246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x14ac:dyDescent="0.25">
      <c r="A340" s="1">
        <v>44516</v>
      </c>
      <c r="B340" s="2">
        <f t="shared" si="45"/>
        <v>270</v>
      </c>
      <c r="C340" s="7"/>
      <c r="D340" s="2" t="e">
        <f t="shared" si="51"/>
        <v>#N/A</v>
      </c>
      <c r="E340" s="2" t="e">
        <f t="shared" si="63"/>
        <v>#N/A</v>
      </c>
      <c r="F340" s="2">
        <v>1675929.7026519775</v>
      </c>
      <c r="G340" s="2">
        <f t="shared" si="64"/>
        <v>439997.71428571426</v>
      </c>
      <c r="H340" s="2">
        <f t="shared" si="61"/>
        <v>136046824.85714322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3305502.1428571618</v>
      </c>
      <c r="M340" s="8" t="e">
        <f t="shared" si="69"/>
        <v>#N/A</v>
      </c>
      <c r="N340" s="21" t="e">
        <f t="shared" si="53"/>
        <v>#N/A</v>
      </c>
      <c r="O340" s="2" t="e">
        <f t="shared" si="66"/>
        <v>#N/A</v>
      </c>
      <c r="P340" s="2">
        <v>1701108.0732292831</v>
      </c>
      <c r="Q340" s="21">
        <f t="shared" si="67"/>
        <v>450000</v>
      </c>
      <c r="R340" s="2">
        <f t="shared" si="62"/>
        <v>139352327</v>
      </c>
      <c r="S340" s="2">
        <f t="shared" si="54"/>
        <v>439997.71428570151</v>
      </c>
      <c r="T340" s="2">
        <f t="shared" si="55"/>
        <v>10002.285714285914</v>
      </c>
      <c r="U340" s="2">
        <f t="shared" si="56"/>
        <v>450000</v>
      </c>
      <c r="V340" s="2">
        <f t="shared" si="33"/>
        <v>99087016.857143104</v>
      </c>
      <c r="W340" s="2">
        <f t="shared" si="57"/>
        <v>439997.71428571641</v>
      </c>
      <c r="X340" s="2">
        <f t="shared" si="47"/>
        <v>10002.285714283586</v>
      </c>
      <c r="Y340" s="2">
        <f t="shared" si="58"/>
        <v>40265310.142856725</v>
      </c>
      <c r="Z340" s="2" t="str">
        <f t="shared" si="48"/>
        <v>MEEP</v>
      </c>
      <c r="AA340" s="2">
        <f>IF(Z340="HERE",Y340,AA339+Graph!$G$1*1000)</f>
        <v>96434996.999999866</v>
      </c>
      <c r="AB340" s="2">
        <f t="shared" si="59"/>
        <v>420000</v>
      </c>
      <c r="AC340" s="2">
        <f t="shared" si="60"/>
        <v>38367332.285714246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x14ac:dyDescent="0.25">
      <c r="A341" s="1">
        <v>44517</v>
      </c>
      <c r="B341" s="2">
        <f t="shared" si="45"/>
        <v>271</v>
      </c>
      <c r="C341" s="7"/>
      <c r="D341" s="2" t="e">
        <f t="shared" si="51"/>
        <v>#N/A</v>
      </c>
      <c r="E341" s="2" t="e">
        <f t="shared" si="63"/>
        <v>#N/A</v>
      </c>
      <c r="F341" s="2">
        <v>1680436.8964312971</v>
      </c>
      <c r="G341" s="2">
        <f t="shared" si="64"/>
        <v>439997.71428571426</v>
      </c>
      <c r="H341" s="2">
        <f t="shared" si="61"/>
        <v>136486822.57142892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3315504.4285714477</v>
      </c>
      <c r="M341" s="8" t="e">
        <f t="shared" si="69"/>
        <v>#N/A</v>
      </c>
      <c r="N341" s="21" t="e">
        <f t="shared" si="53"/>
        <v>#N/A</v>
      </c>
      <c r="O341" s="2" t="e">
        <f t="shared" si="66"/>
        <v>#N/A</v>
      </c>
      <c r="P341" s="2">
        <v>1705689.6578631401</v>
      </c>
      <c r="Q341" s="21">
        <f t="shared" si="67"/>
        <v>450000</v>
      </c>
      <c r="R341" s="2">
        <f t="shared" si="62"/>
        <v>139802327</v>
      </c>
      <c r="S341" s="2">
        <f t="shared" si="54"/>
        <v>439997.71428570151</v>
      </c>
      <c r="T341" s="2">
        <f t="shared" si="55"/>
        <v>10002.285714285914</v>
      </c>
      <c r="U341" s="2">
        <f t="shared" si="56"/>
        <v>450000</v>
      </c>
      <c r="V341" s="2">
        <f t="shared" si="33"/>
        <v>99527014.57142882</v>
      </c>
      <c r="W341" s="2">
        <f t="shared" si="57"/>
        <v>439997.71428571641</v>
      </c>
      <c r="X341" s="2">
        <f t="shared" si="47"/>
        <v>10002.285714283586</v>
      </c>
      <c r="Y341" s="2">
        <f t="shared" si="58"/>
        <v>40275312.428571008</v>
      </c>
      <c r="Z341" s="2" t="str">
        <f t="shared" si="48"/>
        <v>MEEP</v>
      </c>
      <c r="AA341" s="2">
        <f>IF(Z341="HERE",Y341,AA340+Graph!$G$1*1000)</f>
        <v>96854996.999999866</v>
      </c>
      <c r="AB341" s="2">
        <f t="shared" si="59"/>
        <v>420000</v>
      </c>
      <c r="AC341" s="2">
        <f t="shared" si="60"/>
        <v>38367332.285714246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x14ac:dyDescent="0.25">
      <c r="A342" s="1">
        <v>44518</v>
      </c>
      <c r="B342" s="2">
        <f t="shared" si="45"/>
        <v>272</v>
      </c>
      <c r="C342" s="7"/>
      <c r="D342" s="2" t="e">
        <f t="shared" si="51"/>
        <v>#N/A</v>
      </c>
      <c r="E342" s="2" t="e">
        <f t="shared" si="63"/>
        <v>#N/A</v>
      </c>
      <c r="F342" s="2">
        <v>1684944.0902106166</v>
      </c>
      <c r="G342" s="2">
        <f t="shared" si="64"/>
        <v>439997.71428571426</v>
      </c>
      <c r="H342" s="2">
        <f t="shared" si="61"/>
        <v>136926820.28571463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3325506.7142857336</v>
      </c>
      <c r="M342" s="8" t="e">
        <f t="shared" si="69"/>
        <v>#N/A</v>
      </c>
      <c r="N342" s="21" t="e">
        <f t="shared" si="53"/>
        <v>#N/A</v>
      </c>
      <c r="O342" s="2" t="e">
        <f t="shared" si="66"/>
        <v>#N/A</v>
      </c>
      <c r="P342" s="2">
        <v>1710271.2424969971</v>
      </c>
      <c r="Q342" s="21">
        <f t="shared" si="67"/>
        <v>450000</v>
      </c>
      <c r="R342" s="2">
        <f t="shared" si="62"/>
        <v>140252327</v>
      </c>
      <c r="S342" s="2">
        <f t="shared" si="54"/>
        <v>439997.71428570151</v>
      </c>
      <c r="T342" s="2">
        <f t="shared" si="55"/>
        <v>10002.285714285914</v>
      </c>
      <c r="U342" s="2">
        <f t="shared" si="56"/>
        <v>450000</v>
      </c>
      <c r="V342" s="2">
        <f t="shared" si="33"/>
        <v>99967012.285714537</v>
      </c>
      <c r="W342" s="2">
        <f t="shared" si="57"/>
        <v>439997.71428571641</v>
      </c>
      <c r="X342" s="2">
        <f t="shared" si="47"/>
        <v>10002.285714283586</v>
      </c>
      <c r="Y342" s="2">
        <f t="shared" si="58"/>
        <v>40285314.714285292</v>
      </c>
      <c r="Z342" s="2" t="str">
        <f t="shared" si="48"/>
        <v>MEEP</v>
      </c>
      <c r="AA342" s="2">
        <f>IF(Z342="HERE",Y342,AA341+Graph!$G$1*1000)</f>
        <v>97274996.999999866</v>
      </c>
      <c r="AB342" s="2">
        <f t="shared" si="59"/>
        <v>420000</v>
      </c>
      <c r="AC342" s="2">
        <f t="shared" si="60"/>
        <v>38367332.285714246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x14ac:dyDescent="0.25">
      <c r="A343" s="1">
        <v>44519</v>
      </c>
      <c r="B343" s="2">
        <f t="shared" si="45"/>
        <v>273</v>
      </c>
      <c r="C343" s="7"/>
      <c r="D343" s="2" t="e">
        <f t="shared" si="51"/>
        <v>#N/A</v>
      </c>
      <c r="E343" s="2" t="e">
        <f t="shared" si="63"/>
        <v>#N/A</v>
      </c>
      <c r="F343" s="2">
        <v>1689451.2839899659</v>
      </c>
      <c r="G343" s="2">
        <f t="shared" si="64"/>
        <v>439997.71428571426</v>
      </c>
      <c r="H343" s="2">
        <f t="shared" si="61"/>
        <v>137366818.00000033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3335509.0000000196</v>
      </c>
      <c r="M343" s="8" t="e">
        <f t="shared" si="69"/>
        <v>#N/A</v>
      </c>
      <c r="N343" s="21" t="e">
        <f t="shared" si="53"/>
        <v>#N/A</v>
      </c>
      <c r="O343" s="2" t="e">
        <f t="shared" si="66"/>
        <v>#N/A</v>
      </c>
      <c r="P343" s="2">
        <v>1714852.8271308541</v>
      </c>
      <c r="Q343" s="21">
        <f t="shared" si="67"/>
        <v>450000</v>
      </c>
      <c r="R343" s="2">
        <f t="shared" si="62"/>
        <v>140702327</v>
      </c>
      <c r="S343" s="2">
        <f t="shared" si="54"/>
        <v>439997.71428570151</v>
      </c>
      <c r="T343" s="2">
        <f t="shared" si="55"/>
        <v>10002.285714285914</v>
      </c>
      <c r="U343" s="2">
        <f t="shared" si="56"/>
        <v>450000</v>
      </c>
      <c r="V343" s="2">
        <f t="shared" si="33"/>
        <v>100407010.00000025</v>
      </c>
      <c r="W343" s="2">
        <f t="shared" si="57"/>
        <v>439997.71428571641</v>
      </c>
      <c r="X343" s="2">
        <f t="shared" si="47"/>
        <v>10002.285714283586</v>
      </c>
      <c r="Y343" s="2">
        <f t="shared" si="58"/>
        <v>40295316.999999575</v>
      </c>
      <c r="Z343" s="2" t="str">
        <f t="shared" si="48"/>
        <v>MEEP</v>
      </c>
      <c r="AA343" s="2">
        <f>IF(Z343="HERE",Y343,AA342+Graph!$G$1*1000)</f>
        <v>97694996.999999866</v>
      </c>
      <c r="AB343" s="2">
        <f t="shared" si="59"/>
        <v>420000</v>
      </c>
      <c r="AC343" s="2">
        <f t="shared" si="60"/>
        <v>38367332.285714246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x14ac:dyDescent="0.25">
      <c r="A344" s="1">
        <v>44520</v>
      </c>
      <c r="B344" s="2">
        <f t="shared" si="45"/>
        <v>274</v>
      </c>
      <c r="C344" s="7"/>
      <c r="D344" s="2" t="e">
        <f t="shared" si="51"/>
        <v>#N/A</v>
      </c>
      <c r="E344" s="2" t="e">
        <f t="shared" si="63"/>
        <v>#N/A</v>
      </c>
      <c r="F344" s="2">
        <v>1693958.4777692854</v>
      </c>
      <c r="G344" s="2">
        <f t="shared" si="64"/>
        <v>439997.71428571426</v>
      </c>
      <c r="H344" s="2">
        <f t="shared" si="61"/>
        <v>137806815.71428603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3345511.2857143055</v>
      </c>
      <c r="M344" s="8" t="e">
        <f t="shared" si="69"/>
        <v>#N/A</v>
      </c>
      <c r="N344" s="21" t="e">
        <f t="shared" si="53"/>
        <v>#N/A</v>
      </c>
      <c r="O344" s="2" t="e">
        <f t="shared" si="66"/>
        <v>#N/A</v>
      </c>
      <c r="P344" s="2">
        <v>1719434.4117646813</v>
      </c>
      <c r="Q344" s="21">
        <f t="shared" si="67"/>
        <v>450000</v>
      </c>
      <c r="R344" s="2">
        <f t="shared" si="62"/>
        <v>141152327</v>
      </c>
      <c r="S344" s="2">
        <f t="shared" si="54"/>
        <v>439997.71428570151</v>
      </c>
      <c r="T344" s="2">
        <f t="shared" si="55"/>
        <v>10002.285714285914</v>
      </c>
      <c r="U344" s="2">
        <f t="shared" si="56"/>
        <v>450000</v>
      </c>
      <c r="V344" s="2">
        <f t="shared" si="33"/>
        <v>100847007.71428597</v>
      </c>
      <c r="W344" s="2">
        <f t="shared" si="57"/>
        <v>439997.71428571641</v>
      </c>
      <c r="X344" s="2">
        <f t="shared" si="47"/>
        <v>10002.285714283586</v>
      </c>
      <c r="Y344" s="2">
        <f t="shared" si="58"/>
        <v>40305319.285713859</v>
      </c>
      <c r="Z344" s="2" t="str">
        <f t="shared" si="48"/>
        <v>MEEP</v>
      </c>
      <c r="AA344" s="2">
        <f>IF(Z344="HERE",Y344,AA343+Graph!$G$1*1000)</f>
        <v>98114996.999999866</v>
      </c>
      <c r="AB344" s="2">
        <f t="shared" si="59"/>
        <v>420000</v>
      </c>
      <c r="AC344" s="2">
        <f t="shared" si="60"/>
        <v>38367332.285714246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x14ac:dyDescent="0.25">
      <c r="A345" s="1">
        <v>44521</v>
      </c>
      <c r="B345" s="2">
        <f t="shared" si="45"/>
        <v>275</v>
      </c>
      <c r="C345" s="7"/>
      <c r="D345" s="2" t="e">
        <f t="shared" si="51"/>
        <v>#N/A</v>
      </c>
      <c r="E345" s="2" t="e">
        <f t="shared" si="63"/>
        <v>#N/A</v>
      </c>
      <c r="F345" s="2">
        <v>1698465.671548605</v>
      </c>
      <c r="G345" s="2">
        <f t="shared" si="64"/>
        <v>439997.71428571426</v>
      </c>
      <c r="H345" s="2">
        <f t="shared" si="61"/>
        <v>138246813.42857173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3355513.5714285914</v>
      </c>
      <c r="M345" s="8" t="e">
        <f t="shared" si="69"/>
        <v>#N/A</v>
      </c>
      <c r="N345" s="21" t="e">
        <f t="shared" si="53"/>
        <v>#N/A</v>
      </c>
      <c r="O345" s="2" t="e">
        <f t="shared" si="66"/>
        <v>#N/A</v>
      </c>
      <c r="P345" s="2">
        <v>1724015.9963985384</v>
      </c>
      <c r="Q345" s="21">
        <f t="shared" si="67"/>
        <v>450000</v>
      </c>
      <c r="R345" s="2">
        <f t="shared" si="62"/>
        <v>141602327</v>
      </c>
      <c r="S345" s="2">
        <f t="shared" si="54"/>
        <v>439997.71428570151</v>
      </c>
      <c r="T345" s="2">
        <f t="shared" si="55"/>
        <v>10002.285714285914</v>
      </c>
      <c r="U345" s="2">
        <f t="shared" si="56"/>
        <v>450000</v>
      </c>
      <c r="V345" s="2">
        <f t="shared" si="33"/>
        <v>101287005.42857169</v>
      </c>
      <c r="W345" s="2">
        <f t="shared" si="57"/>
        <v>439997.71428571641</v>
      </c>
      <c r="X345" s="2">
        <f t="shared" si="47"/>
        <v>10002.285714283586</v>
      </c>
      <c r="Y345" s="2">
        <f t="shared" si="58"/>
        <v>40315321.571428142</v>
      </c>
      <c r="Z345" s="2" t="str">
        <f t="shared" si="48"/>
        <v>MEEP</v>
      </c>
      <c r="AA345" s="2">
        <f>IF(Z345="HERE",Y345,AA344+Graph!$G$1*1000)</f>
        <v>98534996.999999866</v>
      </c>
      <c r="AB345" s="2">
        <f t="shared" si="59"/>
        <v>420000</v>
      </c>
      <c r="AC345" s="2">
        <f t="shared" si="60"/>
        <v>38367332.285714246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x14ac:dyDescent="0.25">
      <c r="A346" s="1">
        <v>44522</v>
      </c>
      <c r="B346" s="2">
        <f t="shared" si="45"/>
        <v>276</v>
      </c>
      <c r="C346" s="7"/>
      <c r="D346" s="2" t="e">
        <f t="shared" si="51"/>
        <v>#N/A</v>
      </c>
      <c r="E346" s="2" t="e">
        <f t="shared" si="63"/>
        <v>#N/A</v>
      </c>
      <c r="F346" s="2">
        <v>1702972.8653279543</v>
      </c>
      <c r="G346" s="2">
        <f t="shared" si="64"/>
        <v>439997.71428571426</v>
      </c>
      <c r="H346" s="2">
        <f t="shared" si="61"/>
        <v>138686811.14285743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3365515.8571428773</v>
      </c>
      <c r="M346" s="8" t="e">
        <f t="shared" si="69"/>
        <v>#N/A</v>
      </c>
      <c r="N346" s="21" t="e">
        <f t="shared" si="53"/>
        <v>#N/A</v>
      </c>
      <c r="O346" s="2" t="e">
        <f t="shared" si="66"/>
        <v>#N/A</v>
      </c>
      <c r="P346" s="2">
        <v>1728597.5810323954</v>
      </c>
      <c r="Q346" s="21">
        <f t="shared" si="67"/>
        <v>450000</v>
      </c>
      <c r="R346" s="2">
        <f t="shared" si="62"/>
        <v>142052327</v>
      </c>
      <c r="S346" s="2">
        <f t="shared" si="54"/>
        <v>439997.71428570151</v>
      </c>
      <c r="T346" s="2">
        <f t="shared" si="55"/>
        <v>10002.285714285914</v>
      </c>
      <c r="U346" s="2">
        <f t="shared" si="56"/>
        <v>450000</v>
      </c>
      <c r="V346" s="2">
        <f t="shared" si="33"/>
        <v>101727003.1428574</v>
      </c>
      <c r="W346" s="2">
        <f t="shared" si="57"/>
        <v>439997.71428571641</v>
      </c>
      <c r="X346" s="2">
        <f t="shared" si="47"/>
        <v>10002.285714283586</v>
      </c>
      <c r="Y346" s="2">
        <f t="shared" si="58"/>
        <v>40325323.857142426</v>
      </c>
      <c r="Z346" s="2" t="str">
        <f t="shared" si="48"/>
        <v>MEEP</v>
      </c>
      <c r="AA346" s="2">
        <f>IF(Z346="HERE",Y346,AA345+Graph!$G$1*1000)</f>
        <v>98954996.999999866</v>
      </c>
      <c r="AB346" s="2">
        <f t="shared" si="59"/>
        <v>420000</v>
      </c>
      <c r="AC346" s="2">
        <f t="shared" si="60"/>
        <v>38367332.285714246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x14ac:dyDescent="0.25">
      <c r="A347" s="1">
        <v>44523</v>
      </c>
      <c r="B347" s="2">
        <f t="shared" si="45"/>
        <v>277</v>
      </c>
      <c r="C347" s="7"/>
      <c r="D347" s="2" t="e">
        <f t="shared" si="51"/>
        <v>#N/A</v>
      </c>
      <c r="E347" s="2" t="e">
        <f t="shared" si="63"/>
        <v>#N/A</v>
      </c>
      <c r="F347" s="2">
        <v>1707480.0591072738</v>
      </c>
      <c r="G347" s="2">
        <f t="shared" si="64"/>
        <v>439997.71428571426</v>
      </c>
      <c r="H347" s="2">
        <f t="shared" si="61"/>
        <v>139126808.85714313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3375518.1428571632</v>
      </c>
      <c r="M347" s="8" t="e">
        <f t="shared" si="69"/>
        <v>#N/A</v>
      </c>
      <c r="N347" s="21" t="e">
        <f t="shared" si="53"/>
        <v>#N/A</v>
      </c>
      <c r="O347" s="2" t="e">
        <f t="shared" si="66"/>
        <v>#N/A</v>
      </c>
      <c r="P347" s="2">
        <v>1733179.1656662524</v>
      </c>
      <c r="Q347" s="21">
        <f t="shared" si="67"/>
        <v>450000</v>
      </c>
      <c r="R347" s="2">
        <f t="shared" si="62"/>
        <v>142502327</v>
      </c>
      <c r="S347" s="2">
        <f t="shared" si="54"/>
        <v>439997.71428570151</v>
      </c>
      <c r="T347" s="2">
        <f t="shared" si="55"/>
        <v>10002.285714285914</v>
      </c>
      <c r="U347" s="2">
        <f t="shared" si="56"/>
        <v>450000</v>
      </c>
      <c r="V347" s="2">
        <f t="shared" si="33"/>
        <v>102167000.85714312</v>
      </c>
      <c r="W347" s="2">
        <f t="shared" si="57"/>
        <v>439997.71428571641</v>
      </c>
      <c r="X347" s="2">
        <f t="shared" si="47"/>
        <v>10002.285714283586</v>
      </c>
      <c r="Y347" s="2">
        <f t="shared" si="58"/>
        <v>40335326.14285671</v>
      </c>
      <c r="Z347" s="2" t="str">
        <f t="shared" si="48"/>
        <v>MEEP</v>
      </c>
      <c r="AA347" s="2">
        <f>IF(Z347="HERE",Y347,AA346+Graph!$G$1*1000)</f>
        <v>99374996.999999866</v>
      </c>
      <c r="AB347" s="2">
        <f t="shared" si="59"/>
        <v>420000</v>
      </c>
      <c r="AC347" s="2">
        <f t="shared" si="60"/>
        <v>38367332.285714246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x14ac:dyDescent="0.25">
      <c r="A348" s="1">
        <v>44524</v>
      </c>
      <c r="B348" s="2">
        <f t="shared" si="45"/>
        <v>278</v>
      </c>
      <c r="C348" s="7"/>
      <c r="D348" s="2" t="e">
        <f t="shared" si="51"/>
        <v>#N/A</v>
      </c>
      <c r="E348" s="2" t="e">
        <f t="shared" si="63"/>
        <v>#N/A</v>
      </c>
      <c r="F348" s="2">
        <v>1711987.2528866231</v>
      </c>
      <c r="G348" s="2">
        <f t="shared" si="64"/>
        <v>439997.71428571426</v>
      </c>
      <c r="H348" s="2">
        <f t="shared" si="61"/>
        <v>139566806.57142884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3385520.4285714491</v>
      </c>
      <c r="M348" s="8" t="e">
        <f t="shared" si="69"/>
        <v>#N/A</v>
      </c>
      <c r="N348" s="21" t="e">
        <f t="shared" si="53"/>
        <v>#N/A</v>
      </c>
      <c r="O348" s="2" t="e">
        <f t="shared" si="66"/>
        <v>#N/A</v>
      </c>
      <c r="P348" s="2">
        <v>1737760.7503001094</v>
      </c>
      <c r="Q348" s="21">
        <f t="shared" si="67"/>
        <v>450000</v>
      </c>
      <c r="R348" s="2">
        <f t="shared" si="62"/>
        <v>142952327</v>
      </c>
      <c r="S348" s="2">
        <f t="shared" si="54"/>
        <v>439997.71428570151</v>
      </c>
      <c r="T348" s="2">
        <f t="shared" si="55"/>
        <v>10002.285714285914</v>
      </c>
      <c r="U348" s="2">
        <f t="shared" si="56"/>
        <v>450000</v>
      </c>
      <c r="V348" s="2">
        <f t="shared" si="33"/>
        <v>102606998.57142884</v>
      </c>
      <c r="W348" s="2">
        <f t="shared" si="57"/>
        <v>439997.71428571641</v>
      </c>
      <c r="X348" s="2">
        <f t="shared" si="47"/>
        <v>10002.285714283586</v>
      </c>
      <c r="Y348" s="2">
        <f t="shared" si="58"/>
        <v>40345328.428570993</v>
      </c>
      <c r="Z348" s="2" t="str">
        <f t="shared" si="48"/>
        <v>MEEP</v>
      </c>
      <c r="AA348" s="2">
        <f>IF(Z348="HERE",Y348,AA347+Graph!$G$1*1000)</f>
        <v>99794996.999999866</v>
      </c>
      <c r="AB348" s="2">
        <f t="shared" si="59"/>
        <v>420000</v>
      </c>
      <c r="AC348" s="2">
        <f t="shared" si="60"/>
        <v>38367332.285714246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x14ac:dyDescent="0.25">
      <c r="A349" s="1">
        <v>44525</v>
      </c>
      <c r="B349" s="2">
        <f t="shared" si="45"/>
        <v>279</v>
      </c>
      <c r="C349" s="7"/>
      <c r="D349" s="2" t="e">
        <f t="shared" si="51"/>
        <v>#N/A</v>
      </c>
      <c r="E349" s="2" t="e">
        <f t="shared" si="63"/>
        <v>#N/A</v>
      </c>
      <c r="F349" s="2">
        <v>1716494.4466659427</v>
      </c>
      <c r="G349" s="2">
        <f t="shared" si="64"/>
        <v>439997.71428571426</v>
      </c>
      <c r="H349" s="2">
        <f t="shared" si="61"/>
        <v>140006804.28571454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3395522.714285735</v>
      </c>
      <c r="M349" s="8" t="e">
        <f t="shared" si="69"/>
        <v>#N/A</v>
      </c>
      <c r="N349" s="21" t="e">
        <f t="shared" si="53"/>
        <v>#N/A</v>
      </c>
      <c r="O349" s="2" t="e">
        <f t="shared" si="66"/>
        <v>#N/A</v>
      </c>
      <c r="P349" s="2">
        <v>1742342.3349339664</v>
      </c>
      <c r="Q349" s="21">
        <f t="shared" si="67"/>
        <v>450000</v>
      </c>
      <c r="R349" s="2">
        <f t="shared" si="62"/>
        <v>143402327</v>
      </c>
      <c r="S349" s="2">
        <f t="shared" si="54"/>
        <v>439997.71428570151</v>
      </c>
      <c r="T349" s="2">
        <f t="shared" si="55"/>
        <v>10002.285714285914</v>
      </c>
      <c r="U349" s="2">
        <f t="shared" si="56"/>
        <v>450000</v>
      </c>
      <c r="V349" s="2">
        <f t="shared" si="33"/>
        <v>103046996.28571455</v>
      </c>
      <c r="W349" s="2">
        <f t="shared" si="57"/>
        <v>439997.71428571641</v>
      </c>
      <c r="X349" s="2">
        <f t="shared" si="47"/>
        <v>10002.285714283586</v>
      </c>
      <c r="Y349" s="2">
        <f t="shared" si="58"/>
        <v>40355330.714285277</v>
      </c>
      <c r="Z349" s="2" t="str">
        <f t="shared" si="48"/>
        <v>MEEP</v>
      </c>
      <c r="AA349" s="2">
        <f>IF(Z349="HERE",Y349,AA348+Graph!$G$1*1000)</f>
        <v>100214996.99999987</v>
      </c>
      <c r="AB349" s="2">
        <f t="shared" si="59"/>
        <v>420000</v>
      </c>
      <c r="AC349" s="2">
        <f t="shared" si="60"/>
        <v>38367332.285714246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x14ac:dyDescent="0.25">
      <c r="A350" s="1">
        <v>44526</v>
      </c>
      <c r="B350" s="2">
        <f t="shared" si="45"/>
        <v>280</v>
      </c>
      <c r="C350" s="7"/>
      <c r="D350" s="2" t="e">
        <f t="shared" si="51"/>
        <v>#N/A</v>
      </c>
      <c r="E350" s="2" t="e">
        <f t="shared" si="63"/>
        <v>#N/A</v>
      </c>
      <c r="F350" s="2">
        <v>1721001.6404452622</v>
      </c>
      <c r="G350" s="2">
        <f t="shared" si="64"/>
        <v>439997.71428571426</v>
      </c>
      <c r="H350" s="2">
        <f t="shared" si="61"/>
        <v>140446802.00000024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3405525.000000021</v>
      </c>
      <c r="M350" s="8" t="e">
        <f t="shared" si="69"/>
        <v>#N/A</v>
      </c>
      <c r="N350" s="21" t="e">
        <f t="shared" si="53"/>
        <v>#N/A</v>
      </c>
      <c r="O350" s="2" t="e">
        <f t="shared" si="66"/>
        <v>#N/A</v>
      </c>
      <c r="P350" s="2">
        <v>1746923.9195678234</v>
      </c>
      <c r="Q350" s="21">
        <f t="shared" si="67"/>
        <v>450000</v>
      </c>
      <c r="R350" s="2">
        <f t="shared" si="62"/>
        <v>143852327</v>
      </c>
      <c r="S350" s="2">
        <f t="shared" si="54"/>
        <v>439997.71428570151</v>
      </c>
      <c r="T350" s="2">
        <f t="shared" si="55"/>
        <v>10002.285714285914</v>
      </c>
      <c r="U350" s="2">
        <f t="shared" si="56"/>
        <v>450000</v>
      </c>
      <c r="V350" s="2">
        <f t="shared" si="33"/>
        <v>103486994.00000027</v>
      </c>
      <c r="W350" s="2">
        <f t="shared" si="57"/>
        <v>439997.71428571641</v>
      </c>
      <c r="X350" s="2">
        <f t="shared" si="47"/>
        <v>10002.285714283586</v>
      </c>
      <c r="Y350" s="2">
        <f t="shared" si="58"/>
        <v>40365332.99999956</v>
      </c>
      <c r="Z350" s="2" t="str">
        <f t="shared" si="48"/>
        <v>MEEP</v>
      </c>
      <c r="AA350" s="2">
        <f>IF(Z350="HERE",Y350,AA349+Graph!$G$1*1000)</f>
        <v>100634996.99999987</v>
      </c>
      <c r="AB350" s="2">
        <f t="shared" si="59"/>
        <v>420000</v>
      </c>
      <c r="AC350" s="2">
        <f t="shared" si="60"/>
        <v>38367332.285714246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x14ac:dyDescent="0.25">
      <c r="A351" s="1">
        <v>44527</v>
      </c>
      <c r="B351" s="2">
        <f t="shared" si="45"/>
        <v>281</v>
      </c>
      <c r="C351" s="7"/>
      <c r="D351" s="2" t="e">
        <f t="shared" si="51"/>
        <v>#N/A</v>
      </c>
      <c r="E351" s="2" t="e">
        <f t="shared" si="63"/>
        <v>#N/A</v>
      </c>
      <c r="F351" s="2">
        <v>1725508.8342246115</v>
      </c>
      <c r="G351" s="2">
        <f t="shared" si="64"/>
        <v>439997.71428571426</v>
      </c>
      <c r="H351" s="2">
        <f t="shared" si="61"/>
        <v>140886799.71428594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3415527.2857143069</v>
      </c>
      <c r="M351" s="8" t="e">
        <f t="shared" si="69"/>
        <v>#N/A</v>
      </c>
      <c r="N351" s="21" t="e">
        <f t="shared" si="53"/>
        <v>#N/A</v>
      </c>
      <c r="O351" s="2" t="e">
        <f t="shared" si="66"/>
        <v>#N/A</v>
      </c>
      <c r="P351" s="2">
        <v>1751505.5042016804</v>
      </c>
      <c r="Q351" s="21">
        <f t="shared" si="67"/>
        <v>450000</v>
      </c>
      <c r="R351" s="2">
        <f t="shared" si="62"/>
        <v>144302327</v>
      </c>
      <c r="S351" s="2">
        <f t="shared" si="54"/>
        <v>439997.71428570151</v>
      </c>
      <c r="T351" s="2">
        <f t="shared" si="55"/>
        <v>10002.285714285914</v>
      </c>
      <c r="U351" s="2">
        <f t="shared" si="56"/>
        <v>450000</v>
      </c>
      <c r="V351" s="2">
        <f t="shared" si="33"/>
        <v>103926991.71428598</v>
      </c>
      <c r="W351" s="2">
        <f t="shared" si="57"/>
        <v>439997.71428571641</v>
      </c>
      <c r="X351" s="2">
        <f t="shared" si="47"/>
        <v>10002.285714283586</v>
      </c>
      <c r="Y351" s="2">
        <f t="shared" ref="Y351:Y385" si="70">IF(COUNT($C352)=0,IF(COUNT($C351)=1,C351,SUM(Y350+X351)),C351)</f>
        <v>40375335.285713844</v>
      </c>
      <c r="Z351" s="2" t="str">
        <f t="shared" si="48"/>
        <v>MEEP</v>
      </c>
      <c r="AA351" s="2">
        <f>IF(Z351="HERE",Y351,AA350+Graph!$G$1*1000)</f>
        <v>101054996.99999987</v>
      </c>
      <c r="AB351" s="2">
        <f t="shared" si="59"/>
        <v>420000</v>
      </c>
      <c r="AC351" s="2">
        <f t="shared" ref="AC351:AC385" si="71">IF(Z352="HERE",V351,AC350)</f>
        <v>38367332.285714246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x14ac:dyDescent="0.25">
      <c r="A352" s="1">
        <v>44528</v>
      </c>
      <c r="B352" s="2">
        <f t="shared" si="45"/>
        <v>282</v>
      </c>
      <c r="C352" s="7"/>
      <c r="D352" s="2" t="e">
        <f t="shared" si="51"/>
        <v>#N/A</v>
      </c>
      <c r="E352" s="2" t="e">
        <f t="shared" si="63"/>
        <v>#N/A</v>
      </c>
      <c r="F352" s="2">
        <v>1730016.028003931</v>
      </c>
      <c r="G352" s="2">
        <f t="shared" si="64"/>
        <v>439997.71428571426</v>
      </c>
      <c r="H352" s="2">
        <f t="shared" ref="H352:H385" si="72">IF(COUNT($C353)=0,IF(COUNT($C352)=1,C352,SUM(H351+G352)),C352)</f>
        <v>141326797.42857164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3425529.5714285928</v>
      </c>
      <c r="M352" s="8" t="e">
        <f t="shared" si="69"/>
        <v>#N/A</v>
      </c>
      <c r="N352" s="21" t="e">
        <f t="shared" si="53"/>
        <v>#N/A</v>
      </c>
      <c r="O352" s="2" t="e">
        <f t="shared" si="66"/>
        <v>#N/A</v>
      </c>
      <c r="P352" s="2">
        <v>1756087.0888355374</v>
      </c>
      <c r="Q352" s="21">
        <f t="shared" si="67"/>
        <v>450000</v>
      </c>
      <c r="R352" s="2">
        <f t="shared" ref="R352:R385" si="73">IF(COUNT($C353)=0,IF(COUNT($C352)=1,M352,SUM(R351+Q352)),M352)</f>
        <v>144752327</v>
      </c>
      <c r="S352" s="2">
        <f t="shared" si="54"/>
        <v>439997.71428570151</v>
      </c>
      <c r="T352" s="2">
        <f t="shared" si="55"/>
        <v>10002.285714285914</v>
      </c>
      <c r="U352" s="2">
        <f t="shared" si="56"/>
        <v>450000</v>
      </c>
      <c r="V352" s="2">
        <f t="shared" si="33"/>
        <v>104366989.4285717</v>
      </c>
      <c r="W352" s="2">
        <f t="shared" si="57"/>
        <v>439997.71428571641</v>
      </c>
      <c r="X352" s="2">
        <f t="shared" si="47"/>
        <v>10002.285714283586</v>
      </c>
      <c r="Y352" s="2">
        <f t="shared" si="70"/>
        <v>40385337.571428128</v>
      </c>
      <c r="Z352" s="2" t="str">
        <f t="shared" si="48"/>
        <v>MEEP</v>
      </c>
      <c r="AA352" s="2">
        <f>IF(Z352="HERE",Y352,AA351+Graph!$G$1*1000)</f>
        <v>101474996.99999987</v>
      </c>
      <c r="AB352" s="2">
        <f t="shared" si="59"/>
        <v>420000</v>
      </c>
      <c r="AC352" s="2">
        <f t="shared" si="71"/>
        <v>38367332.285714246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x14ac:dyDescent="0.25">
      <c r="A353" s="1">
        <v>44529</v>
      </c>
      <c r="B353" s="2">
        <f t="shared" si="45"/>
        <v>283</v>
      </c>
      <c r="C353" s="7"/>
      <c r="D353" s="2" t="e">
        <f t="shared" si="51"/>
        <v>#N/A</v>
      </c>
      <c r="E353" s="2" t="e">
        <f t="shared" si="63"/>
        <v>#N/A</v>
      </c>
      <c r="F353" s="2">
        <v>1734523.2217832506</v>
      </c>
      <c r="G353" s="2">
        <f t="shared" si="64"/>
        <v>439997.71428571426</v>
      </c>
      <c r="H353" s="2">
        <f t="shared" si="72"/>
        <v>141766795.14285734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3435531.8571428787</v>
      </c>
      <c r="M353" s="8" t="e">
        <f t="shared" si="69"/>
        <v>#N/A</v>
      </c>
      <c r="N353" s="21" t="e">
        <f t="shared" si="53"/>
        <v>#N/A</v>
      </c>
      <c r="O353" s="2" t="e">
        <f t="shared" si="66"/>
        <v>#N/A</v>
      </c>
      <c r="P353" s="2">
        <v>1760668.6734693646</v>
      </c>
      <c r="Q353" s="21">
        <f t="shared" si="67"/>
        <v>450000</v>
      </c>
      <c r="R353" s="2">
        <f t="shared" si="73"/>
        <v>145202327</v>
      </c>
      <c r="S353" s="2">
        <f t="shared" si="54"/>
        <v>439997.71428570151</v>
      </c>
      <c r="T353" s="2">
        <f t="shared" si="55"/>
        <v>10002.285714285914</v>
      </c>
      <c r="U353" s="2">
        <f t="shared" si="56"/>
        <v>450000</v>
      </c>
      <c r="V353" s="2">
        <f t="shared" si="33"/>
        <v>104806987.14285742</v>
      </c>
      <c r="W353" s="2">
        <f t="shared" si="57"/>
        <v>439997.71428571641</v>
      </c>
      <c r="X353" s="2">
        <f t="shared" si="47"/>
        <v>10002.285714283586</v>
      </c>
      <c r="Y353" s="2">
        <f t="shared" si="70"/>
        <v>40395339.857142411</v>
      </c>
      <c r="Z353" s="2" t="str">
        <f t="shared" si="48"/>
        <v>MEEP</v>
      </c>
      <c r="AA353" s="2">
        <f>IF(Z353="HERE",Y353,AA352+Graph!$G$1*1000)</f>
        <v>101894996.99999987</v>
      </c>
      <c r="AB353" s="2">
        <f t="shared" si="59"/>
        <v>420000</v>
      </c>
      <c r="AC353" s="2">
        <f t="shared" si="71"/>
        <v>38367332.285714246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x14ac:dyDescent="0.25">
      <c r="A354" s="1">
        <v>44530</v>
      </c>
      <c r="B354" s="2">
        <f t="shared" si="45"/>
        <v>284</v>
      </c>
      <c r="C354" s="7"/>
      <c r="D354" s="2" t="e">
        <f t="shared" si="51"/>
        <v>#N/A</v>
      </c>
      <c r="E354" s="2" t="e">
        <f t="shared" si="63"/>
        <v>#N/A</v>
      </c>
      <c r="F354" s="2">
        <v>1739030.4155625999</v>
      </c>
      <c r="G354" s="2">
        <f t="shared" si="64"/>
        <v>439997.71428571426</v>
      </c>
      <c r="H354" s="2">
        <f t="shared" si="72"/>
        <v>142206792.85714304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3445534.1428571646</v>
      </c>
      <c r="M354" s="8" t="e">
        <f t="shared" si="69"/>
        <v>#N/A</v>
      </c>
      <c r="N354" s="21" t="e">
        <f t="shared" si="53"/>
        <v>#N/A</v>
      </c>
      <c r="O354" s="2" t="e">
        <f t="shared" si="66"/>
        <v>#N/A</v>
      </c>
      <c r="P354" s="2">
        <v>1765250.2581032217</v>
      </c>
      <c r="Q354" s="21">
        <f t="shared" si="67"/>
        <v>450000</v>
      </c>
      <c r="R354" s="2">
        <f t="shared" si="73"/>
        <v>145652327</v>
      </c>
      <c r="S354" s="2">
        <f t="shared" si="54"/>
        <v>439997.71428570151</v>
      </c>
      <c r="T354" s="2">
        <f t="shared" si="55"/>
        <v>10002.285714285914</v>
      </c>
      <c r="U354" s="2">
        <f t="shared" si="56"/>
        <v>450000</v>
      </c>
      <c r="V354" s="2">
        <f t="shared" si="33"/>
        <v>105246984.85714313</v>
      </c>
      <c r="W354" s="2">
        <f t="shared" si="57"/>
        <v>439997.71428571641</v>
      </c>
      <c r="X354" s="2">
        <f t="shared" si="47"/>
        <v>10002.285714283586</v>
      </c>
      <c r="Y354" s="2">
        <f t="shared" si="70"/>
        <v>40405342.142856695</v>
      </c>
      <c r="Z354" s="2" t="str">
        <f t="shared" si="48"/>
        <v>MEEP</v>
      </c>
      <c r="AA354" s="2">
        <f>IF(Z354="HERE",Y354,AA353+Graph!$G$1*1000)</f>
        <v>102314996.99999987</v>
      </c>
      <c r="AB354" s="2">
        <f t="shared" si="59"/>
        <v>420000</v>
      </c>
      <c r="AC354" s="2">
        <f t="shared" si="71"/>
        <v>38367332.285714246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x14ac:dyDescent="0.25">
      <c r="A355" s="1">
        <v>44531</v>
      </c>
      <c r="B355" s="2">
        <f t="shared" si="45"/>
        <v>285</v>
      </c>
      <c r="C355" s="7"/>
      <c r="D355" s="2" t="e">
        <f t="shared" si="51"/>
        <v>#N/A</v>
      </c>
      <c r="E355" s="2" t="e">
        <f t="shared" si="63"/>
        <v>#N/A</v>
      </c>
      <c r="F355" s="2">
        <v>1743537.6093419194</v>
      </c>
      <c r="G355" s="2">
        <f t="shared" si="64"/>
        <v>439997.71428571426</v>
      </c>
      <c r="H355" s="2">
        <f t="shared" si="72"/>
        <v>142646790.57142875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3455536.4285714505</v>
      </c>
      <c r="M355" s="8" t="e">
        <f t="shared" si="69"/>
        <v>#N/A</v>
      </c>
      <c r="N355" s="21" t="e">
        <f t="shared" si="53"/>
        <v>#N/A</v>
      </c>
      <c r="O355" s="2" t="e">
        <f t="shared" si="66"/>
        <v>#N/A</v>
      </c>
      <c r="P355" s="2">
        <v>1769831.8427370787</v>
      </c>
      <c r="Q355" s="21">
        <f t="shared" si="67"/>
        <v>450000</v>
      </c>
      <c r="R355" s="2">
        <f t="shared" si="73"/>
        <v>146102327</v>
      </c>
      <c r="S355" s="2">
        <f t="shared" si="54"/>
        <v>439997.71428570151</v>
      </c>
      <c r="T355" s="2">
        <f t="shared" si="55"/>
        <v>10002.285714285914</v>
      </c>
      <c r="U355" s="2">
        <f t="shared" si="56"/>
        <v>450000</v>
      </c>
      <c r="V355" s="2">
        <f t="shared" si="33"/>
        <v>105686982.57142885</v>
      </c>
      <c r="W355" s="2">
        <f t="shared" si="57"/>
        <v>439997.71428571641</v>
      </c>
      <c r="X355" s="2">
        <f t="shared" si="47"/>
        <v>10002.285714283586</v>
      </c>
      <c r="Y355" s="2">
        <f t="shared" si="70"/>
        <v>40415344.428570978</v>
      </c>
      <c r="Z355" s="2" t="str">
        <f t="shared" si="48"/>
        <v>MEEP</v>
      </c>
      <c r="AA355" s="2">
        <f>IF(Z355="HERE",Y355,AA354+Graph!$G$1*1000)</f>
        <v>102734996.99999987</v>
      </c>
      <c r="AB355" s="2">
        <f t="shared" si="59"/>
        <v>420000</v>
      </c>
      <c r="AC355" s="2">
        <f t="shared" si="71"/>
        <v>38367332.285714246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x14ac:dyDescent="0.25">
      <c r="A356" s="1">
        <v>44532</v>
      </c>
      <c r="B356" s="2">
        <f t="shared" si="45"/>
        <v>286</v>
      </c>
      <c r="C356" s="7"/>
      <c r="D356" s="2" t="e">
        <f t="shared" si="51"/>
        <v>#N/A</v>
      </c>
      <c r="E356" s="2" t="e">
        <f t="shared" si="63"/>
        <v>#N/A</v>
      </c>
      <c r="F356" s="2">
        <v>1748044.8031212389</v>
      </c>
      <c r="G356" s="2">
        <f t="shared" si="64"/>
        <v>439997.71428571426</v>
      </c>
      <c r="H356" s="2">
        <f t="shared" si="72"/>
        <v>143086788.28571445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3465538.7142857364</v>
      </c>
      <c r="M356" s="8" t="e">
        <f t="shared" si="69"/>
        <v>#N/A</v>
      </c>
      <c r="N356" s="21" t="e">
        <f t="shared" si="53"/>
        <v>#N/A</v>
      </c>
      <c r="O356" s="2" t="e">
        <f t="shared" si="66"/>
        <v>#N/A</v>
      </c>
      <c r="P356" s="2">
        <v>1774413.4273709357</v>
      </c>
      <c r="Q356" s="21">
        <f t="shared" si="67"/>
        <v>450000</v>
      </c>
      <c r="R356" s="2">
        <f t="shared" si="73"/>
        <v>146552327</v>
      </c>
      <c r="S356" s="2">
        <f t="shared" si="54"/>
        <v>439997.71428570151</v>
      </c>
      <c r="T356" s="2">
        <f t="shared" si="55"/>
        <v>10002.285714285914</v>
      </c>
      <c r="U356" s="2">
        <f t="shared" si="56"/>
        <v>450000</v>
      </c>
      <c r="V356" s="2">
        <f t="shared" ref="V356:V385" si="74">H272</f>
        <v>106126980.28571457</v>
      </c>
      <c r="W356" s="2">
        <f t="shared" si="57"/>
        <v>439997.71428571641</v>
      </c>
      <c r="X356" s="2">
        <f t="shared" si="47"/>
        <v>10002.285714283586</v>
      </c>
      <c r="Y356" s="2">
        <f t="shared" si="70"/>
        <v>40425346.714285262</v>
      </c>
      <c r="Z356" s="2" t="str">
        <f t="shared" si="48"/>
        <v>MEEP</v>
      </c>
      <c r="AA356" s="2">
        <f>IF(Z356="HERE",Y356,AA355+Graph!$G$1*1000)</f>
        <v>103154996.99999987</v>
      </c>
      <c r="AB356" s="2">
        <f t="shared" si="59"/>
        <v>420000</v>
      </c>
      <c r="AC356" s="2">
        <f t="shared" si="71"/>
        <v>38367332.285714246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x14ac:dyDescent="0.25">
      <c r="A357" s="1">
        <v>44533</v>
      </c>
      <c r="B357" s="2">
        <f t="shared" si="45"/>
        <v>287</v>
      </c>
      <c r="C357" s="7"/>
      <c r="D357" s="2" t="e">
        <f t="shared" si="51"/>
        <v>#N/A</v>
      </c>
      <c r="E357" s="2" t="e">
        <f t="shared" si="63"/>
        <v>#N/A</v>
      </c>
      <c r="F357" s="2">
        <v>1752551.9969005883</v>
      </c>
      <c r="G357" s="2">
        <f t="shared" si="64"/>
        <v>439997.71428571426</v>
      </c>
      <c r="H357" s="2">
        <f t="shared" si="72"/>
        <v>143526786.00000015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3475541.0000000224</v>
      </c>
      <c r="M357" s="8" t="e">
        <f t="shared" si="69"/>
        <v>#N/A</v>
      </c>
      <c r="N357" s="21" t="e">
        <f t="shared" si="53"/>
        <v>#N/A</v>
      </c>
      <c r="O357" s="2" t="e">
        <f t="shared" si="66"/>
        <v>#N/A</v>
      </c>
      <c r="P357" s="2">
        <v>1778995.0120047927</v>
      </c>
      <c r="Q357" s="21">
        <f t="shared" si="67"/>
        <v>450000</v>
      </c>
      <c r="R357" s="2">
        <f t="shared" si="73"/>
        <v>147002327</v>
      </c>
      <c r="S357" s="2">
        <f t="shared" si="54"/>
        <v>439997.71428570151</v>
      </c>
      <c r="T357" s="2">
        <f t="shared" si="55"/>
        <v>10002.285714285914</v>
      </c>
      <c r="U357" s="2">
        <f t="shared" si="56"/>
        <v>450000</v>
      </c>
      <c r="V357" s="2">
        <f t="shared" si="74"/>
        <v>106566978.00000028</v>
      </c>
      <c r="W357" s="2">
        <f t="shared" si="57"/>
        <v>439997.71428571641</v>
      </c>
      <c r="X357" s="2">
        <f t="shared" si="47"/>
        <v>10002.285714283586</v>
      </c>
      <c r="Y357" s="2">
        <f t="shared" si="70"/>
        <v>40435348.999999546</v>
      </c>
      <c r="Z357" s="2" t="str">
        <f t="shared" si="48"/>
        <v>MEEP</v>
      </c>
      <c r="AA357" s="2">
        <f>IF(Z357="HERE",Y357,AA356+Graph!$G$1*1000)</f>
        <v>103574996.99999987</v>
      </c>
      <c r="AB357" s="2">
        <f t="shared" si="59"/>
        <v>420000</v>
      </c>
      <c r="AC357" s="2">
        <f t="shared" si="71"/>
        <v>38367332.285714246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x14ac:dyDescent="0.25">
      <c r="A358" s="1">
        <v>44534</v>
      </c>
      <c r="B358" s="2">
        <f t="shared" si="45"/>
        <v>288</v>
      </c>
      <c r="C358" s="7"/>
      <c r="D358" s="2" t="e">
        <f t="shared" si="51"/>
        <v>#N/A</v>
      </c>
      <c r="E358" s="2" t="e">
        <f t="shared" si="63"/>
        <v>#N/A</v>
      </c>
      <c r="F358" s="2">
        <v>1757059.1906799078</v>
      </c>
      <c r="G358" s="2">
        <f t="shared" si="64"/>
        <v>439997.71428571426</v>
      </c>
      <c r="H358" s="2">
        <f t="shared" si="72"/>
        <v>143966783.71428585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3485543.2857143083</v>
      </c>
      <c r="M358" s="8" t="e">
        <f t="shared" si="69"/>
        <v>#N/A</v>
      </c>
      <c r="N358" s="21" t="e">
        <f t="shared" si="53"/>
        <v>#N/A</v>
      </c>
      <c r="O358" s="2" t="e">
        <f t="shared" si="66"/>
        <v>#N/A</v>
      </c>
      <c r="P358" s="2">
        <v>1783576.5966386497</v>
      </c>
      <c r="Q358" s="21">
        <f t="shared" ref="Q358:Q385" si="75">IF(P358&gt;450000,450000,P358)</f>
        <v>450000</v>
      </c>
      <c r="R358" s="2">
        <f t="shared" si="73"/>
        <v>147452327</v>
      </c>
      <c r="S358" s="2">
        <f t="shared" si="54"/>
        <v>439997.71428570151</v>
      </c>
      <c r="T358" s="2">
        <f t="shared" si="55"/>
        <v>10002.285714285914</v>
      </c>
      <c r="U358" s="2">
        <f t="shared" si="56"/>
        <v>450000</v>
      </c>
      <c r="V358" s="2">
        <f t="shared" si="74"/>
        <v>107006975.714286</v>
      </c>
      <c r="W358" s="2">
        <f t="shared" si="57"/>
        <v>439997.71428571641</v>
      </c>
      <c r="X358" s="2">
        <f t="shared" si="47"/>
        <v>10002.285714283586</v>
      </c>
      <c r="Y358" s="2">
        <f t="shared" si="70"/>
        <v>40445351.285713829</v>
      </c>
      <c r="Z358" s="2" t="str">
        <f t="shared" si="48"/>
        <v>MEEP</v>
      </c>
      <c r="AA358" s="2">
        <f>IF(Z358="HERE",Y358,AA357+Graph!$G$1*1000)</f>
        <v>103994996.99999987</v>
      </c>
      <c r="AB358" s="2">
        <f t="shared" si="59"/>
        <v>420000</v>
      </c>
      <c r="AC358" s="2">
        <f t="shared" si="71"/>
        <v>38367332.285714246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x14ac:dyDescent="0.25">
      <c r="A359" s="1">
        <v>44535</v>
      </c>
      <c r="B359" s="2">
        <f t="shared" si="45"/>
        <v>289</v>
      </c>
      <c r="C359" s="7"/>
      <c r="D359" s="2" t="e">
        <f t="shared" si="51"/>
        <v>#N/A</v>
      </c>
      <c r="E359" s="2" t="e">
        <f t="shared" si="63"/>
        <v>#N/A</v>
      </c>
      <c r="F359" s="2">
        <v>1761566.3844592273</v>
      </c>
      <c r="G359" s="2">
        <f t="shared" si="64"/>
        <v>439997.71428571426</v>
      </c>
      <c r="H359" s="2">
        <f t="shared" si="72"/>
        <v>144406781.42857155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3495545.5714285942</v>
      </c>
      <c r="M359" s="8" t="e">
        <f t="shared" si="69"/>
        <v>#N/A</v>
      </c>
      <c r="N359" s="21" t="e">
        <f t="shared" si="53"/>
        <v>#N/A</v>
      </c>
      <c r="O359" s="2" t="e">
        <f t="shared" si="66"/>
        <v>#N/A</v>
      </c>
      <c r="P359" s="2">
        <v>1788158.1812725067</v>
      </c>
      <c r="Q359" s="21">
        <f t="shared" si="75"/>
        <v>450000</v>
      </c>
      <c r="R359" s="2">
        <f t="shared" si="73"/>
        <v>147902327</v>
      </c>
      <c r="S359" s="2">
        <f t="shared" si="54"/>
        <v>439997.71428570151</v>
      </c>
      <c r="T359" s="2">
        <f t="shared" si="55"/>
        <v>10002.285714285914</v>
      </c>
      <c r="U359" s="2">
        <f t="shared" si="56"/>
        <v>450000</v>
      </c>
      <c r="V359" s="2">
        <f t="shared" si="74"/>
        <v>107446973.42857172</v>
      </c>
      <c r="W359" s="2">
        <f t="shared" si="57"/>
        <v>439997.71428571641</v>
      </c>
      <c r="X359" s="2">
        <f t="shared" si="47"/>
        <v>10002.285714283586</v>
      </c>
      <c r="Y359" s="2">
        <f t="shared" si="70"/>
        <v>40455353.571428113</v>
      </c>
      <c r="Z359" s="2" t="str">
        <f t="shared" si="48"/>
        <v>MEEP</v>
      </c>
      <c r="AA359" s="2">
        <f>IF(Z359="HERE",Y359,AA358+Graph!$G$1*1000)</f>
        <v>104414996.99999987</v>
      </c>
      <c r="AB359" s="2">
        <f t="shared" si="59"/>
        <v>420000</v>
      </c>
      <c r="AC359" s="2">
        <f t="shared" si="71"/>
        <v>38367332.285714246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x14ac:dyDescent="0.25">
      <c r="A360" s="1">
        <v>44536</v>
      </c>
      <c r="B360" s="2">
        <f t="shared" si="45"/>
        <v>290</v>
      </c>
      <c r="C360" s="7"/>
      <c r="D360" s="2" t="e">
        <f t="shared" si="51"/>
        <v>#N/A</v>
      </c>
      <c r="E360" s="2" t="e">
        <f t="shared" si="63"/>
        <v>#N/A</v>
      </c>
      <c r="F360" s="2">
        <v>1766073.5782385767</v>
      </c>
      <c r="G360" s="2">
        <f t="shared" si="64"/>
        <v>439997.71428571426</v>
      </c>
      <c r="H360" s="2">
        <f t="shared" si="72"/>
        <v>144846779.14285725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3505547.8571428801</v>
      </c>
      <c r="M360" s="8" t="e">
        <f t="shared" si="69"/>
        <v>#N/A</v>
      </c>
      <c r="N360" s="21" t="e">
        <f t="shared" si="53"/>
        <v>#N/A</v>
      </c>
      <c r="O360" s="2" t="e">
        <f t="shared" si="66"/>
        <v>#N/A</v>
      </c>
      <c r="P360" s="2">
        <v>1792739.7659063637</v>
      </c>
      <c r="Q360" s="21">
        <f t="shared" si="75"/>
        <v>450000</v>
      </c>
      <c r="R360" s="2">
        <f t="shared" si="73"/>
        <v>148352327</v>
      </c>
      <c r="S360" s="2">
        <f t="shared" si="54"/>
        <v>439997.71428570151</v>
      </c>
      <c r="T360" s="2">
        <f t="shared" si="55"/>
        <v>10002.285714285914</v>
      </c>
      <c r="U360" s="2">
        <f t="shared" si="56"/>
        <v>450000</v>
      </c>
      <c r="V360" s="2">
        <f t="shared" si="74"/>
        <v>107886971.14285743</v>
      </c>
      <c r="W360" s="2">
        <f t="shared" si="57"/>
        <v>439997.71428571641</v>
      </c>
      <c r="X360" s="2">
        <f t="shared" si="47"/>
        <v>10002.285714283586</v>
      </c>
      <c r="Y360" s="2">
        <f t="shared" si="70"/>
        <v>40465355.857142396</v>
      </c>
      <c r="Z360" s="2" t="str">
        <f t="shared" si="48"/>
        <v>MEEP</v>
      </c>
      <c r="AA360" s="2">
        <f>IF(Z360="HERE",Y360,AA359+Graph!$G$1*1000)</f>
        <v>104834996.99999987</v>
      </c>
      <c r="AB360" s="2">
        <f t="shared" si="59"/>
        <v>420000</v>
      </c>
      <c r="AC360" s="2">
        <f t="shared" si="71"/>
        <v>38367332.285714246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x14ac:dyDescent="0.25">
      <c r="A361" s="1">
        <v>44537</v>
      </c>
      <c r="B361" s="2">
        <f t="shared" si="45"/>
        <v>291</v>
      </c>
      <c r="C361" s="7"/>
      <c r="D361" s="2" t="e">
        <f t="shared" si="51"/>
        <v>#N/A</v>
      </c>
      <c r="E361" s="2" t="e">
        <f t="shared" si="63"/>
        <v>#N/A</v>
      </c>
      <c r="F361" s="2">
        <v>1770580.7720178962</v>
      </c>
      <c r="G361" s="2">
        <f t="shared" si="64"/>
        <v>439997.71428571426</v>
      </c>
      <c r="H361" s="2">
        <f t="shared" si="72"/>
        <v>145286776.85714296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3515550.142857166</v>
      </c>
      <c r="M361" s="8" t="e">
        <f t="shared" si="69"/>
        <v>#N/A</v>
      </c>
      <c r="N361" s="21" t="e">
        <f t="shared" si="53"/>
        <v>#N/A</v>
      </c>
      <c r="O361" s="2" t="e">
        <f t="shared" si="66"/>
        <v>#N/A</v>
      </c>
      <c r="P361" s="2">
        <v>1797321.3505402207</v>
      </c>
      <c r="Q361" s="21">
        <f t="shared" si="75"/>
        <v>450000</v>
      </c>
      <c r="R361" s="2">
        <f t="shared" si="73"/>
        <v>148802327</v>
      </c>
      <c r="S361" s="2">
        <f t="shared" si="54"/>
        <v>439997.71428570151</v>
      </c>
      <c r="T361" s="2">
        <f t="shared" si="55"/>
        <v>10002.285714285914</v>
      </c>
      <c r="U361" s="2">
        <f t="shared" si="56"/>
        <v>450000</v>
      </c>
      <c r="V361" s="2">
        <f t="shared" si="74"/>
        <v>108326968.85714315</v>
      </c>
      <c r="W361" s="2">
        <f t="shared" si="57"/>
        <v>439997.71428571641</v>
      </c>
      <c r="X361" s="2">
        <f t="shared" si="47"/>
        <v>10002.285714283586</v>
      </c>
      <c r="Y361" s="2">
        <f t="shared" si="70"/>
        <v>40475358.14285668</v>
      </c>
      <c r="Z361" s="2" t="str">
        <f t="shared" si="48"/>
        <v>MEEP</v>
      </c>
      <c r="AA361" s="2">
        <f>IF(Z361="HERE",Y361,AA360+Graph!$G$1*1000)</f>
        <v>105254996.99999987</v>
      </c>
      <c r="AB361" s="2">
        <f t="shared" si="59"/>
        <v>420000</v>
      </c>
      <c r="AC361" s="2">
        <f t="shared" si="71"/>
        <v>38367332.285714246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x14ac:dyDescent="0.25">
      <c r="A362" s="1">
        <v>44538</v>
      </c>
      <c r="B362" s="2">
        <f t="shared" si="45"/>
        <v>292</v>
      </c>
      <c r="C362" s="7"/>
      <c r="D362" s="2" t="e">
        <f t="shared" si="51"/>
        <v>#N/A</v>
      </c>
      <c r="E362" s="2" t="e">
        <f t="shared" si="63"/>
        <v>#N/A</v>
      </c>
      <c r="F362" s="2">
        <v>1775087.9657972157</v>
      </c>
      <c r="G362" s="2">
        <f t="shared" si="64"/>
        <v>439997.71428571426</v>
      </c>
      <c r="H362" s="2">
        <f t="shared" si="72"/>
        <v>145726774.57142866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3525552.4285714519</v>
      </c>
      <c r="M362" s="8" t="e">
        <f t="shared" si="69"/>
        <v>#N/A</v>
      </c>
      <c r="N362" s="21" t="e">
        <f t="shared" si="53"/>
        <v>#N/A</v>
      </c>
      <c r="O362" s="2" t="e">
        <f t="shared" si="66"/>
        <v>#N/A</v>
      </c>
      <c r="P362" s="2">
        <v>1801902.9351740479</v>
      </c>
      <c r="Q362" s="21">
        <f t="shared" si="75"/>
        <v>450000</v>
      </c>
      <c r="R362" s="2">
        <f t="shared" si="73"/>
        <v>149252327</v>
      </c>
      <c r="S362" s="2">
        <f t="shared" si="54"/>
        <v>439997.71428570151</v>
      </c>
      <c r="T362" s="2">
        <f t="shared" si="55"/>
        <v>10002.285714285914</v>
      </c>
      <c r="U362" s="2">
        <f t="shared" si="56"/>
        <v>450000</v>
      </c>
      <c r="V362" s="2">
        <f t="shared" si="74"/>
        <v>108766966.57142887</v>
      </c>
      <c r="W362" s="2">
        <f t="shared" si="57"/>
        <v>439997.71428571641</v>
      </c>
      <c r="X362" s="2">
        <f t="shared" si="47"/>
        <v>10002.285714283586</v>
      </c>
      <c r="Y362" s="2">
        <f t="shared" si="70"/>
        <v>40485360.428570963</v>
      </c>
      <c r="Z362" s="2" t="str">
        <f t="shared" si="48"/>
        <v>MEEP</v>
      </c>
      <c r="AA362" s="2">
        <f>IF(Z362="HERE",Y362,AA361+Graph!$G$1*1000)</f>
        <v>105674996.99999987</v>
      </c>
      <c r="AB362" s="2">
        <f t="shared" si="59"/>
        <v>420000</v>
      </c>
      <c r="AC362" s="2">
        <f t="shared" si="71"/>
        <v>38367332.285714246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x14ac:dyDescent="0.25">
      <c r="A363" s="1">
        <v>44539</v>
      </c>
      <c r="B363" s="2">
        <f t="shared" si="45"/>
        <v>293</v>
      </c>
      <c r="C363" s="7"/>
      <c r="D363" s="2" t="e">
        <f t="shared" si="51"/>
        <v>#N/A</v>
      </c>
      <c r="E363" s="2" t="e">
        <f t="shared" si="63"/>
        <v>#N/A</v>
      </c>
      <c r="F363" s="2">
        <v>1779595.159576565</v>
      </c>
      <c r="G363" s="2">
        <f t="shared" si="64"/>
        <v>439997.71428571426</v>
      </c>
      <c r="H363" s="2">
        <f t="shared" si="72"/>
        <v>146166772.28571436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3535554.7142857378</v>
      </c>
      <c r="M363" s="8" t="e">
        <f t="shared" si="69"/>
        <v>#N/A</v>
      </c>
      <c r="N363" s="21" t="e">
        <f t="shared" si="53"/>
        <v>#N/A</v>
      </c>
      <c r="O363" s="2" t="e">
        <f t="shared" si="66"/>
        <v>#N/A</v>
      </c>
      <c r="P363" s="2">
        <v>1806484.519807905</v>
      </c>
      <c r="Q363" s="21">
        <f t="shared" si="75"/>
        <v>450000</v>
      </c>
      <c r="R363" s="2">
        <f t="shared" si="73"/>
        <v>149702327</v>
      </c>
      <c r="S363" s="2">
        <f t="shared" si="54"/>
        <v>439997.71428570151</v>
      </c>
      <c r="T363" s="2">
        <f t="shared" si="55"/>
        <v>10002.285714285914</v>
      </c>
      <c r="U363" s="2">
        <f t="shared" si="56"/>
        <v>450000</v>
      </c>
      <c r="V363" s="2">
        <f t="shared" si="74"/>
        <v>109206964.28571458</v>
      </c>
      <c r="W363" s="2">
        <f t="shared" si="57"/>
        <v>439997.71428571641</v>
      </c>
      <c r="X363" s="2">
        <f t="shared" si="47"/>
        <v>10002.285714283586</v>
      </c>
      <c r="Y363" s="2">
        <f t="shared" si="70"/>
        <v>40495362.714285247</v>
      </c>
      <c r="Z363" s="2" t="str">
        <f t="shared" si="48"/>
        <v>MEEP</v>
      </c>
      <c r="AA363" s="2">
        <f>IF(Z363="HERE",Y363,AA362+Graph!$G$1*1000)</f>
        <v>106094996.99999987</v>
      </c>
      <c r="AB363" s="2">
        <f t="shared" si="59"/>
        <v>420000</v>
      </c>
      <c r="AC363" s="2">
        <f t="shared" si="71"/>
        <v>38367332.285714246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x14ac:dyDescent="0.25">
      <c r="A364" s="1">
        <v>44540</v>
      </c>
      <c r="B364" s="2">
        <f t="shared" si="45"/>
        <v>294</v>
      </c>
      <c r="C364" s="7"/>
      <c r="D364" s="2" t="e">
        <f t="shared" si="51"/>
        <v>#N/A</v>
      </c>
      <c r="E364" s="2" t="e">
        <f t="shared" si="63"/>
        <v>#N/A</v>
      </c>
      <c r="F364" s="2">
        <v>1784102.3533558846</v>
      </c>
      <c r="G364" s="2">
        <f t="shared" si="64"/>
        <v>439997.71428571426</v>
      </c>
      <c r="H364" s="2">
        <f t="shared" si="72"/>
        <v>146606770.00000006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3545557.0000000237</v>
      </c>
      <c r="M364" s="8" t="e">
        <f t="shared" si="69"/>
        <v>#N/A</v>
      </c>
      <c r="N364" s="21" t="e">
        <f t="shared" si="53"/>
        <v>#N/A</v>
      </c>
      <c r="O364" s="2" t="e">
        <f t="shared" si="66"/>
        <v>#N/A</v>
      </c>
      <c r="P364" s="2">
        <v>1811066.104441762</v>
      </c>
      <c r="Q364" s="21">
        <f t="shared" si="75"/>
        <v>450000</v>
      </c>
      <c r="R364" s="2">
        <f t="shared" si="73"/>
        <v>150152327</v>
      </c>
      <c r="S364" s="2">
        <f t="shared" si="54"/>
        <v>439997.71428570151</v>
      </c>
      <c r="T364" s="2">
        <f t="shared" si="55"/>
        <v>10002.285714285914</v>
      </c>
      <c r="U364" s="2">
        <f t="shared" si="56"/>
        <v>450000</v>
      </c>
      <c r="V364" s="2">
        <f t="shared" si="74"/>
        <v>109646962.0000003</v>
      </c>
      <c r="W364" s="2">
        <f t="shared" si="57"/>
        <v>439997.71428571641</v>
      </c>
      <c r="X364" s="2">
        <f t="shared" si="47"/>
        <v>10002.285714283586</v>
      </c>
      <c r="Y364" s="2">
        <f t="shared" si="70"/>
        <v>40505364.999999531</v>
      </c>
      <c r="Z364" s="2" t="str">
        <f t="shared" si="48"/>
        <v>MEEP</v>
      </c>
      <c r="AA364" s="2">
        <f>IF(Z364="HERE",Y364,AA363+Graph!$G$1*1000)</f>
        <v>106514996.99999987</v>
      </c>
      <c r="AB364" s="2">
        <f t="shared" si="59"/>
        <v>420000</v>
      </c>
      <c r="AC364" s="2">
        <f t="shared" si="71"/>
        <v>38367332.285714246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x14ac:dyDescent="0.25">
      <c r="A365" s="1">
        <v>44541</v>
      </c>
      <c r="B365" s="2">
        <f t="shared" si="45"/>
        <v>295</v>
      </c>
      <c r="C365" s="7"/>
      <c r="D365" s="2" t="e">
        <f t="shared" si="51"/>
        <v>#N/A</v>
      </c>
      <c r="E365" s="2" t="e">
        <f t="shared" si="63"/>
        <v>#N/A</v>
      </c>
      <c r="F365" s="2">
        <v>1788609.5471352041</v>
      </c>
      <c r="G365" s="2">
        <f t="shared" si="64"/>
        <v>439997.71428571426</v>
      </c>
      <c r="H365" s="2">
        <f t="shared" si="72"/>
        <v>147046767.71428576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3555559.2857143097</v>
      </c>
      <c r="M365" s="8" t="e">
        <f t="shared" si="69"/>
        <v>#N/A</v>
      </c>
      <c r="N365" s="21" t="e">
        <f t="shared" si="53"/>
        <v>#N/A</v>
      </c>
      <c r="O365" s="2" t="e">
        <f t="shared" si="66"/>
        <v>#N/A</v>
      </c>
      <c r="P365" s="2">
        <v>1815647.689075619</v>
      </c>
      <c r="Q365" s="21">
        <f t="shared" si="75"/>
        <v>450000</v>
      </c>
      <c r="R365" s="2">
        <f t="shared" si="73"/>
        <v>150602327</v>
      </c>
      <c r="S365" s="2">
        <f t="shared" si="54"/>
        <v>439997.71428570151</v>
      </c>
      <c r="T365" s="2">
        <f t="shared" si="55"/>
        <v>10002.285714285914</v>
      </c>
      <c r="U365" s="2">
        <f t="shared" si="56"/>
        <v>450000</v>
      </c>
      <c r="V365" s="2">
        <f t="shared" si="74"/>
        <v>110086959.71428601</v>
      </c>
      <c r="W365" s="2">
        <f t="shared" si="57"/>
        <v>439997.71428571641</v>
      </c>
      <c r="X365" s="2">
        <f t="shared" si="47"/>
        <v>10002.285714283586</v>
      </c>
      <c r="Y365" s="2">
        <f t="shared" si="70"/>
        <v>40515367.285713814</v>
      </c>
      <c r="Z365" s="2" t="str">
        <f t="shared" si="48"/>
        <v>MEEP</v>
      </c>
      <c r="AA365" s="2">
        <f>IF(Z365="HERE",Y365,AA364+Graph!$G$1*1000)</f>
        <v>106934996.99999987</v>
      </c>
      <c r="AB365" s="2">
        <f t="shared" si="59"/>
        <v>420000</v>
      </c>
      <c r="AC365" s="2">
        <f t="shared" si="71"/>
        <v>38367332.285714246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x14ac:dyDescent="0.25">
      <c r="A366" s="1">
        <v>44542</v>
      </c>
      <c r="B366" s="2">
        <f t="shared" si="45"/>
        <v>296</v>
      </c>
      <c r="C366" s="7"/>
      <c r="D366" s="2" t="e">
        <f t="shared" si="51"/>
        <v>#N/A</v>
      </c>
      <c r="E366" s="2" t="e">
        <f t="shared" si="63"/>
        <v>#N/A</v>
      </c>
      <c r="F366" s="2">
        <v>1793116.7409145534</v>
      </c>
      <c r="G366" s="2">
        <f t="shared" si="64"/>
        <v>439997.71428571426</v>
      </c>
      <c r="H366" s="2">
        <f t="shared" si="72"/>
        <v>147486765.42857146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3565561.5714285956</v>
      </c>
      <c r="M366" s="8" t="e">
        <f t="shared" si="69"/>
        <v>#N/A</v>
      </c>
      <c r="N366" s="21" t="e">
        <f t="shared" si="53"/>
        <v>#N/A</v>
      </c>
      <c r="O366" s="2" t="e">
        <f t="shared" si="66"/>
        <v>#N/A</v>
      </c>
      <c r="P366" s="2">
        <v>1820229.273709476</v>
      </c>
      <c r="Q366" s="21">
        <f t="shared" si="75"/>
        <v>450000</v>
      </c>
      <c r="R366" s="2">
        <f t="shared" si="73"/>
        <v>151052327</v>
      </c>
      <c r="S366" s="2">
        <f t="shared" si="54"/>
        <v>439997.71428570151</v>
      </c>
      <c r="T366" s="2">
        <f t="shared" si="55"/>
        <v>10002.285714285914</v>
      </c>
      <c r="U366" s="2">
        <f t="shared" si="56"/>
        <v>450000</v>
      </c>
      <c r="V366" s="2">
        <f t="shared" si="74"/>
        <v>110526957.42857173</v>
      </c>
      <c r="W366" s="2">
        <f t="shared" si="57"/>
        <v>439997.71428571641</v>
      </c>
      <c r="X366" s="2">
        <f t="shared" si="47"/>
        <v>10002.285714283586</v>
      </c>
      <c r="Y366" s="2">
        <f t="shared" si="70"/>
        <v>40525369.571428098</v>
      </c>
      <c r="Z366" s="2" t="str">
        <f t="shared" si="48"/>
        <v>MEEP</v>
      </c>
      <c r="AA366" s="2">
        <f>IF(Z366="HERE",Y366,AA365+Graph!$G$1*1000)</f>
        <v>107354996.99999987</v>
      </c>
      <c r="AB366" s="2">
        <f t="shared" si="59"/>
        <v>420000</v>
      </c>
      <c r="AC366" s="2">
        <f t="shared" si="71"/>
        <v>38367332.285714246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x14ac:dyDescent="0.25">
      <c r="A367" s="1">
        <v>44543</v>
      </c>
      <c r="B367" s="2">
        <f t="shared" si="45"/>
        <v>297</v>
      </c>
      <c r="C367" s="7"/>
      <c r="D367" s="2" t="e">
        <f t="shared" si="51"/>
        <v>#N/A</v>
      </c>
      <c r="E367" s="2" t="e">
        <f t="shared" si="63"/>
        <v>#N/A</v>
      </c>
      <c r="F367" s="2">
        <v>1797623.9346938729</v>
      </c>
      <c r="G367" s="2">
        <f t="shared" si="64"/>
        <v>439997.71428571426</v>
      </c>
      <c r="H367" s="2">
        <f t="shared" si="72"/>
        <v>147926763.14285716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3575563.8571428815</v>
      </c>
      <c r="M367" s="8" t="e">
        <f t="shared" si="69"/>
        <v>#N/A</v>
      </c>
      <c r="N367" s="21" t="e">
        <f t="shared" si="53"/>
        <v>#N/A</v>
      </c>
      <c r="O367" s="2" t="e">
        <f t="shared" si="66"/>
        <v>#N/A</v>
      </c>
      <c r="P367" s="2">
        <v>1824810.858343333</v>
      </c>
      <c r="Q367" s="21">
        <f t="shared" si="75"/>
        <v>450000</v>
      </c>
      <c r="R367" s="2">
        <f t="shared" si="73"/>
        <v>151502327</v>
      </c>
      <c r="S367" s="2">
        <f t="shared" si="54"/>
        <v>439997.71428570151</v>
      </c>
      <c r="T367" s="2">
        <f t="shared" si="55"/>
        <v>10002.285714285914</v>
      </c>
      <c r="U367" s="2">
        <f t="shared" si="56"/>
        <v>450000</v>
      </c>
      <c r="V367" s="2">
        <f t="shared" si="74"/>
        <v>110966955.14285745</v>
      </c>
      <c r="W367" s="2">
        <f t="shared" si="57"/>
        <v>439997.71428571641</v>
      </c>
      <c r="X367" s="2">
        <f t="shared" si="47"/>
        <v>10002.285714283586</v>
      </c>
      <c r="Y367" s="2">
        <f t="shared" si="70"/>
        <v>40535371.857142381</v>
      </c>
      <c r="Z367" s="2" t="str">
        <f t="shared" si="48"/>
        <v>MEEP</v>
      </c>
      <c r="AA367" s="2">
        <f>IF(Z367="HERE",Y367,AA366+Graph!$G$1*1000)</f>
        <v>107774996.99999987</v>
      </c>
      <c r="AB367" s="2">
        <f t="shared" si="59"/>
        <v>420000</v>
      </c>
      <c r="AC367" s="2">
        <f t="shared" si="71"/>
        <v>38367332.285714246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x14ac:dyDescent="0.25">
      <c r="A368" s="1">
        <v>44544</v>
      </c>
      <c r="B368" s="2">
        <f t="shared" si="45"/>
        <v>298</v>
      </c>
      <c r="C368" s="7"/>
      <c r="D368" s="2" t="e">
        <f t="shared" si="51"/>
        <v>#N/A</v>
      </c>
      <c r="E368" s="2" t="e">
        <f t="shared" si="63"/>
        <v>#N/A</v>
      </c>
      <c r="F368" s="2">
        <v>1802131.1284732223</v>
      </c>
      <c r="G368" s="2">
        <f t="shared" si="64"/>
        <v>439997.71428571426</v>
      </c>
      <c r="H368" s="2">
        <f t="shared" si="72"/>
        <v>148366760.85714287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3585566.1428571674</v>
      </c>
      <c r="M368" s="8" t="e">
        <f t="shared" si="69"/>
        <v>#N/A</v>
      </c>
      <c r="N368" s="21" t="e">
        <f t="shared" si="53"/>
        <v>#N/A</v>
      </c>
      <c r="O368" s="2" t="e">
        <f t="shared" si="66"/>
        <v>#N/A</v>
      </c>
      <c r="P368" s="2">
        <v>1829392.44297719</v>
      </c>
      <c r="Q368" s="21">
        <f t="shared" si="75"/>
        <v>450000</v>
      </c>
      <c r="R368" s="2">
        <f t="shared" si="73"/>
        <v>151952327</v>
      </c>
      <c r="S368" s="2">
        <f t="shared" si="54"/>
        <v>439997.71428570151</v>
      </c>
      <c r="T368" s="2">
        <f t="shared" si="55"/>
        <v>10002.285714285914</v>
      </c>
      <c r="U368" s="2">
        <f t="shared" si="56"/>
        <v>450000</v>
      </c>
      <c r="V368" s="2">
        <f t="shared" si="74"/>
        <v>111406952.85714316</v>
      </c>
      <c r="W368" s="2">
        <f t="shared" si="57"/>
        <v>439997.71428571641</v>
      </c>
      <c r="X368" s="2">
        <f t="shared" si="47"/>
        <v>10002.285714283586</v>
      </c>
      <c r="Y368" s="2">
        <f t="shared" si="70"/>
        <v>40545374.142856665</v>
      </c>
      <c r="Z368" s="2" t="str">
        <f t="shared" si="48"/>
        <v>MEEP</v>
      </c>
      <c r="AA368" s="2">
        <f>IF(Z368="HERE",Y368,AA367+Graph!$G$1*1000)</f>
        <v>108194996.99999987</v>
      </c>
      <c r="AB368" s="2">
        <f t="shared" si="59"/>
        <v>420000</v>
      </c>
      <c r="AC368" s="2">
        <f t="shared" si="71"/>
        <v>38367332.285714246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x14ac:dyDescent="0.25">
      <c r="A369" s="1">
        <v>44545</v>
      </c>
      <c r="B369" s="2">
        <f t="shared" si="45"/>
        <v>299</v>
      </c>
      <c r="C369" s="7"/>
      <c r="D369" s="2" t="e">
        <f t="shared" si="51"/>
        <v>#N/A</v>
      </c>
      <c r="E369" s="2" t="e">
        <f t="shared" si="63"/>
        <v>#N/A</v>
      </c>
      <c r="F369" s="2">
        <v>1806638.3222525418</v>
      </c>
      <c r="G369" s="2">
        <f t="shared" si="64"/>
        <v>439997.71428571426</v>
      </c>
      <c r="H369" s="2">
        <f t="shared" si="72"/>
        <v>148806758.57142857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3595568.4285714533</v>
      </c>
      <c r="M369" s="8" t="e">
        <f t="shared" si="69"/>
        <v>#N/A</v>
      </c>
      <c r="N369" s="21" t="e">
        <f t="shared" si="53"/>
        <v>#N/A</v>
      </c>
      <c r="O369" s="2" t="e">
        <f t="shared" si="66"/>
        <v>#N/A</v>
      </c>
      <c r="P369" s="2">
        <v>1833974.027611047</v>
      </c>
      <c r="Q369" s="21">
        <f t="shared" si="75"/>
        <v>450000</v>
      </c>
      <c r="R369" s="2">
        <f t="shared" si="73"/>
        <v>152402327</v>
      </c>
      <c r="S369" s="2">
        <f t="shared" si="54"/>
        <v>439997.71428570151</v>
      </c>
      <c r="T369" s="2">
        <f t="shared" si="55"/>
        <v>10002.285714285914</v>
      </c>
      <c r="U369" s="2">
        <f t="shared" si="56"/>
        <v>450000</v>
      </c>
      <c r="V369" s="2">
        <f t="shared" si="74"/>
        <v>111846950.57142888</v>
      </c>
      <c r="W369" s="2">
        <f t="shared" si="57"/>
        <v>439997.71428571641</v>
      </c>
      <c r="X369" s="2">
        <f t="shared" si="47"/>
        <v>10002.285714283586</v>
      </c>
      <c r="Y369" s="2">
        <f t="shared" si="70"/>
        <v>40555376.428570949</v>
      </c>
      <c r="Z369" s="2" t="str">
        <f t="shared" si="48"/>
        <v>MEEP</v>
      </c>
      <c r="AA369" s="2">
        <f>IF(Z369="HERE",Y369,AA368+Graph!$G$1*1000)</f>
        <v>108614996.99999987</v>
      </c>
      <c r="AB369" s="2">
        <f t="shared" si="59"/>
        <v>420000</v>
      </c>
      <c r="AC369" s="2">
        <f t="shared" si="71"/>
        <v>38367332.285714246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x14ac:dyDescent="0.25">
      <c r="A370" s="1">
        <v>44546</v>
      </c>
      <c r="B370" s="2">
        <f t="shared" si="45"/>
        <v>300</v>
      </c>
      <c r="C370" s="7"/>
      <c r="D370" s="2" t="e">
        <f t="shared" si="51"/>
        <v>#N/A</v>
      </c>
      <c r="E370" s="2" t="e">
        <f t="shared" si="63"/>
        <v>#N/A</v>
      </c>
      <c r="F370" s="2">
        <v>1811145.5160318613</v>
      </c>
      <c r="G370" s="2">
        <f t="shared" si="64"/>
        <v>439997.71428571426</v>
      </c>
      <c r="H370" s="2">
        <f t="shared" si="72"/>
        <v>149246756.28571427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3605570.7142857392</v>
      </c>
      <c r="M370" s="8" t="e">
        <f t="shared" si="69"/>
        <v>#N/A</v>
      </c>
      <c r="N370" s="21" t="e">
        <f t="shared" si="53"/>
        <v>#N/A</v>
      </c>
      <c r="O370" s="2" t="e">
        <f t="shared" si="66"/>
        <v>#N/A</v>
      </c>
      <c r="P370" s="2">
        <v>1838555.6122448742</v>
      </c>
      <c r="Q370" s="21">
        <f t="shared" si="75"/>
        <v>450000</v>
      </c>
      <c r="R370" s="2">
        <f t="shared" si="73"/>
        <v>152852327</v>
      </c>
      <c r="S370" s="2">
        <f t="shared" si="54"/>
        <v>439997.71428570151</v>
      </c>
      <c r="T370" s="2">
        <f t="shared" si="55"/>
        <v>10002.285714285914</v>
      </c>
      <c r="U370" s="2">
        <f t="shared" si="56"/>
        <v>450000</v>
      </c>
      <c r="V370" s="2">
        <f t="shared" si="74"/>
        <v>112286948.2857146</v>
      </c>
      <c r="W370" s="2">
        <f t="shared" si="57"/>
        <v>439997.71428571641</v>
      </c>
      <c r="X370" s="2">
        <f t="shared" si="47"/>
        <v>10002.285714283586</v>
      </c>
      <c r="Y370" s="2">
        <f t="shared" si="70"/>
        <v>40565378.714285232</v>
      </c>
      <c r="Z370" s="2" t="str">
        <f t="shared" si="48"/>
        <v>MEEP</v>
      </c>
      <c r="AA370" s="2">
        <f>IF(Z370="HERE",Y370,AA369+Graph!$G$1*1000)</f>
        <v>109034996.99999987</v>
      </c>
      <c r="AB370" s="2">
        <f t="shared" si="59"/>
        <v>420000</v>
      </c>
      <c r="AC370" s="2">
        <f t="shared" si="71"/>
        <v>38367332.285714246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x14ac:dyDescent="0.25">
      <c r="A371" s="1">
        <v>44547</v>
      </c>
      <c r="B371" s="2">
        <f t="shared" si="45"/>
        <v>301</v>
      </c>
      <c r="C371" s="7"/>
      <c r="D371" s="2" t="e">
        <f t="shared" si="51"/>
        <v>#N/A</v>
      </c>
      <c r="E371" s="2" t="e">
        <f t="shared" si="63"/>
        <v>#N/A</v>
      </c>
      <c r="F371" s="2">
        <v>1815652.7098112106</v>
      </c>
      <c r="G371" s="2">
        <f t="shared" si="64"/>
        <v>439997.71428571426</v>
      </c>
      <c r="H371" s="2">
        <f t="shared" si="72"/>
        <v>149686753.99999997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3615573.0000000251</v>
      </c>
      <c r="M371" s="8" t="e">
        <f t="shared" si="69"/>
        <v>#N/A</v>
      </c>
      <c r="N371" s="21" t="e">
        <f t="shared" si="53"/>
        <v>#N/A</v>
      </c>
      <c r="O371" s="2" t="e">
        <f t="shared" si="66"/>
        <v>#N/A</v>
      </c>
      <c r="P371" s="2">
        <v>1843137.1968787313</v>
      </c>
      <c r="Q371" s="21">
        <f t="shared" si="75"/>
        <v>450000</v>
      </c>
      <c r="R371" s="2">
        <f t="shared" si="73"/>
        <v>153302327</v>
      </c>
      <c r="S371" s="2">
        <f t="shared" si="54"/>
        <v>439997.71428570151</v>
      </c>
      <c r="T371" s="2">
        <f t="shared" si="55"/>
        <v>10002.285714285914</v>
      </c>
      <c r="U371" s="2">
        <f t="shared" si="56"/>
        <v>450000</v>
      </c>
      <c r="V371" s="2">
        <f t="shared" si="74"/>
        <v>112726946.00000031</v>
      </c>
      <c r="W371" s="2">
        <f t="shared" si="57"/>
        <v>439997.71428571641</v>
      </c>
      <c r="X371" s="2">
        <f t="shared" si="47"/>
        <v>10002.285714283586</v>
      </c>
      <c r="Y371" s="2">
        <f t="shared" si="70"/>
        <v>40575380.999999516</v>
      </c>
      <c r="Z371" s="2" t="str">
        <f t="shared" si="48"/>
        <v>MEEP</v>
      </c>
      <c r="AA371" s="2">
        <f>IF(Z371="HERE",Y371,AA370+Graph!$G$1*1000)</f>
        <v>109454996.99999987</v>
      </c>
      <c r="AB371" s="2">
        <f t="shared" si="59"/>
        <v>420000</v>
      </c>
      <c r="AC371" s="2">
        <f t="shared" si="71"/>
        <v>38367332.285714246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x14ac:dyDescent="0.25">
      <c r="A372" s="1">
        <v>44548</v>
      </c>
      <c r="B372" s="2">
        <f t="shared" si="45"/>
        <v>302</v>
      </c>
      <c r="C372" s="7"/>
      <c r="D372" s="2" t="e">
        <f t="shared" si="51"/>
        <v>#N/A</v>
      </c>
      <c r="E372" s="2" t="e">
        <f t="shared" si="63"/>
        <v>#N/A</v>
      </c>
      <c r="F372" s="2">
        <v>1820159.9035905302</v>
      </c>
      <c r="G372" s="2">
        <f t="shared" si="64"/>
        <v>439997.71428571426</v>
      </c>
      <c r="H372" s="2">
        <f t="shared" si="72"/>
        <v>150126751.71428567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3625575.2857143111</v>
      </c>
      <c r="M372" s="8" t="e">
        <f t="shared" si="69"/>
        <v>#N/A</v>
      </c>
      <c r="N372" s="21" t="e">
        <f t="shared" si="53"/>
        <v>#N/A</v>
      </c>
      <c r="O372" s="2" t="e">
        <f t="shared" si="66"/>
        <v>#N/A</v>
      </c>
      <c r="P372" s="2">
        <v>1847718.7815125883</v>
      </c>
      <c r="Q372" s="21">
        <f t="shared" si="75"/>
        <v>450000</v>
      </c>
      <c r="R372" s="2">
        <f t="shared" si="73"/>
        <v>153752327</v>
      </c>
      <c r="S372" s="2">
        <f t="shared" si="54"/>
        <v>439997.71428570151</v>
      </c>
      <c r="T372" s="2">
        <f t="shared" si="55"/>
        <v>10002.285714285914</v>
      </c>
      <c r="U372" s="2">
        <f t="shared" si="56"/>
        <v>450000</v>
      </c>
      <c r="V372" s="2">
        <f t="shared" si="74"/>
        <v>113166943.71428603</v>
      </c>
      <c r="W372" s="2">
        <f t="shared" si="57"/>
        <v>439997.71428571641</v>
      </c>
      <c r="X372" s="2">
        <f t="shared" si="47"/>
        <v>10002.285714283586</v>
      </c>
      <c r="Y372" s="2">
        <f t="shared" si="70"/>
        <v>40585383.285713799</v>
      </c>
      <c r="Z372" s="2" t="str">
        <f t="shared" si="48"/>
        <v>MEEP</v>
      </c>
      <c r="AA372" s="2">
        <f>IF(Z372="HERE",Y372,AA371+Graph!$G$1*1000)</f>
        <v>109874996.99999987</v>
      </c>
      <c r="AB372" s="2">
        <f t="shared" si="59"/>
        <v>420000</v>
      </c>
      <c r="AC372" s="2">
        <f t="shared" si="71"/>
        <v>38367332.285714246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x14ac:dyDescent="0.25">
      <c r="A373" s="1">
        <v>44549</v>
      </c>
      <c r="B373" s="2">
        <f t="shared" si="45"/>
        <v>303</v>
      </c>
      <c r="C373" s="7"/>
      <c r="D373" s="2" t="e">
        <f t="shared" si="51"/>
        <v>#N/A</v>
      </c>
      <c r="E373" s="2" t="e">
        <f t="shared" si="63"/>
        <v>#N/A</v>
      </c>
      <c r="F373" s="2">
        <v>1824667.0973698497</v>
      </c>
      <c r="G373" s="2">
        <f t="shared" si="64"/>
        <v>439997.71428571426</v>
      </c>
      <c r="H373" s="2">
        <f t="shared" si="72"/>
        <v>150566749.42857137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3635577.571428597</v>
      </c>
      <c r="M373" s="8" t="e">
        <f t="shared" si="69"/>
        <v>#N/A</v>
      </c>
      <c r="N373" s="21" t="e">
        <f t="shared" si="53"/>
        <v>#N/A</v>
      </c>
      <c r="O373" s="2" t="e">
        <f t="shared" si="66"/>
        <v>#N/A</v>
      </c>
      <c r="P373" s="2">
        <v>1852300.3661464453</v>
      </c>
      <c r="Q373" s="21">
        <f t="shared" si="75"/>
        <v>450000</v>
      </c>
      <c r="R373" s="2">
        <f t="shared" si="73"/>
        <v>154202327</v>
      </c>
      <c r="S373" s="2">
        <f t="shared" si="54"/>
        <v>439997.71428570151</v>
      </c>
      <c r="T373" s="2">
        <f t="shared" si="55"/>
        <v>10002.285714285914</v>
      </c>
      <c r="U373" s="2">
        <f t="shared" si="56"/>
        <v>450000</v>
      </c>
      <c r="V373" s="2">
        <f t="shared" si="74"/>
        <v>113606941.42857175</v>
      </c>
      <c r="W373" s="2">
        <f t="shared" si="57"/>
        <v>439997.71428571641</v>
      </c>
      <c r="X373" s="2">
        <f t="shared" si="47"/>
        <v>10002.285714283586</v>
      </c>
      <c r="Y373" s="2">
        <f t="shared" si="70"/>
        <v>40595385.571428083</v>
      </c>
      <c r="Z373" s="2" t="str">
        <f t="shared" si="48"/>
        <v>MEEP</v>
      </c>
      <c r="AA373" s="2">
        <f>IF(Z373="HERE",Y373,AA372+Graph!$G$1*1000)</f>
        <v>110294996.99999987</v>
      </c>
      <c r="AB373" s="2">
        <f t="shared" si="59"/>
        <v>420000</v>
      </c>
      <c r="AC373" s="2">
        <f t="shared" si="71"/>
        <v>38367332.285714246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x14ac:dyDescent="0.25">
      <c r="A374" s="1">
        <v>44550</v>
      </c>
      <c r="B374" s="2">
        <f t="shared" si="45"/>
        <v>304</v>
      </c>
      <c r="C374" s="7"/>
      <c r="D374" s="2" t="e">
        <f t="shared" si="51"/>
        <v>#N/A</v>
      </c>
      <c r="E374" s="2" t="e">
        <f t="shared" si="63"/>
        <v>#N/A</v>
      </c>
      <c r="F374" s="2">
        <v>1829174.291149199</v>
      </c>
      <c r="G374" s="2">
        <f t="shared" si="64"/>
        <v>439997.71428571426</v>
      </c>
      <c r="H374" s="2">
        <f t="shared" si="72"/>
        <v>151006747.14285707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3645579.8571428829</v>
      </c>
      <c r="M374" s="8" t="e">
        <f t="shared" si="69"/>
        <v>#N/A</v>
      </c>
      <c r="N374" s="21" t="e">
        <f t="shared" si="53"/>
        <v>#N/A</v>
      </c>
      <c r="O374" s="2" t="e">
        <f t="shared" si="66"/>
        <v>#N/A</v>
      </c>
      <c r="P374" s="2">
        <v>1856881.9507803023</v>
      </c>
      <c r="Q374" s="21">
        <f t="shared" si="75"/>
        <v>450000</v>
      </c>
      <c r="R374" s="2">
        <f t="shared" si="73"/>
        <v>154652327</v>
      </c>
      <c r="S374" s="2">
        <f t="shared" si="54"/>
        <v>439997.71428570151</v>
      </c>
      <c r="T374" s="2">
        <f t="shared" si="55"/>
        <v>10002.285714285914</v>
      </c>
      <c r="U374" s="2">
        <f t="shared" si="56"/>
        <v>450000</v>
      </c>
      <c r="V374" s="2">
        <f t="shared" si="74"/>
        <v>114046939.14285746</v>
      </c>
      <c r="W374" s="2">
        <f t="shared" si="57"/>
        <v>439997.71428571641</v>
      </c>
      <c r="X374" s="2">
        <f t="shared" si="47"/>
        <v>10002.285714283586</v>
      </c>
      <c r="Y374" s="2">
        <f t="shared" si="70"/>
        <v>40605387.857142366</v>
      </c>
      <c r="Z374" s="2" t="str">
        <f t="shared" si="48"/>
        <v>MEEP</v>
      </c>
      <c r="AA374" s="2">
        <f>IF(Z374="HERE",Y374,AA373+Graph!$G$1*1000)</f>
        <v>110714996.99999987</v>
      </c>
      <c r="AB374" s="2">
        <f t="shared" si="59"/>
        <v>420000</v>
      </c>
      <c r="AC374" s="2">
        <f t="shared" si="71"/>
        <v>38367332.285714246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x14ac:dyDescent="0.25">
      <c r="A375" s="1">
        <v>44551</v>
      </c>
      <c r="B375" s="2">
        <f t="shared" si="45"/>
        <v>305</v>
      </c>
      <c r="C375" s="7"/>
      <c r="D375" s="2" t="e">
        <f t="shared" si="51"/>
        <v>#N/A</v>
      </c>
      <c r="E375" s="2" t="e">
        <f t="shared" si="63"/>
        <v>#N/A</v>
      </c>
      <c r="F375" s="2">
        <v>1833681.4849285185</v>
      </c>
      <c r="G375" s="2">
        <f t="shared" si="64"/>
        <v>439997.71428571426</v>
      </c>
      <c r="H375" s="2">
        <f t="shared" si="72"/>
        <v>151446744.85714278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3655582.1428571688</v>
      </c>
      <c r="M375" s="8" t="e">
        <f t="shared" si="69"/>
        <v>#N/A</v>
      </c>
      <c r="N375" s="21" t="e">
        <f t="shared" si="53"/>
        <v>#N/A</v>
      </c>
      <c r="O375" s="2" t="e">
        <f t="shared" si="66"/>
        <v>#N/A</v>
      </c>
      <c r="P375" s="2">
        <v>1861463.5354141593</v>
      </c>
      <c r="Q375" s="21">
        <f t="shared" si="75"/>
        <v>450000</v>
      </c>
      <c r="R375" s="2">
        <f t="shared" si="73"/>
        <v>155102327</v>
      </c>
      <c r="S375" s="2">
        <f t="shared" si="54"/>
        <v>439997.71428570151</v>
      </c>
      <c r="T375" s="2">
        <f t="shared" si="55"/>
        <v>10002.285714285914</v>
      </c>
      <c r="U375" s="2">
        <f t="shared" si="56"/>
        <v>450000</v>
      </c>
      <c r="V375" s="2">
        <f t="shared" si="74"/>
        <v>114486936.85714318</v>
      </c>
      <c r="W375" s="2">
        <f t="shared" si="57"/>
        <v>439997.71428571641</v>
      </c>
      <c r="X375" s="2">
        <f t="shared" si="47"/>
        <v>10002.285714283586</v>
      </c>
      <c r="Y375" s="2">
        <f t="shared" si="70"/>
        <v>40615390.14285665</v>
      </c>
      <c r="Z375" s="2" t="str">
        <f t="shared" si="48"/>
        <v>MEEP</v>
      </c>
      <c r="AA375" s="2">
        <f>IF(Z375="HERE",Y375,AA374+Graph!$G$1*1000)</f>
        <v>111134996.99999987</v>
      </c>
      <c r="AB375" s="2">
        <f t="shared" si="59"/>
        <v>420000</v>
      </c>
      <c r="AC375" s="2">
        <f t="shared" si="71"/>
        <v>38367332.285714246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x14ac:dyDescent="0.25">
      <c r="A376" s="1">
        <v>44552</v>
      </c>
      <c r="B376" s="2">
        <f t="shared" si="45"/>
        <v>306</v>
      </c>
      <c r="C376" s="7"/>
      <c r="D376" s="2" t="e">
        <f t="shared" si="51"/>
        <v>#N/A</v>
      </c>
      <c r="E376" s="2" t="e">
        <f t="shared" si="63"/>
        <v>#N/A</v>
      </c>
      <c r="F376" s="2">
        <v>1838188.6787078381</v>
      </c>
      <c r="G376" s="2">
        <f t="shared" si="64"/>
        <v>439997.71428571426</v>
      </c>
      <c r="H376" s="2">
        <f t="shared" si="72"/>
        <v>151886742.57142848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3665584.4285714547</v>
      </c>
      <c r="M376" s="8" t="e">
        <f t="shared" si="69"/>
        <v>#N/A</v>
      </c>
      <c r="N376" s="21" t="e">
        <f t="shared" si="53"/>
        <v>#N/A</v>
      </c>
      <c r="O376" s="2" t="e">
        <f t="shared" si="66"/>
        <v>#N/A</v>
      </c>
      <c r="P376" s="2">
        <v>1866045.1200480163</v>
      </c>
      <c r="Q376" s="21">
        <f t="shared" si="75"/>
        <v>450000</v>
      </c>
      <c r="R376" s="2">
        <f t="shared" si="73"/>
        <v>155552327</v>
      </c>
      <c r="S376" s="2">
        <f t="shared" si="54"/>
        <v>439997.71428570151</v>
      </c>
      <c r="T376" s="2">
        <f t="shared" si="55"/>
        <v>10002.285714285914</v>
      </c>
      <c r="U376" s="2">
        <f t="shared" si="56"/>
        <v>450000</v>
      </c>
      <c r="V376" s="2">
        <f t="shared" si="74"/>
        <v>114926934.57142889</v>
      </c>
      <c r="W376" s="2">
        <f t="shared" si="57"/>
        <v>439997.71428571641</v>
      </c>
      <c r="X376" s="2">
        <f t="shared" si="47"/>
        <v>10002.285714283586</v>
      </c>
      <c r="Y376" s="2">
        <f t="shared" si="70"/>
        <v>40625392.428570934</v>
      </c>
      <c r="Z376" s="2" t="str">
        <f t="shared" si="48"/>
        <v>MEEP</v>
      </c>
      <c r="AA376" s="2">
        <f>IF(Z376="HERE",Y376,AA375+Graph!$G$1*1000)</f>
        <v>111554996.99999987</v>
      </c>
      <c r="AB376" s="2">
        <f t="shared" si="59"/>
        <v>420000</v>
      </c>
      <c r="AC376" s="2">
        <f t="shared" si="71"/>
        <v>38367332.285714246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x14ac:dyDescent="0.25">
      <c r="A377" s="1">
        <v>44553</v>
      </c>
      <c r="B377" s="2">
        <f t="shared" si="45"/>
        <v>307</v>
      </c>
      <c r="C377" s="7"/>
      <c r="D377" s="2" t="e">
        <f t="shared" si="51"/>
        <v>#N/A</v>
      </c>
      <c r="E377" s="2" t="e">
        <f t="shared" si="63"/>
        <v>#N/A</v>
      </c>
      <c r="F377" s="2">
        <v>1842695.8724871874</v>
      </c>
      <c r="G377" s="2">
        <f t="shared" si="64"/>
        <v>439997.71428571426</v>
      </c>
      <c r="H377" s="2">
        <f t="shared" si="72"/>
        <v>152326740.28571418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3675586.7142857406</v>
      </c>
      <c r="M377" s="8" t="e">
        <f t="shared" si="69"/>
        <v>#N/A</v>
      </c>
      <c r="N377" s="21" t="e">
        <f t="shared" si="53"/>
        <v>#N/A</v>
      </c>
      <c r="O377" s="2" t="e">
        <f t="shared" si="66"/>
        <v>#N/A</v>
      </c>
      <c r="P377" s="2">
        <v>1870626.7046818733</v>
      </c>
      <c r="Q377" s="21">
        <f t="shared" si="75"/>
        <v>450000</v>
      </c>
      <c r="R377" s="2">
        <f t="shared" si="73"/>
        <v>156002327</v>
      </c>
      <c r="S377" s="2">
        <f t="shared" si="54"/>
        <v>439997.71428570151</v>
      </c>
      <c r="T377" s="2">
        <f t="shared" si="55"/>
        <v>10002.285714285914</v>
      </c>
      <c r="U377" s="2">
        <f t="shared" si="56"/>
        <v>450000</v>
      </c>
      <c r="V377" s="2">
        <f t="shared" si="74"/>
        <v>115366932.28571461</v>
      </c>
      <c r="W377" s="2">
        <f t="shared" si="57"/>
        <v>439997.71428571641</v>
      </c>
      <c r="X377" s="2">
        <f t="shared" si="47"/>
        <v>10002.285714283586</v>
      </c>
      <c r="Y377" s="2">
        <f t="shared" si="70"/>
        <v>40635394.714285217</v>
      </c>
      <c r="Z377" s="2" t="str">
        <f t="shared" si="48"/>
        <v>MEEP</v>
      </c>
      <c r="AA377" s="2">
        <f>IF(Z377="HERE",Y377,AA376+Graph!$G$1*1000)</f>
        <v>111974996.99999987</v>
      </c>
      <c r="AB377" s="2">
        <f t="shared" si="59"/>
        <v>420000</v>
      </c>
      <c r="AC377" s="2">
        <f t="shared" si="71"/>
        <v>38367332.285714246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x14ac:dyDescent="0.25">
      <c r="A378" s="1">
        <v>44554</v>
      </c>
      <c r="B378" s="2">
        <f t="shared" si="45"/>
        <v>308</v>
      </c>
      <c r="C378" s="7"/>
      <c r="D378" s="2" t="e">
        <f t="shared" si="51"/>
        <v>#N/A</v>
      </c>
      <c r="E378" s="2" t="e">
        <f t="shared" si="63"/>
        <v>#N/A</v>
      </c>
      <c r="F378" s="2">
        <v>1847203.0662665069</v>
      </c>
      <c r="G378" s="2">
        <f t="shared" si="64"/>
        <v>439997.71428571426</v>
      </c>
      <c r="H378" s="2">
        <f t="shared" si="72"/>
        <v>152766737.99999988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3685589.0000000265</v>
      </c>
      <c r="M378" s="8" t="e">
        <f t="shared" si="69"/>
        <v>#N/A</v>
      </c>
      <c r="N378" s="21" t="e">
        <f t="shared" si="53"/>
        <v>#N/A</v>
      </c>
      <c r="O378" s="2" t="e">
        <f t="shared" si="66"/>
        <v>#N/A</v>
      </c>
      <c r="P378" s="2">
        <v>1875208.2893157303</v>
      </c>
      <c r="Q378" s="21">
        <f t="shared" si="75"/>
        <v>450000</v>
      </c>
      <c r="R378" s="2">
        <f t="shared" si="73"/>
        <v>156452327</v>
      </c>
      <c r="S378" s="2">
        <f t="shared" si="54"/>
        <v>439997.71428570151</v>
      </c>
      <c r="T378" s="2">
        <f t="shared" si="55"/>
        <v>10002.285714285914</v>
      </c>
      <c r="U378" s="2">
        <f t="shared" si="56"/>
        <v>450000</v>
      </c>
      <c r="V378" s="2">
        <f t="shared" si="74"/>
        <v>115806930.00000033</v>
      </c>
      <c r="W378" s="2">
        <f t="shared" si="57"/>
        <v>439997.71428571641</v>
      </c>
      <c r="X378" s="2">
        <f t="shared" si="47"/>
        <v>10002.285714283586</v>
      </c>
      <c r="Y378" s="2">
        <f t="shared" si="70"/>
        <v>40645396.999999501</v>
      </c>
      <c r="Z378" s="2" t="str">
        <f t="shared" si="48"/>
        <v>MEEP</v>
      </c>
      <c r="AA378" s="2">
        <f>IF(Z378="HERE",Y378,AA377+Graph!$G$1*1000)</f>
        <v>112394996.99999987</v>
      </c>
      <c r="AB378" s="2">
        <f t="shared" si="59"/>
        <v>420000</v>
      </c>
      <c r="AC378" s="2">
        <f t="shared" si="71"/>
        <v>38367332.285714246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x14ac:dyDescent="0.25">
      <c r="A379" s="1">
        <v>44555</v>
      </c>
      <c r="B379" s="2">
        <f t="shared" si="45"/>
        <v>309</v>
      </c>
      <c r="C379" s="7"/>
      <c r="D379" s="2" t="e">
        <f t="shared" si="51"/>
        <v>#N/A</v>
      </c>
      <c r="E379" s="2" t="e">
        <f t="shared" si="63"/>
        <v>#N/A</v>
      </c>
      <c r="F379" s="2">
        <v>1851710.2600458264</v>
      </c>
      <c r="G379" s="2">
        <f t="shared" si="64"/>
        <v>439997.71428571426</v>
      </c>
      <c r="H379" s="2">
        <f t="shared" si="72"/>
        <v>153206735.71428558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3695591.2857143125</v>
      </c>
      <c r="M379" s="8" t="e">
        <f t="shared" si="69"/>
        <v>#N/A</v>
      </c>
      <c r="N379" s="21" t="e">
        <f t="shared" si="53"/>
        <v>#N/A</v>
      </c>
      <c r="O379" s="2" t="e">
        <f t="shared" si="66"/>
        <v>#N/A</v>
      </c>
      <c r="P379" s="2">
        <v>1879789.8739495575</v>
      </c>
      <c r="Q379" s="21">
        <f t="shared" si="75"/>
        <v>450000</v>
      </c>
      <c r="R379" s="2">
        <f t="shared" si="73"/>
        <v>156902327</v>
      </c>
      <c r="S379" s="2">
        <f t="shared" si="54"/>
        <v>439997.71428570151</v>
      </c>
      <c r="T379" s="2">
        <f t="shared" si="55"/>
        <v>10002.285714285914</v>
      </c>
      <c r="U379" s="2">
        <f t="shared" si="56"/>
        <v>450000</v>
      </c>
      <c r="V379" s="2">
        <f t="shared" si="74"/>
        <v>116246927.71428604</v>
      </c>
      <c r="W379" s="2">
        <f t="shared" si="57"/>
        <v>439997.71428571641</v>
      </c>
      <c r="X379" s="2">
        <f t="shared" si="47"/>
        <v>10002.285714283586</v>
      </c>
      <c r="Y379" s="2">
        <f t="shared" si="70"/>
        <v>40655399.285713784</v>
      </c>
      <c r="Z379" s="2" t="str">
        <f t="shared" si="48"/>
        <v>MEEP</v>
      </c>
      <c r="AA379" s="2">
        <f>IF(Z379="HERE",Y379,AA378+Graph!$G$1*1000)</f>
        <v>112814996.99999987</v>
      </c>
      <c r="AB379" s="2">
        <f t="shared" si="59"/>
        <v>420000</v>
      </c>
      <c r="AC379" s="2">
        <f t="shared" si="71"/>
        <v>38367332.285714246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x14ac:dyDescent="0.25">
      <c r="A380" s="1">
        <v>44556</v>
      </c>
      <c r="B380" s="2">
        <f t="shared" si="45"/>
        <v>310</v>
      </c>
      <c r="C380" s="7"/>
      <c r="D380" s="2" t="e">
        <f t="shared" si="51"/>
        <v>#N/A</v>
      </c>
      <c r="E380" s="2" t="e">
        <f t="shared" si="63"/>
        <v>#N/A</v>
      </c>
      <c r="F380" s="2">
        <v>1856217.4538251758</v>
      </c>
      <c r="G380" s="2">
        <f t="shared" si="64"/>
        <v>439997.71428571426</v>
      </c>
      <c r="H380" s="2">
        <f t="shared" si="72"/>
        <v>153646733.42857128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3705593.5714285984</v>
      </c>
      <c r="M380" s="8" t="e">
        <f t="shared" si="69"/>
        <v>#N/A</v>
      </c>
      <c r="N380" s="21" t="e">
        <f t="shared" si="53"/>
        <v>#N/A</v>
      </c>
      <c r="O380" s="2" t="e">
        <f t="shared" si="66"/>
        <v>#N/A</v>
      </c>
      <c r="P380" s="2">
        <v>1884371.4585834146</v>
      </c>
      <c r="Q380" s="21">
        <f t="shared" si="75"/>
        <v>450000</v>
      </c>
      <c r="R380" s="2">
        <f t="shared" si="73"/>
        <v>157352327</v>
      </c>
      <c r="S380" s="2">
        <f t="shared" si="54"/>
        <v>439997.71428570151</v>
      </c>
      <c r="T380" s="2">
        <f t="shared" si="55"/>
        <v>10002.285714285914</v>
      </c>
      <c r="U380" s="2">
        <f t="shared" si="56"/>
        <v>450000</v>
      </c>
      <c r="V380" s="2">
        <f t="shared" si="74"/>
        <v>116686925.42857176</v>
      </c>
      <c r="W380" s="2">
        <f t="shared" si="57"/>
        <v>439997.71428571641</v>
      </c>
      <c r="X380" s="2">
        <f t="shared" si="47"/>
        <v>10002.285714283586</v>
      </c>
      <c r="Y380" s="2">
        <f t="shared" si="70"/>
        <v>40665401.571428068</v>
      </c>
      <c r="Z380" s="2" t="str">
        <f t="shared" si="48"/>
        <v>MEEP</v>
      </c>
      <c r="AA380" s="2">
        <f>IF(Z380="HERE",Y380,AA379+Graph!$G$1*1000)</f>
        <v>113234996.99999987</v>
      </c>
      <c r="AB380" s="2">
        <f t="shared" si="59"/>
        <v>420000</v>
      </c>
      <c r="AC380" s="2">
        <f t="shared" si="71"/>
        <v>38367332.285714246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x14ac:dyDescent="0.25">
      <c r="A381" s="1">
        <v>44557</v>
      </c>
      <c r="B381" s="2">
        <f t="shared" si="45"/>
        <v>311</v>
      </c>
      <c r="C381" s="7"/>
      <c r="D381" s="2" t="e">
        <f t="shared" si="51"/>
        <v>#N/A</v>
      </c>
      <c r="E381" s="2" t="e">
        <f t="shared" si="63"/>
        <v>#N/A</v>
      </c>
      <c r="F381" s="2">
        <v>1860724.6476044953</v>
      </c>
      <c r="G381" s="2">
        <f t="shared" si="64"/>
        <v>439997.71428571426</v>
      </c>
      <c r="H381" s="2">
        <f t="shared" si="72"/>
        <v>154086731.14285699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3715595.8571428843</v>
      </c>
      <c r="M381" s="8" t="e">
        <f t="shared" si="69"/>
        <v>#N/A</v>
      </c>
      <c r="N381" s="21" t="e">
        <f t="shared" si="53"/>
        <v>#N/A</v>
      </c>
      <c r="O381" s="2" t="e">
        <f t="shared" si="66"/>
        <v>#N/A</v>
      </c>
      <c r="P381" s="2">
        <v>1888953.0432172716</v>
      </c>
      <c r="Q381" s="21">
        <f t="shared" si="75"/>
        <v>450000</v>
      </c>
      <c r="R381" s="2">
        <f t="shared" si="73"/>
        <v>157802327</v>
      </c>
      <c r="S381" s="2">
        <f t="shared" si="54"/>
        <v>439997.71428570151</v>
      </c>
      <c r="T381" s="2">
        <f t="shared" si="55"/>
        <v>10002.285714285914</v>
      </c>
      <c r="U381" s="2">
        <f t="shared" si="56"/>
        <v>450000</v>
      </c>
      <c r="V381" s="2">
        <f t="shared" si="74"/>
        <v>117126923.14285748</v>
      </c>
      <c r="W381" s="2">
        <f t="shared" si="57"/>
        <v>439997.71428571641</v>
      </c>
      <c r="X381" s="2">
        <f t="shared" si="47"/>
        <v>10002.285714283586</v>
      </c>
      <c r="Y381" s="2">
        <f t="shared" si="70"/>
        <v>40675403.857142352</v>
      </c>
      <c r="Z381" s="2" t="str">
        <f t="shared" si="48"/>
        <v>MEEP</v>
      </c>
      <c r="AA381" s="2">
        <f>IF(Z381="HERE",Y381,AA380+Graph!$G$1*1000)</f>
        <v>113654996.99999987</v>
      </c>
      <c r="AB381" s="2">
        <f t="shared" si="59"/>
        <v>420000</v>
      </c>
      <c r="AC381" s="2">
        <f t="shared" si="71"/>
        <v>38367332.285714246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x14ac:dyDescent="0.25">
      <c r="A382" s="1">
        <v>44558</v>
      </c>
      <c r="B382" s="2">
        <f t="shared" si="45"/>
        <v>312</v>
      </c>
      <c r="C382" s="7"/>
      <c r="D382" s="2" t="e">
        <f t="shared" si="51"/>
        <v>#N/A</v>
      </c>
      <c r="E382" s="2" t="e">
        <f t="shared" si="63"/>
        <v>#N/A</v>
      </c>
      <c r="F382" s="2">
        <v>1865231.8413838148</v>
      </c>
      <c r="G382" s="2">
        <f t="shared" si="64"/>
        <v>439997.71428571426</v>
      </c>
      <c r="H382" s="2">
        <f t="shared" si="72"/>
        <v>154526728.85714269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3725598.1428571702</v>
      </c>
      <c r="M382" s="8" t="e">
        <f t="shared" si="69"/>
        <v>#N/A</v>
      </c>
      <c r="N382" s="21" t="e">
        <f t="shared" si="53"/>
        <v>#N/A</v>
      </c>
      <c r="O382" s="2" t="e">
        <f t="shared" si="66"/>
        <v>#N/A</v>
      </c>
      <c r="P382" s="2">
        <v>1893534.6278511286</v>
      </c>
      <c r="Q382" s="21">
        <f t="shared" si="75"/>
        <v>450000</v>
      </c>
      <c r="R382" s="2">
        <f t="shared" si="73"/>
        <v>158252327</v>
      </c>
      <c r="S382" s="2">
        <f t="shared" si="54"/>
        <v>439997.71428570151</v>
      </c>
      <c r="T382" s="2">
        <f t="shared" si="55"/>
        <v>10002.285714285914</v>
      </c>
      <c r="U382" s="2">
        <f t="shared" si="56"/>
        <v>450000</v>
      </c>
      <c r="V382" s="2">
        <f t="shared" si="74"/>
        <v>117566920.85714319</v>
      </c>
      <c r="W382" s="2">
        <f t="shared" si="57"/>
        <v>439997.71428571641</v>
      </c>
      <c r="X382" s="2">
        <f t="shared" si="47"/>
        <v>10002.285714283586</v>
      </c>
      <c r="Y382" s="2">
        <f t="shared" si="70"/>
        <v>40685406.142856635</v>
      </c>
      <c r="Z382" s="2" t="str">
        <f t="shared" si="48"/>
        <v>MEEP</v>
      </c>
      <c r="AA382" s="2">
        <f>IF(Z382="HERE",Y382,AA381+Graph!$G$1*1000)</f>
        <v>114074996.99999987</v>
      </c>
      <c r="AB382" s="2">
        <f t="shared" si="59"/>
        <v>420000</v>
      </c>
      <c r="AC382" s="2">
        <f t="shared" si="71"/>
        <v>38367332.285714246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x14ac:dyDescent="0.25">
      <c r="A383" s="1">
        <v>44559</v>
      </c>
      <c r="B383" s="2">
        <f t="shared" si="45"/>
        <v>313</v>
      </c>
      <c r="C383" s="7"/>
      <c r="D383" s="2" t="e">
        <f t="shared" si="51"/>
        <v>#N/A</v>
      </c>
      <c r="E383" s="2" t="e">
        <f t="shared" si="63"/>
        <v>#N/A</v>
      </c>
      <c r="F383" s="2">
        <v>1869739.0351631641</v>
      </c>
      <c r="G383" s="2">
        <f t="shared" si="64"/>
        <v>439997.71428571426</v>
      </c>
      <c r="H383" s="2">
        <f t="shared" si="72"/>
        <v>154966726.57142839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3735600.4285714561</v>
      </c>
      <c r="M383" s="8" t="e">
        <f t="shared" si="69"/>
        <v>#N/A</v>
      </c>
      <c r="N383" s="21" t="e">
        <f t="shared" si="53"/>
        <v>#N/A</v>
      </c>
      <c r="O383" s="2" t="e">
        <f t="shared" si="66"/>
        <v>#N/A</v>
      </c>
      <c r="P383" s="2">
        <v>1898116.2124849856</v>
      </c>
      <c r="Q383" s="21">
        <f t="shared" si="75"/>
        <v>450000</v>
      </c>
      <c r="R383" s="2">
        <f t="shared" si="73"/>
        <v>158702327</v>
      </c>
      <c r="S383" s="2">
        <f t="shared" si="54"/>
        <v>439997.71428570151</v>
      </c>
      <c r="T383" s="2">
        <f t="shared" si="55"/>
        <v>10002.285714285914</v>
      </c>
      <c r="U383" s="2">
        <f t="shared" si="56"/>
        <v>450000</v>
      </c>
      <c r="V383" s="2">
        <f t="shared" si="74"/>
        <v>118006918.57142891</v>
      </c>
      <c r="W383" s="2">
        <f t="shared" si="57"/>
        <v>439997.71428571641</v>
      </c>
      <c r="X383" s="2">
        <f t="shared" si="47"/>
        <v>10002.285714283586</v>
      </c>
      <c r="Y383" s="2">
        <f t="shared" si="70"/>
        <v>40695408.428570919</v>
      </c>
      <c r="Z383" s="2" t="str">
        <f t="shared" si="48"/>
        <v>MEEP</v>
      </c>
      <c r="AA383" s="2">
        <f>IF(Z383="HERE",Y383,AA382+Graph!$G$1*1000)</f>
        <v>114494996.99999987</v>
      </c>
      <c r="AB383" s="2">
        <f t="shared" si="59"/>
        <v>420000</v>
      </c>
      <c r="AC383" s="2">
        <f t="shared" si="71"/>
        <v>38367332.285714246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x14ac:dyDescent="0.25">
      <c r="A384" s="1">
        <v>44560</v>
      </c>
      <c r="B384" s="2">
        <f t="shared" si="45"/>
        <v>314</v>
      </c>
      <c r="C384" s="7"/>
      <c r="D384" s="2" t="e">
        <f t="shared" si="51"/>
        <v>#N/A</v>
      </c>
      <c r="E384" s="2" t="e">
        <f t="shared" si="63"/>
        <v>#N/A</v>
      </c>
      <c r="F384" s="2">
        <v>1874246.2289424837</v>
      </c>
      <c r="G384" s="2">
        <f t="shared" si="64"/>
        <v>439997.71428571426</v>
      </c>
      <c r="H384" s="2">
        <f t="shared" si="72"/>
        <v>155406724.28571409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3745602.714285742</v>
      </c>
      <c r="M384" s="8" t="e">
        <f t="shared" si="69"/>
        <v>#N/A</v>
      </c>
      <c r="N384" s="21" t="e">
        <f t="shared" si="53"/>
        <v>#N/A</v>
      </c>
      <c r="O384" s="2" t="e">
        <f t="shared" si="66"/>
        <v>#N/A</v>
      </c>
      <c r="P384" s="2">
        <v>1902697.7971188426</v>
      </c>
      <c r="Q384" s="21">
        <f t="shared" si="75"/>
        <v>450000</v>
      </c>
      <c r="R384" s="2">
        <f t="shared" si="73"/>
        <v>159152327</v>
      </c>
      <c r="S384" s="2">
        <f t="shared" si="54"/>
        <v>439997.71428570151</v>
      </c>
      <c r="T384" s="2">
        <f t="shared" si="55"/>
        <v>10002.285714285914</v>
      </c>
      <c r="U384" s="2">
        <f t="shared" si="56"/>
        <v>450000</v>
      </c>
      <c r="V384" s="2">
        <f t="shared" si="74"/>
        <v>118446916.28571463</v>
      </c>
      <c r="W384" s="2">
        <f t="shared" si="57"/>
        <v>439997.71428571641</v>
      </c>
      <c r="X384" s="2">
        <f t="shared" si="47"/>
        <v>10002.285714283586</v>
      </c>
      <c r="Y384" s="2">
        <f t="shared" si="70"/>
        <v>40705410.714285202</v>
      </c>
      <c r="Z384" s="2" t="str">
        <f t="shared" si="48"/>
        <v>MEEP</v>
      </c>
      <c r="AA384" s="2">
        <f>IF(Z384="HERE",Y384,AA383+Graph!$G$1*1000)</f>
        <v>114914996.99999987</v>
      </c>
      <c r="AB384" s="2">
        <f t="shared" si="59"/>
        <v>420000</v>
      </c>
      <c r="AC384" s="2">
        <f t="shared" si="71"/>
        <v>38367332.285714246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x14ac:dyDescent="0.25">
      <c r="A385" s="1">
        <v>44561</v>
      </c>
      <c r="B385" s="2">
        <f t="shared" si="45"/>
        <v>315</v>
      </c>
      <c r="C385" s="7"/>
      <c r="D385" s="2" t="e">
        <f t="shared" si="51"/>
        <v>#N/A</v>
      </c>
      <c r="E385" s="2" t="e">
        <f t="shared" si="63"/>
        <v>#N/A</v>
      </c>
      <c r="F385" s="2">
        <v>1878753.4227218032</v>
      </c>
      <c r="G385" s="2">
        <f t="shared" si="64"/>
        <v>439997.71428571426</v>
      </c>
      <c r="H385" s="2">
        <f t="shared" si="72"/>
        <v>155846721.99999979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3755605.0000000279</v>
      </c>
      <c r="M385" s="8" t="e">
        <f t="shared" si="69"/>
        <v>#N/A</v>
      </c>
      <c r="N385" s="21" t="e">
        <f t="shared" si="53"/>
        <v>#N/A</v>
      </c>
      <c r="O385" s="2" t="e">
        <f t="shared" si="66"/>
        <v>#N/A</v>
      </c>
      <c r="P385" s="2">
        <v>1907279.3817526996</v>
      </c>
      <c r="Q385" s="21">
        <f t="shared" si="75"/>
        <v>450000</v>
      </c>
      <c r="R385" s="2">
        <f t="shared" si="73"/>
        <v>159602327</v>
      </c>
      <c r="S385" s="2">
        <f t="shared" si="54"/>
        <v>439997.71428570151</v>
      </c>
      <c r="T385" s="2">
        <f t="shared" si="55"/>
        <v>10002.285714285914</v>
      </c>
      <c r="U385" s="2">
        <f t="shared" si="56"/>
        <v>450000</v>
      </c>
      <c r="V385" s="2">
        <f t="shared" si="74"/>
        <v>118886914.00000034</v>
      </c>
      <c r="W385" s="2">
        <f t="shared" si="57"/>
        <v>439997.71428571641</v>
      </c>
      <c r="X385" s="2">
        <f t="shared" si="47"/>
        <v>10002.285714283586</v>
      </c>
      <c r="Y385" s="2">
        <f t="shared" si="70"/>
        <v>40715412.999999486</v>
      </c>
      <c r="Z385" s="2" t="str">
        <f t="shared" si="48"/>
        <v>MEEP</v>
      </c>
      <c r="AA385" s="2">
        <f>IF(Z385="HERE",Y385,AA384+Graph!$G$1*1000)</f>
        <v>115334996.99999987</v>
      </c>
      <c r="AB385" s="2">
        <f t="shared" si="59"/>
        <v>420000</v>
      </c>
      <c r="AC385" s="2">
        <f t="shared" si="71"/>
        <v>38367332.285714246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71:I385">
    <cfRule type="cellIs" dxfId="125" priority="16" operator="greaterThan">
      <formula>0</formula>
    </cfRule>
  </conditionalFormatting>
  <conditionalFormatting sqref="C31:C65 C117:C385 C71:C114">
    <cfRule type="cellIs" dxfId="124" priority="17" operator="greaterThan">
      <formula>0</formula>
    </cfRule>
  </conditionalFormatting>
  <conditionalFormatting sqref="C31:C65 C117:C385 C71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23" priority="19" operator="greaterThan">
      <formula>0</formula>
    </cfRule>
  </conditionalFormatting>
  <conditionalFormatting sqref="C115">
    <cfRule type="cellIs" dxfId="122" priority="20" operator="greaterThan">
      <formula>0</formula>
    </cfRule>
  </conditionalFormatting>
  <conditionalFormatting sqref="C66">
    <cfRule type="cellIs" dxfId="121" priority="14" operator="greaterThan">
      <formula>0</formula>
    </cfRule>
  </conditionalFormatting>
  <conditionalFormatting sqref="C6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20" priority="13" operator="greaterThan">
      <formula>0</formula>
    </cfRule>
  </conditionalFormatting>
  <conditionalFormatting sqref="C67">
    <cfRule type="cellIs" dxfId="119" priority="11" operator="greaterThan">
      <formula>0</formula>
    </cfRule>
  </conditionalFormatting>
  <conditionalFormatting sqref="C6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18" priority="10" operator="greaterThan">
      <formula>0</formula>
    </cfRule>
  </conditionalFormatting>
  <conditionalFormatting sqref="C68">
    <cfRule type="cellIs" dxfId="117" priority="8" operator="greaterThan">
      <formula>0</formula>
    </cfRule>
  </conditionalFormatting>
  <conditionalFormatting sqref="C6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16" priority="7" operator="greaterThan">
      <formula>0</formula>
    </cfRule>
  </conditionalFormatting>
  <conditionalFormatting sqref="C69">
    <cfRule type="cellIs" dxfId="115" priority="5" operator="greaterThan">
      <formula>0</formula>
    </cfRule>
  </conditionalFormatting>
  <conditionalFormatting sqref="C6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14" priority="4" operator="greaterThan">
      <formula>0</formula>
    </cfRule>
  </conditionalFormatting>
  <conditionalFormatting sqref="C70">
    <cfRule type="cellIs" dxfId="15" priority="2" operator="greaterThan">
      <formula>0</formula>
    </cfRule>
  </conditionalFormatting>
  <conditionalFormatting sqref="C7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7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48" workbookViewId="0">
      <selection activeCell="I70" sqref="I7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70</v>
      </c>
      <c r="O1" s="2" t="s">
        <v>11</v>
      </c>
      <c r="P1" s="2" t="s">
        <v>12</v>
      </c>
      <c r="Q1" s="25" t="s">
        <v>77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45</v>
      </c>
      <c r="AE1" s="2" t="s">
        <v>23</v>
      </c>
      <c r="AF1" s="21" t="s">
        <v>46</v>
      </c>
      <c r="AG1" s="21" t="s">
        <v>47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SUM((500000-LOOKUP(2,1/(ISNUMBER($K$1:$K$194)),$K$1:$K$194))/1000)</f>
        <v>489.99771428571427</v>
      </c>
    </row>
    <row r="32" spans="1:37" ht="15" x14ac:dyDescent="0.25">
      <c r="A32" s="1">
        <v>44208</v>
      </c>
      <c r="B32" s="2">
        <f t="shared" si="0"/>
        <v>-38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310249.98751500249</v>
      </c>
      <c r="G37" s="2">
        <f>IF(F37&gt;500000,$AK$31*1000,F37)</f>
        <v>310249.98751500249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312887.9291716516</v>
      </c>
      <c r="Q37" s="2">
        <f>IF(P37&gt;500000,500000,P37)</f>
        <v>312887.9291716516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314757.18129432201</v>
      </c>
      <c r="G38" s="2">
        <f>IF(F38&gt;$AK$31*1000,$AK$31*1000,F38)</f>
        <v>314757.18129432201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317469.51380550861</v>
      </c>
      <c r="Q38" s="2">
        <f t="shared" ref="Q38:Q101" si="25">IF(P38&gt;500000,500000,P38)</f>
        <v>317469.51380550861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319264.37507367134</v>
      </c>
      <c r="G39" s="2">
        <f>IF(F39&gt;$AK$31*1000,$AK$31*1000,F39)</f>
        <v>319264.37507367134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322051.09843936563</v>
      </c>
      <c r="Q39" s="2">
        <f t="shared" si="25"/>
        <v>322051.09843936563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323771.56885299087</v>
      </c>
      <c r="G40" s="2">
        <f>IF(F40&gt;$AK$31*1000,$AK$31*1000,F40)</f>
        <v>323771.56885299087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326632.68307322264</v>
      </c>
      <c r="Q40" s="2">
        <f t="shared" si="25"/>
        <v>326632.68307322264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328278.76263231039</v>
      </c>
      <c r="G41" s="2">
        <f t="shared" ref="G41:G295" si="26">IF(F41&gt;$AK$31*1000,$AK$31*1000,F41)</f>
        <v>328278.76263231039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331214.26770707965</v>
      </c>
      <c r="Q41" s="2">
        <f t="shared" si="25"/>
        <v>331214.26770707965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332785.95641165972</v>
      </c>
      <c r="G42" s="2">
        <f t="shared" si="26"/>
        <v>332785.95641165972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335795.85234093666</v>
      </c>
      <c r="Q42" s="2">
        <f t="shared" si="25"/>
        <v>335795.85234093666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337293.15019097924</v>
      </c>
      <c r="G43" s="2">
        <f t="shared" si="26"/>
        <v>337293.15019097924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340377.43697479367</v>
      </c>
      <c r="Q43" s="2">
        <f t="shared" si="25"/>
        <v>340377.43697479367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341800.34397032857</v>
      </c>
      <c r="G44" s="2">
        <f t="shared" si="26"/>
        <v>341800.34397032857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344959.02160862088</v>
      </c>
      <c r="Q44" s="2">
        <f t="shared" si="25"/>
        <v>344959.02160862088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346307.53774964809</v>
      </c>
      <c r="G45" s="2">
        <f t="shared" si="26"/>
        <v>346307.53774964809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349540.60624247789</v>
      </c>
      <c r="Q45" s="2">
        <f t="shared" si="25"/>
        <v>349540.60624247789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350814.73152896762</v>
      </c>
      <c r="G46" s="2">
        <f t="shared" si="26"/>
        <v>350814.73152896762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354122.19087633491</v>
      </c>
      <c r="Q46" s="2">
        <f t="shared" si="25"/>
        <v>354122.19087633491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355321.92530831695</v>
      </c>
      <c r="G47" s="2">
        <f t="shared" si="26"/>
        <v>355321.92530831695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358703.77551019192</v>
      </c>
      <c r="Q47" s="2">
        <f t="shared" si="25"/>
        <v>358703.77551019192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6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363285.36014404893</v>
      </c>
      <c r="Q48" s="2">
        <f t="shared" si="25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364336.312866956</v>
      </c>
      <c r="G49" s="2">
        <f t="shared" si="26"/>
        <v>364336.312866956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367866.94477790594</v>
      </c>
      <c r="Q49" s="2">
        <f t="shared" si="25"/>
        <v>367866.94477790594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368843.50664630532</v>
      </c>
      <c r="G50" s="2">
        <f t="shared" si="26"/>
        <v>368843.50664630532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372448.52941176295</v>
      </c>
      <c r="Q50" s="2">
        <f t="shared" si="25"/>
        <v>372448.52941176295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373350.70042562485</v>
      </c>
      <c r="G51" s="2">
        <f t="shared" si="26"/>
        <v>373350.70042562485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377030.11404561996</v>
      </c>
      <c r="Q51" s="2">
        <f t="shared" si="25"/>
        <v>377030.11404561996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377857.89420494437</v>
      </c>
      <c r="G52" s="2">
        <f t="shared" si="26"/>
        <v>377857.89420494437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381611.69867944717</v>
      </c>
      <c r="Q52" s="2">
        <f t="shared" si="25"/>
        <v>381611.69867944717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382365.0879842937</v>
      </c>
      <c r="G53" s="2">
        <f t="shared" si="26"/>
        <v>382365.0879842937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386193.28331330419</v>
      </c>
      <c r="Q53" s="2">
        <f t="shared" si="25"/>
        <v>386193.28331330419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386872.28176361322</v>
      </c>
      <c r="G54" s="2">
        <f t="shared" si="26"/>
        <v>386872.28176361322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390774.8679471612</v>
      </c>
      <c r="Q54" s="2">
        <f t="shared" si="25"/>
        <v>390774.8679471612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391379.47554293275</v>
      </c>
      <c r="G55" s="2">
        <f t="shared" si="26"/>
        <v>391379.47554293275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395356.45258101821</v>
      </c>
      <c r="Q55" s="2">
        <f t="shared" si="25"/>
        <v>395356.45258101821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395886.66932228208</v>
      </c>
      <c r="G56" s="2">
        <f t="shared" si="26"/>
        <v>395886.66932228208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399938.03721487522</v>
      </c>
      <c r="Q56" s="2">
        <f t="shared" si="25"/>
        <v>399938.03721487522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400393.8631016016</v>
      </c>
      <c r="G57" s="2">
        <f t="shared" si="26"/>
        <v>400393.8631016016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404519.62184873223</v>
      </c>
      <c r="Q57" s="2">
        <f t="shared" si="25"/>
        <v>404519.62184873223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404901.05688092113</v>
      </c>
      <c r="G58" s="2">
        <f t="shared" si="26"/>
        <v>404901.05688092113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409101.20648258924</v>
      </c>
      <c r="Q58" s="2">
        <f t="shared" si="25"/>
        <v>409101.20648258924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409408.25066027045</v>
      </c>
      <c r="G59" s="2">
        <f t="shared" si="26"/>
        <v>409408.25066027045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413682.79111644626</v>
      </c>
      <c r="Q59" s="2">
        <f t="shared" si="25"/>
        <v>413682.79111644626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413915.44443958998</v>
      </c>
      <c r="G60" s="2">
        <f t="shared" si="26"/>
        <v>413915.44443958998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418264.37575030327</v>
      </c>
      <c r="Q60" s="2">
        <f t="shared" si="25"/>
        <v>418264.37575030327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418422.6382189095</v>
      </c>
      <c r="G61" s="2">
        <f t="shared" si="26"/>
        <v>418422.6382189095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422845.96038413048</v>
      </c>
      <c r="Q61" s="2">
        <f t="shared" si="25"/>
        <v>422845.96038413048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422929.83199825883</v>
      </c>
      <c r="G62" s="2">
        <f t="shared" si="26"/>
        <v>422929.83199825883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427427.54501798749</v>
      </c>
      <c r="Q62" s="2">
        <f t="shared" si="25"/>
        <v>427427.54501798749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427437.02577757835</v>
      </c>
      <c r="G63" s="2">
        <f t="shared" si="26"/>
        <v>427437.02577757835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432009.1296518445</v>
      </c>
      <c r="Q63" s="2">
        <f t="shared" si="25"/>
        <v>432009.1296518445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431944.21955692768</v>
      </c>
      <c r="G64" s="2">
        <f t="shared" si="26"/>
        <v>431944.21955692768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436590.71428570151</v>
      </c>
      <c r="Q64" s="2">
        <f t="shared" si="25"/>
        <v>436590.71428570151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436451.41333624721</v>
      </c>
      <c r="G65" s="2">
        <f t="shared" si="26"/>
        <v>436451.41333624721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441172.29891955853</v>
      </c>
      <c r="Q65" s="2">
        <f t="shared" si="25"/>
        <v>441172.29891955853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440958.60711556673</v>
      </c>
      <c r="G66" s="2">
        <f t="shared" si="26"/>
        <v>440958.60711556673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445753.88355341554</v>
      </c>
      <c r="Q66" s="2">
        <f t="shared" si="25"/>
        <v>445753.88355341554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445465.80089491606</v>
      </c>
      <c r="G67" s="2">
        <f t="shared" si="26"/>
        <v>445465.80089491606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450335.46818727255</v>
      </c>
      <c r="Q67" s="2">
        <f t="shared" si="25"/>
        <v>450335.46818727255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449972.99467423558</v>
      </c>
      <c r="G68" s="2">
        <f t="shared" si="26"/>
        <v>449972.99467423558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454917.05282112956</v>
      </c>
      <c r="Q68" s="2">
        <f t="shared" si="25"/>
        <v>454917.05282112956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454480.18845355511</v>
      </c>
      <c r="G69" s="2">
        <f t="shared" si="26"/>
        <v>454480.18845355511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459498.63745495677</v>
      </c>
      <c r="Q69" s="2">
        <f t="shared" si="25"/>
        <v>459498.63745495677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458987.38223290443</v>
      </c>
      <c r="G70" s="2">
        <f t="shared" si="26"/>
        <v>458987.38223290443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464080.22208881378</v>
      </c>
      <c r="Q70" s="2">
        <f t="shared" si="25"/>
        <v>464080.22208881378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1</v>
      </c>
      <c r="C71" s="7"/>
      <c r="D71" s="2" t="e">
        <f t="shared" si="12"/>
        <v>#N/A</v>
      </c>
      <c r="E71" s="2" t="e">
        <f t="shared" si="22"/>
        <v>#N/A</v>
      </c>
      <c r="F71" s="2">
        <v>463494.57601222396</v>
      </c>
      <c r="G71" s="2">
        <f t="shared" si="26"/>
        <v>463494.57601222396</v>
      </c>
      <c r="H71" s="2">
        <f t="shared" si="13"/>
        <v>17710936.576012224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614887.28571428568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468661.80672267079</v>
      </c>
      <c r="Q71" s="2">
        <f t="shared" si="25"/>
        <v>468661.80672267079</v>
      </c>
      <c r="R71" s="2">
        <f t="shared" si="16"/>
        <v>18320988.806722671</v>
      </c>
      <c r="S71" s="2">
        <f t="shared" si="17"/>
        <v>463494.57601222396</v>
      </c>
      <c r="T71" s="2">
        <f t="shared" si="18"/>
        <v>10002.285714285681</v>
      </c>
      <c r="U71" s="2">
        <f t="shared" si="19"/>
        <v>468661.80672267079</v>
      </c>
      <c r="V71" s="2">
        <f t="shared" si="5"/>
        <v>618153.16666666663</v>
      </c>
      <c r="W71" s="2">
        <f t="shared" si="20"/>
        <v>13268.166666666628</v>
      </c>
      <c r="X71" s="2">
        <f t="shared" si="6"/>
        <v>455393.64005600417</v>
      </c>
      <c r="Y71" s="2">
        <f t="shared" si="7"/>
        <v>17702835.640056003</v>
      </c>
      <c r="Z71" s="2" t="str">
        <f t="shared" si="8"/>
        <v>HERE</v>
      </c>
      <c r="AA71" s="2">
        <f>IF(Z71="HERE",Y71,AA70+Graph!$G$1*1000)</f>
        <v>17702835.640056003</v>
      </c>
      <c r="AB71" s="2">
        <f t="shared" si="21"/>
        <v>455393.64005600289</v>
      </c>
      <c r="AC71" s="2">
        <f t="shared" si="9"/>
        <v>618153.16666666663</v>
      </c>
      <c r="AD71" s="3">
        <f t="shared" si="10"/>
        <v>17702835.640056003</v>
      </c>
      <c r="AE71" s="2">
        <f>IF(AE69&gt;=52800000,52800000,IF(AB50=Graph!G$1*1000,AE70+Graph!G$1*1000,AC71))</f>
        <v>618153.16666666663</v>
      </c>
      <c r="AF71" s="3">
        <f t="shared" si="11"/>
        <v>618153.16666666663</v>
      </c>
      <c r="AG71" s="3">
        <f t="shared" si="27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2</v>
      </c>
      <c r="C72" s="7"/>
      <c r="D72" s="2" t="e">
        <f t="shared" si="12"/>
        <v>#N/A</v>
      </c>
      <c r="E72" s="2" t="e">
        <f t="shared" si="22"/>
        <v>#N/A</v>
      </c>
      <c r="F72" s="2">
        <v>468001.76979154348</v>
      </c>
      <c r="G72" s="2">
        <f t="shared" si="26"/>
        <v>468001.76979154348</v>
      </c>
      <c r="H72" s="2">
        <f t="shared" si="13"/>
        <v>18178938.345803767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624889.57142857136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473243.39135652781</v>
      </c>
      <c r="Q72" s="2">
        <f t="shared" si="25"/>
        <v>473243.39135652781</v>
      </c>
      <c r="R72" s="2">
        <f t="shared" si="16"/>
        <v>18794232.198079199</v>
      </c>
      <c r="S72" s="2">
        <f t="shared" si="17"/>
        <v>468001.76979154348</v>
      </c>
      <c r="T72" s="2">
        <f t="shared" si="18"/>
        <v>10002.285714285681</v>
      </c>
      <c r="U72" s="2">
        <f t="shared" si="19"/>
        <v>473243.39135652781</v>
      </c>
      <c r="V72" s="2">
        <f t="shared" si="5"/>
        <v>631421.33333333337</v>
      </c>
      <c r="W72" s="2">
        <f t="shared" si="20"/>
        <v>13268.166666666744</v>
      </c>
      <c r="X72" s="2">
        <f t="shared" si="6"/>
        <v>459975.22468986106</v>
      </c>
      <c r="Y72" s="2">
        <f t="shared" si="7"/>
        <v>18162810.864745863</v>
      </c>
      <c r="Z72" s="2" t="str">
        <f t="shared" si="8"/>
        <v>HERE</v>
      </c>
      <c r="AA72" s="2">
        <f>IF(Z72="HERE",Y72,AA71+Graph!$G$1*1000)</f>
        <v>18162810.864745863</v>
      </c>
      <c r="AB72" s="2">
        <f t="shared" si="21"/>
        <v>459975.2246898599</v>
      </c>
      <c r="AC72" s="2">
        <f t="shared" si="9"/>
        <v>631421.33333333337</v>
      </c>
      <c r="AD72" s="3">
        <f t="shared" si="10"/>
        <v>18162810.864745863</v>
      </c>
      <c r="AE72" s="2">
        <f>IF(AE70&gt;=52800000,52800000,IF(AB51=Graph!G$1*1000,AE71+Graph!G$1*1000,AC72))</f>
        <v>631421.33333333337</v>
      </c>
      <c r="AF72" s="3">
        <f t="shared" si="11"/>
        <v>631421.33333333337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3</v>
      </c>
      <c r="C73" s="7"/>
      <c r="D73" s="2" t="e">
        <f t="shared" si="12"/>
        <v>#N/A</v>
      </c>
      <c r="E73" s="2" t="e">
        <f t="shared" si="22"/>
        <v>#N/A</v>
      </c>
      <c r="F73" s="2">
        <v>472508.96357089281</v>
      </c>
      <c r="G73" s="2">
        <f t="shared" si="26"/>
        <v>472508.96357089281</v>
      </c>
      <c r="H73" s="2">
        <f t="shared" si="13"/>
        <v>18651447.30937466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634891.85714285704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477824.97599038482</v>
      </c>
      <c r="Q73" s="2">
        <f t="shared" si="25"/>
        <v>477824.97599038482</v>
      </c>
      <c r="R73" s="2">
        <f t="shared" si="16"/>
        <v>19272057.174069583</v>
      </c>
      <c r="S73" s="2">
        <f t="shared" si="17"/>
        <v>472508.96357089281</v>
      </c>
      <c r="T73" s="2">
        <f t="shared" si="18"/>
        <v>10002.285714285681</v>
      </c>
      <c r="U73" s="2">
        <f t="shared" si="19"/>
        <v>477824.97599038482</v>
      </c>
      <c r="V73" s="2">
        <f t="shared" si="5"/>
        <v>644689.5</v>
      </c>
      <c r="W73" s="2">
        <f t="shared" si="20"/>
        <v>13268.166666666628</v>
      </c>
      <c r="X73" s="2">
        <f t="shared" si="6"/>
        <v>464556.80932371819</v>
      </c>
      <c r="Y73" s="2">
        <f t="shared" si="7"/>
        <v>18627367.67406958</v>
      </c>
      <c r="Z73" s="2" t="str">
        <f t="shared" si="8"/>
        <v>HERE</v>
      </c>
      <c r="AA73" s="2">
        <f>IF(Z73="HERE",Y73,AA72+Graph!$G$1*1000)</f>
        <v>18627367.67406958</v>
      </c>
      <c r="AB73" s="2">
        <f t="shared" si="21"/>
        <v>464556.80932371691</v>
      </c>
      <c r="AC73" s="2">
        <f t="shared" si="9"/>
        <v>644689.5</v>
      </c>
      <c r="AD73" s="3">
        <f t="shared" si="10"/>
        <v>18627367.67406958</v>
      </c>
      <c r="AE73" s="2">
        <f>IF(AE71&gt;=52800000,52800000,IF(AB52=Graph!G$1*1000,AE72+Graph!G$1*1000,AC73))</f>
        <v>644689.5</v>
      </c>
      <c r="AF73" s="3">
        <f t="shared" si="11"/>
        <v>644689.5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4</v>
      </c>
      <c r="C74" s="7"/>
      <c r="D74" s="2" t="e">
        <f t="shared" si="12"/>
        <v>#N/A</v>
      </c>
      <c r="E74" s="2" t="e">
        <f t="shared" si="22"/>
        <v>#N/A</v>
      </c>
      <c r="F74" s="2">
        <v>477016.15735021234</v>
      </c>
      <c r="G74" s="2">
        <f t="shared" si="26"/>
        <v>477016.15735021234</v>
      </c>
      <c r="H74" s="2">
        <f t="shared" si="13"/>
        <v>19128463.466724873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644894.14285714272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482406.56062424183</v>
      </c>
      <c r="Q74" s="2">
        <f t="shared" si="25"/>
        <v>482406.56062424183</v>
      </c>
      <c r="R74" s="2">
        <f t="shared" si="16"/>
        <v>19754463.734693825</v>
      </c>
      <c r="S74" s="2">
        <f t="shared" si="17"/>
        <v>477016.15735021234</v>
      </c>
      <c r="T74" s="2">
        <f t="shared" si="18"/>
        <v>10002.285714285681</v>
      </c>
      <c r="U74" s="2">
        <f t="shared" si="19"/>
        <v>482406.56062424183</v>
      </c>
      <c r="V74" s="2">
        <f t="shared" si="5"/>
        <v>657957.66666666663</v>
      </c>
      <c r="W74" s="2">
        <f t="shared" si="20"/>
        <v>13268.166666666628</v>
      </c>
      <c r="X74" s="2">
        <f t="shared" si="6"/>
        <v>469138.3939575752</v>
      </c>
      <c r="Y74" s="2">
        <f t="shared" si="7"/>
        <v>19096506.068027154</v>
      </c>
      <c r="Z74" s="2" t="str">
        <f t="shared" si="8"/>
        <v>HERE</v>
      </c>
      <c r="AA74" s="2">
        <f>IF(Z74="HERE",Y74,AA73+Graph!$G$1*1000)</f>
        <v>19096506.068027154</v>
      </c>
      <c r="AB74" s="2">
        <f t="shared" si="21"/>
        <v>469138.39395757392</v>
      </c>
      <c r="AC74" s="2">
        <f t="shared" si="9"/>
        <v>657957.66666666663</v>
      </c>
      <c r="AD74" s="3">
        <f t="shared" si="10"/>
        <v>19096506.068027154</v>
      </c>
      <c r="AE74" s="2">
        <f>IF(AE72&gt;=52800000,52800000,IF(AB53=Graph!G$1*1000,AE73+Graph!G$1*1000,AC74))</f>
        <v>657957.66666666663</v>
      </c>
      <c r="AF74" s="3">
        <f t="shared" si="11"/>
        <v>657957.66666666663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5</v>
      </c>
      <c r="C75" s="7"/>
      <c r="D75" s="2" t="e">
        <f t="shared" si="12"/>
        <v>#N/A</v>
      </c>
      <c r="E75" s="2" t="e">
        <f t="shared" si="22"/>
        <v>#N/A</v>
      </c>
      <c r="F75" s="2">
        <v>481523.35112953186</v>
      </c>
      <c r="G75" s="2">
        <f t="shared" si="26"/>
        <v>481523.35112953186</v>
      </c>
      <c r="H75" s="2">
        <f t="shared" si="13"/>
        <v>19609986.817854404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654896.42857142841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486988.14525809884</v>
      </c>
      <c r="Q75" s="2">
        <f t="shared" si="25"/>
        <v>486988.14525809884</v>
      </c>
      <c r="R75" s="2">
        <f t="shared" si="16"/>
        <v>20241451.879951924</v>
      </c>
      <c r="S75" s="2">
        <f t="shared" si="17"/>
        <v>481523.35112953186</v>
      </c>
      <c r="T75" s="2">
        <f t="shared" si="18"/>
        <v>10002.285714285681</v>
      </c>
      <c r="U75" s="2">
        <f t="shared" si="19"/>
        <v>486988.14525809884</v>
      </c>
      <c r="V75" s="2">
        <f t="shared" si="5"/>
        <v>671225.83333333337</v>
      </c>
      <c r="W75" s="2">
        <f t="shared" si="20"/>
        <v>13268.166666666744</v>
      </c>
      <c r="X75" s="2">
        <f t="shared" si="6"/>
        <v>473719.9785914321</v>
      </c>
      <c r="Y75" s="2">
        <f t="shared" si="7"/>
        <v>19570226.046618585</v>
      </c>
      <c r="Z75" s="2" t="str">
        <f t="shared" si="8"/>
        <v>HERE</v>
      </c>
      <c r="AA75" s="2">
        <f>IF(Z75="HERE",Y75,AA74+Graph!$G$1*1000)</f>
        <v>19570226.046618585</v>
      </c>
      <c r="AB75" s="2">
        <f t="shared" si="21"/>
        <v>473719.97859143093</v>
      </c>
      <c r="AC75" s="2">
        <f t="shared" si="9"/>
        <v>671225.83333333337</v>
      </c>
      <c r="AD75" s="3">
        <f t="shared" si="10"/>
        <v>19570226.046618585</v>
      </c>
      <c r="AE75" s="2">
        <f>IF(AE73&gt;=52800000,52800000,IF(AB54=Graph!G$1*1000,AE74+Graph!G$1*1000,AC75))</f>
        <v>671225.83333333337</v>
      </c>
      <c r="AF75" s="3">
        <f t="shared" si="11"/>
        <v>671225.83333333337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6</v>
      </c>
      <c r="C76" s="7"/>
      <c r="D76" s="2" t="e">
        <f t="shared" si="12"/>
        <v>#N/A</v>
      </c>
      <c r="E76" s="2" t="e">
        <f t="shared" si="22"/>
        <v>#N/A</v>
      </c>
      <c r="F76" s="2">
        <v>486030.54490888119</v>
      </c>
      <c r="G76" s="2">
        <f t="shared" si="26"/>
        <v>486030.54490888119</v>
      </c>
      <c r="H76" s="2">
        <f t="shared" si="13"/>
        <v>20096017.362763286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664898.71428571409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491569.72989195585</v>
      </c>
      <c r="Q76" s="2">
        <f t="shared" si="25"/>
        <v>491569.72989195585</v>
      </c>
      <c r="R76" s="2">
        <f t="shared" si="16"/>
        <v>20733021.60984388</v>
      </c>
      <c r="S76" s="2">
        <f t="shared" si="17"/>
        <v>486030.54490888119</v>
      </c>
      <c r="T76" s="2">
        <f t="shared" si="18"/>
        <v>10002.285714285681</v>
      </c>
      <c r="U76" s="2">
        <f t="shared" si="19"/>
        <v>491569.72989195585</v>
      </c>
      <c r="V76" s="2">
        <f t="shared" si="5"/>
        <v>684494</v>
      </c>
      <c r="W76" s="2">
        <f t="shared" si="20"/>
        <v>13268.166666666628</v>
      </c>
      <c r="X76" s="2">
        <f t="shared" si="6"/>
        <v>478301.56322528922</v>
      </c>
      <c r="Y76" s="2">
        <f t="shared" si="7"/>
        <v>20048527.609843872</v>
      </c>
      <c r="Z76" s="2" t="str">
        <f t="shared" si="8"/>
        <v>HERE</v>
      </c>
      <c r="AA76" s="2">
        <f>IF(Z76="HERE",Y76,AA75+Graph!$G$1*1000)</f>
        <v>20048527.609843872</v>
      </c>
      <c r="AB76" s="2">
        <f t="shared" si="21"/>
        <v>478301.56322528794</v>
      </c>
      <c r="AC76" s="2">
        <f t="shared" si="9"/>
        <v>684494</v>
      </c>
      <c r="AD76" s="3">
        <f t="shared" si="10"/>
        <v>20048527.609843872</v>
      </c>
      <c r="AE76" s="2">
        <f>IF(AE74&gt;=52800000,52800000,IF(AB55=Graph!G$1*1000,AE75+Graph!G$1*1000,AC76))</f>
        <v>684494</v>
      </c>
      <c r="AF76" s="3">
        <f t="shared" si="11"/>
        <v>684494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7</v>
      </c>
      <c r="C77" s="7"/>
      <c r="D77" s="2" t="e">
        <f t="shared" si="12"/>
        <v>#N/A</v>
      </c>
      <c r="E77" s="2" t="e">
        <f t="shared" si="22"/>
        <v>#N/A</v>
      </c>
      <c r="F77" s="2">
        <v>490537.73868820071</v>
      </c>
      <c r="G77" s="2">
        <f t="shared" si="26"/>
        <v>489997.71428571426</v>
      </c>
      <c r="H77" s="2">
        <f t="shared" si="13"/>
        <v>20586015.077048998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674900.99999999977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496151.31452581286</v>
      </c>
      <c r="Q77" s="2">
        <f t="shared" si="25"/>
        <v>496151.31452581286</v>
      </c>
      <c r="R77" s="2">
        <f t="shared" si="16"/>
        <v>21229172.924369693</v>
      </c>
      <c r="S77" s="2">
        <f t="shared" si="17"/>
        <v>489997.71428571269</v>
      </c>
      <c r="T77" s="2">
        <f t="shared" si="18"/>
        <v>10002.285714285681</v>
      </c>
      <c r="U77" s="2">
        <f t="shared" si="19"/>
        <v>496151.31452581286</v>
      </c>
      <c r="V77" s="2">
        <f t="shared" si="5"/>
        <v>697762.16666666663</v>
      </c>
      <c r="W77" s="2">
        <f t="shared" si="20"/>
        <v>13268.166666666628</v>
      </c>
      <c r="X77" s="2">
        <f t="shared" si="6"/>
        <v>482883.14785914624</v>
      </c>
      <c r="Y77" s="2">
        <f t="shared" si="7"/>
        <v>20531410.757703017</v>
      </c>
      <c r="Z77" s="2" t="str">
        <f t="shared" si="8"/>
        <v>HERE</v>
      </c>
      <c r="AA77" s="2">
        <f>IF(Z77="HERE",Y77,AA76+Graph!$G$1*1000)</f>
        <v>20531410.757703017</v>
      </c>
      <c r="AB77" s="2">
        <f t="shared" si="21"/>
        <v>482883.14785914496</v>
      </c>
      <c r="AC77" s="2">
        <f t="shared" si="9"/>
        <v>697762.16666666663</v>
      </c>
      <c r="AD77" s="3">
        <f t="shared" si="10"/>
        <v>20531410.757703017</v>
      </c>
      <c r="AE77" s="2">
        <f>IF(AE75&gt;=52800000,52800000,IF(AB56=Graph!G$1*1000,AE76+Graph!G$1*1000,AC77))</f>
        <v>697762.16666666663</v>
      </c>
      <c r="AF77" s="3">
        <f t="shared" si="11"/>
        <v>697762.16666666663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8</v>
      </c>
      <c r="C78" s="7"/>
      <c r="D78" s="2" t="e">
        <f t="shared" si="12"/>
        <v>#N/A</v>
      </c>
      <c r="E78" s="2" t="e">
        <f t="shared" si="22"/>
        <v>#N/A</v>
      </c>
      <c r="F78" s="2">
        <v>495044.93246752024</v>
      </c>
      <c r="G78" s="2">
        <f t="shared" si="26"/>
        <v>489997.71428571426</v>
      </c>
      <c r="H78" s="2">
        <f t="shared" si="13"/>
        <v>21076012.791334711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684903.28571428545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500732.89915964007</v>
      </c>
      <c r="Q78" s="2">
        <f t="shared" si="25"/>
        <v>500000</v>
      </c>
      <c r="R78" s="2">
        <f t="shared" si="16"/>
        <v>21729172.924369693</v>
      </c>
      <c r="S78" s="2">
        <f t="shared" si="17"/>
        <v>489997.71428571269</v>
      </c>
      <c r="T78" s="2">
        <f t="shared" si="18"/>
        <v>10002.285714285681</v>
      </c>
      <c r="U78" s="2">
        <f t="shared" si="19"/>
        <v>500000</v>
      </c>
      <c r="V78" s="2">
        <f t="shared" si="5"/>
        <v>711030.33333333337</v>
      </c>
      <c r="W78" s="2">
        <f t="shared" si="20"/>
        <v>13268.166666666744</v>
      </c>
      <c r="X78" s="2">
        <f t="shared" si="6"/>
        <v>486731.83333333326</v>
      </c>
      <c r="Y78" s="2">
        <f t="shared" si="7"/>
        <v>21018142.59103635</v>
      </c>
      <c r="Z78" s="2" t="str">
        <f t="shared" si="8"/>
        <v>HERE</v>
      </c>
      <c r="AA78" s="2">
        <f>IF(Z78="HERE",Y78,AA77+Graph!$G$1*1000)</f>
        <v>21018142.59103635</v>
      </c>
      <c r="AB78" s="2">
        <f t="shared" si="21"/>
        <v>486731.83333333209</v>
      </c>
      <c r="AC78" s="2">
        <f t="shared" si="9"/>
        <v>711030.33333333337</v>
      </c>
      <c r="AD78" s="3">
        <f t="shared" si="10"/>
        <v>21018142.59103635</v>
      </c>
      <c r="AE78" s="2">
        <f>IF(AE76&gt;=52800000,52800000,IF(AB57=Graph!G$1*1000,AE77+Graph!G$1*1000,AC78))</f>
        <v>711030.33333333337</v>
      </c>
      <c r="AF78" s="3">
        <f t="shared" si="11"/>
        <v>711030.33333333337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9</v>
      </c>
      <c r="C79" s="7"/>
      <c r="D79" s="2" t="e">
        <f t="shared" si="12"/>
        <v>#N/A</v>
      </c>
      <c r="E79" s="2" t="e">
        <f t="shared" si="22"/>
        <v>#N/A</v>
      </c>
      <c r="F79" s="2">
        <v>499552.12624686956</v>
      </c>
      <c r="G79" s="2">
        <f t="shared" si="26"/>
        <v>489997.71428571426</v>
      </c>
      <c r="H79" s="2">
        <f t="shared" si="13"/>
        <v>21566010.505620424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694905.57142857113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505314.48379349709</v>
      </c>
      <c r="Q79" s="2">
        <f t="shared" si="25"/>
        <v>500000</v>
      </c>
      <c r="R79" s="2">
        <f t="shared" si="16"/>
        <v>22229172.924369693</v>
      </c>
      <c r="S79" s="2">
        <f t="shared" si="17"/>
        <v>489997.71428571269</v>
      </c>
      <c r="T79" s="2">
        <f t="shared" si="18"/>
        <v>10002.285714285681</v>
      </c>
      <c r="U79" s="2">
        <f t="shared" si="19"/>
        <v>500000</v>
      </c>
      <c r="V79" s="2">
        <f t="shared" si="5"/>
        <v>724298.5</v>
      </c>
      <c r="W79" s="2">
        <f t="shared" si="20"/>
        <v>13268.166666666628</v>
      </c>
      <c r="X79" s="2">
        <f t="shared" si="6"/>
        <v>486731.83333333337</v>
      </c>
      <c r="Y79" s="2">
        <f t="shared" si="7"/>
        <v>21504874.424369682</v>
      </c>
      <c r="Z79" s="2" t="str">
        <f t="shared" si="8"/>
        <v>HERE</v>
      </c>
      <c r="AA79" s="2">
        <f>IF(Z79="HERE",Y79,AA78+Graph!$G$1*1000)</f>
        <v>21504874.424369682</v>
      </c>
      <c r="AB79" s="2">
        <f t="shared" si="21"/>
        <v>486731.83333333209</v>
      </c>
      <c r="AC79" s="2">
        <f t="shared" si="9"/>
        <v>724298.5</v>
      </c>
      <c r="AD79" s="3">
        <f t="shared" si="10"/>
        <v>21504874.424369682</v>
      </c>
      <c r="AE79" s="2">
        <f>IF(AE77&gt;=52800000,52800000,IF(AB58=Graph!G$1*1000,AE78+Graph!G$1*1000,AC79))</f>
        <v>724298.5</v>
      </c>
      <c r="AF79" s="3">
        <f t="shared" si="11"/>
        <v>724298.5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10</v>
      </c>
      <c r="C80" s="7"/>
      <c r="D80" s="2" t="e">
        <f t="shared" si="12"/>
        <v>#N/A</v>
      </c>
      <c r="E80" s="2" t="e">
        <f t="shared" si="22"/>
        <v>#N/A</v>
      </c>
      <c r="F80" s="2">
        <v>504059.32002618909</v>
      </c>
      <c r="G80" s="2">
        <f t="shared" si="26"/>
        <v>489997.71428571426</v>
      </c>
      <c r="H80" s="2">
        <f t="shared" si="13"/>
        <v>22056008.219906136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704907.85714285681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509896.0684273541</v>
      </c>
      <c r="Q80" s="2">
        <f t="shared" si="25"/>
        <v>500000</v>
      </c>
      <c r="R80" s="2">
        <f t="shared" si="16"/>
        <v>22729172.924369693</v>
      </c>
      <c r="S80" s="2">
        <f t="shared" si="17"/>
        <v>489997.71428571269</v>
      </c>
      <c r="T80" s="2">
        <f t="shared" si="18"/>
        <v>10002.285714285681</v>
      </c>
      <c r="U80" s="2">
        <f t="shared" si="19"/>
        <v>500000</v>
      </c>
      <c r="V80" s="2">
        <f t="shared" si="5"/>
        <v>737566.66666666663</v>
      </c>
      <c r="W80" s="2">
        <f t="shared" si="20"/>
        <v>13268.166666666628</v>
      </c>
      <c r="X80" s="2">
        <f t="shared" si="6"/>
        <v>486731.83333333337</v>
      </c>
      <c r="Y80" s="2">
        <f t="shared" si="7"/>
        <v>21991606.257703014</v>
      </c>
      <c r="Z80" s="2" t="str">
        <f t="shared" si="8"/>
        <v>HERE</v>
      </c>
      <c r="AA80" s="2">
        <f>IF(Z80="HERE",Y80,AA79+Graph!$G$1*1000)</f>
        <v>21991606.257703014</v>
      </c>
      <c r="AB80" s="2">
        <f t="shared" si="21"/>
        <v>486731.83333333209</v>
      </c>
      <c r="AC80" s="2">
        <f t="shared" si="9"/>
        <v>737566.66666666663</v>
      </c>
      <c r="AD80" s="3">
        <f t="shared" si="10"/>
        <v>21991606.257703014</v>
      </c>
      <c r="AE80" s="2">
        <f>IF(AE78&gt;=52800000,52800000,IF(AB59=Graph!G$1*1000,AE79+Graph!G$1*1000,AC80))</f>
        <v>737566.66666666663</v>
      </c>
      <c r="AF80" s="3">
        <f t="shared" si="11"/>
        <v>737566.66666666663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11</v>
      </c>
      <c r="C81" s="7"/>
      <c r="D81" s="2" t="e">
        <f t="shared" si="12"/>
        <v>#N/A</v>
      </c>
      <c r="E81" s="2" t="e">
        <f t="shared" si="22"/>
        <v>#N/A</v>
      </c>
      <c r="F81" s="2">
        <v>508566.51380550861</v>
      </c>
      <c r="G81" s="2">
        <f t="shared" si="26"/>
        <v>489997.71428571426</v>
      </c>
      <c r="H81" s="2">
        <f t="shared" si="13"/>
        <v>22546005.934191849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714910.14285714249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514477.65306121111</v>
      </c>
      <c r="Q81" s="2">
        <f t="shared" si="25"/>
        <v>500000</v>
      </c>
      <c r="R81" s="2">
        <f t="shared" si="16"/>
        <v>23229172.924369693</v>
      </c>
      <c r="S81" s="2">
        <f t="shared" si="17"/>
        <v>489997.71428571269</v>
      </c>
      <c r="T81" s="2">
        <f t="shared" si="18"/>
        <v>10002.285714285681</v>
      </c>
      <c r="U81" s="2">
        <f t="shared" si="19"/>
        <v>500000</v>
      </c>
      <c r="V81" s="2">
        <f t="shared" si="5"/>
        <v>750834.83333333326</v>
      </c>
      <c r="W81" s="2">
        <f t="shared" si="20"/>
        <v>13268.166666666628</v>
      </c>
      <c r="X81" s="2">
        <f t="shared" si="6"/>
        <v>486731.83333333337</v>
      </c>
      <c r="Y81" s="2">
        <f t="shared" si="7"/>
        <v>22478338.091036346</v>
      </c>
      <c r="Z81" s="2" t="str">
        <f t="shared" si="8"/>
        <v>HERE</v>
      </c>
      <c r="AA81" s="2">
        <f>IF(Z81="HERE",Y81,AA80+Graph!$G$1*1000)</f>
        <v>22478338.091036346</v>
      </c>
      <c r="AB81" s="2">
        <f t="shared" si="21"/>
        <v>486731.83333333209</v>
      </c>
      <c r="AC81" s="2">
        <f t="shared" si="9"/>
        <v>750834.83333333326</v>
      </c>
      <c r="AD81" s="3">
        <f t="shared" si="10"/>
        <v>22478338.091036346</v>
      </c>
      <c r="AE81" s="2">
        <f>IF(AE79&gt;=52800000,52800000,IF(AB60=Graph!G$1*1000,AE80+Graph!G$1*1000,AC81))</f>
        <v>750834.83333333326</v>
      </c>
      <c r="AF81" s="3">
        <f t="shared" si="11"/>
        <v>750834.83333333326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12</v>
      </c>
      <c r="C82" s="7"/>
      <c r="D82" s="2" t="e">
        <f t="shared" si="12"/>
        <v>#N/A</v>
      </c>
      <c r="E82" s="2" t="e">
        <f t="shared" si="22"/>
        <v>#N/A</v>
      </c>
      <c r="F82" s="2">
        <v>513073.70758485794</v>
      </c>
      <c r="G82" s="2">
        <f t="shared" si="26"/>
        <v>489997.71428571426</v>
      </c>
      <c r="H82" s="2">
        <f t="shared" si="13"/>
        <v>23036003.648477562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724912.42857142817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519059.23769506812</v>
      </c>
      <c r="Q82" s="2">
        <f t="shared" si="25"/>
        <v>500000</v>
      </c>
      <c r="R82" s="2">
        <f t="shared" si="16"/>
        <v>23729172.924369693</v>
      </c>
      <c r="S82" s="2">
        <f t="shared" si="17"/>
        <v>489997.71428571269</v>
      </c>
      <c r="T82" s="2">
        <f t="shared" si="18"/>
        <v>10002.285714285681</v>
      </c>
      <c r="U82" s="2">
        <f t="shared" si="19"/>
        <v>500000</v>
      </c>
      <c r="V82" s="2">
        <f t="shared" si="5"/>
        <v>764103</v>
      </c>
      <c r="W82" s="2">
        <f t="shared" si="20"/>
        <v>13268.166666666744</v>
      </c>
      <c r="X82" s="2">
        <f t="shared" si="6"/>
        <v>486731.83333333326</v>
      </c>
      <c r="Y82" s="2">
        <f t="shared" si="7"/>
        <v>22965069.924369678</v>
      </c>
      <c r="Z82" s="2" t="str">
        <f t="shared" si="8"/>
        <v>HERE</v>
      </c>
      <c r="AA82" s="2">
        <f>IF(Z82="HERE",Y82,AA81+Graph!$G$1*1000)</f>
        <v>22965069.924369678</v>
      </c>
      <c r="AB82" s="2">
        <f t="shared" si="21"/>
        <v>486731.83333333209</v>
      </c>
      <c r="AC82" s="2">
        <f t="shared" si="9"/>
        <v>764103</v>
      </c>
      <c r="AD82" s="3">
        <f t="shared" si="10"/>
        <v>22965069.924369678</v>
      </c>
      <c r="AE82" s="2">
        <f>IF(AE80&gt;=52800000,52800000,IF(AB61=Graph!G$1*1000,AE81+Graph!G$1*1000,AC82))</f>
        <v>764103</v>
      </c>
      <c r="AF82" s="3">
        <f t="shared" si="11"/>
        <v>764103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13</v>
      </c>
      <c r="C83" s="7"/>
      <c r="D83" s="2" t="e">
        <f t="shared" si="12"/>
        <v>#N/A</v>
      </c>
      <c r="E83" s="2" t="e">
        <f t="shared" si="22"/>
        <v>#N/A</v>
      </c>
      <c r="F83" s="2">
        <v>517580.90136417747</v>
      </c>
      <c r="G83" s="2">
        <f t="shared" si="26"/>
        <v>489997.71428571426</v>
      </c>
      <c r="H83" s="2">
        <f t="shared" si="13"/>
        <v>23526001.362763274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734914.71428571385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523640.82232892513</v>
      </c>
      <c r="Q83" s="2">
        <f t="shared" si="25"/>
        <v>500000</v>
      </c>
      <c r="R83" s="2">
        <f t="shared" si="16"/>
        <v>24229172.924369693</v>
      </c>
      <c r="S83" s="2">
        <f t="shared" si="17"/>
        <v>489997.71428571269</v>
      </c>
      <c r="T83" s="2">
        <f t="shared" si="18"/>
        <v>10002.285714285681</v>
      </c>
      <c r="U83" s="2">
        <f t="shared" si="19"/>
        <v>500000</v>
      </c>
      <c r="V83" s="2">
        <f t="shared" si="5"/>
        <v>777371.16666666663</v>
      </c>
      <c r="W83" s="2">
        <f t="shared" si="20"/>
        <v>13268.166666666628</v>
      </c>
      <c r="X83" s="2">
        <f t="shared" si="6"/>
        <v>486731.83333333337</v>
      </c>
      <c r="Y83" s="2">
        <f t="shared" si="7"/>
        <v>23451801.75770301</v>
      </c>
      <c r="Z83" s="2" t="str">
        <f t="shared" si="8"/>
        <v>HERE</v>
      </c>
      <c r="AA83" s="2">
        <f>IF(Z83="HERE",Y83,AA82+Graph!$G$1*1000)</f>
        <v>23451801.75770301</v>
      </c>
      <c r="AB83" s="2">
        <f t="shared" si="21"/>
        <v>486731.83333333209</v>
      </c>
      <c r="AC83" s="2">
        <f t="shared" si="9"/>
        <v>777371.16666666663</v>
      </c>
      <c r="AD83" s="3">
        <f t="shared" si="10"/>
        <v>23451801.75770301</v>
      </c>
      <c r="AE83" s="2">
        <f>IF(AE81&gt;=52800000,52800000,IF(AB62=Graph!G$1*1000,AE82+Graph!G$1*1000,AC83))</f>
        <v>777371.16666666663</v>
      </c>
      <c r="AF83" s="3">
        <f t="shared" si="11"/>
        <v>777371.16666666663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14</v>
      </c>
      <c r="C84" s="7"/>
      <c r="D84" s="2" t="e">
        <f t="shared" si="12"/>
        <v>#N/A</v>
      </c>
      <c r="E84" s="2" t="e">
        <f t="shared" si="22"/>
        <v>#N/A</v>
      </c>
      <c r="F84" s="2">
        <v>522088.09514349699</v>
      </c>
      <c r="G84" s="2">
        <f t="shared" si="26"/>
        <v>489997.71428571426</v>
      </c>
      <c r="H84" s="2">
        <f t="shared" si="13"/>
        <v>24015999.077048987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744916.99999999953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528222.40696278214</v>
      </c>
      <c r="Q84" s="2">
        <f t="shared" si="25"/>
        <v>500000</v>
      </c>
      <c r="R84" s="2">
        <f t="shared" si="16"/>
        <v>24729172.924369693</v>
      </c>
      <c r="S84" s="2">
        <f t="shared" si="17"/>
        <v>489997.71428571269</v>
      </c>
      <c r="T84" s="2">
        <f t="shared" si="18"/>
        <v>10002.285714285681</v>
      </c>
      <c r="U84" s="2">
        <f t="shared" si="19"/>
        <v>500000</v>
      </c>
      <c r="V84" s="2">
        <f t="shared" si="5"/>
        <v>790639.33333333326</v>
      </c>
      <c r="W84" s="2">
        <f t="shared" si="20"/>
        <v>13268.166666666628</v>
      </c>
      <c r="X84" s="2">
        <f t="shared" si="6"/>
        <v>486731.83333333337</v>
      </c>
      <c r="Y84" s="2">
        <f t="shared" si="7"/>
        <v>23938533.591036342</v>
      </c>
      <c r="Z84" s="2" t="str">
        <f t="shared" si="8"/>
        <v>HERE</v>
      </c>
      <c r="AA84" s="2">
        <f>IF(Z84="HERE",Y84,AA83+Graph!$G$1*1000)</f>
        <v>23938533.591036342</v>
      </c>
      <c r="AB84" s="2">
        <f t="shared" si="21"/>
        <v>486731.83333333209</v>
      </c>
      <c r="AC84" s="2">
        <f t="shared" si="9"/>
        <v>790639.33333333326</v>
      </c>
      <c r="AD84" s="3">
        <f t="shared" si="10"/>
        <v>23938533.591036342</v>
      </c>
      <c r="AE84" s="2">
        <f>IF(AE82&gt;=52800000,52800000,IF(AB63=Graph!G$1*1000,AE83+Graph!G$1*1000,AC84))</f>
        <v>790639.33333333326</v>
      </c>
      <c r="AF84" s="3">
        <f t="shared" si="11"/>
        <v>790639.33333333326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15</v>
      </c>
      <c r="C85" s="7"/>
      <c r="D85" s="2" t="e">
        <f t="shared" si="12"/>
        <v>#N/A</v>
      </c>
      <c r="E85" s="2" t="e">
        <f t="shared" si="22"/>
        <v>#N/A</v>
      </c>
      <c r="F85" s="2">
        <v>526595.28892284632</v>
      </c>
      <c r="G85" s="2">
        <f t="shared" si="26"/>
        <v>489997.71428571426</v>
      </c>
      <c r="H85" s="2">
        <f t="shared" si="13"/>
        <v>24505996.7913347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754919.28571428522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532803.99159663916</v>
      </c>
      <c r="Q85" s="2">
        <f t="shared" si="25"/>
        <v>500000</v>
      </c>
      <c r="R85" s="2">
        <f t="shared" si="16"/>
        <v>25229172.924369693</v>
      </c>
      <c r="S85" s="2">
        <f t="shared" si="17"/>
        <v>489997.71428571269</v>
      </c>
      <c r="T85" s="2">
        <f t="shared" si="18"/>
        <v>10002.285714285681</v>
      </c>
      <c r="U85" s="2">
        <f t="shared" si="19"/>
        <v>500000</v>
      </c>
      <c r="V85" s="2">
        <f t="shared" si="5"/>
        <v>803907.5</v>
      </c>
      <c r="W85" s="2">
        <f t="shared" si="20"/>
        <v>13268.166666666744</v>
      </c>
      <c r="X85" s="2">
        <f t="shared" si="6"/>
        <v>486731.83333333326</v>
      </c>
      <c r="Y85" s="2">
        <f t="shared" si="7"/>
        <v>24425265.424369674</v>
      </c>
      <c r="Z85" s="2" t="str">
        <f t="shared" si="8"/>
        <v>HERE</v>
      </c>
      <c r="AA85" s="2">
        <f>IF(Z85="HERE",Y85,AA84+Graph!$G$1*1000)</f>
        <v>24425265.424369674</v>
      </c>
      <c r="AB85" s="2">
        <f t="shared" si="21"/>
        <v>486731.83333333209</v>
      </c>
      <c r="AC85" s="2">
        <f t="shared" si="9"/>
        <v>803907.5</v>
      </c>
      <c r="AD85" s="3">
        <f t="shared" si="10"/>
        <v>24425265.424369674</v>
      </c>
      <c r="AE85" s="2">
        <f>IF(AE83&gt;=52800000,52800000,IF(AB64=Graph!G$1*1000,AE84+Graph!G$1*1000,AC85))</f>
        <v>803907.5</v>
      </c>
      <c r="AF85" s="3">
        <f t="shared" si="11"/>
        <v>803907.5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16</v>
      </c>
      <c r="C86" s="7"/>
      <c r="D86" s="2" t="e">
        <f t="shared" si="12"/>
        <v>#N/A</v>
      </c>
      <c r="E86" s="2" t="e">
        <f t="shared" si="22"/>
        <v>#N/A</v>
      </c>
      <c r="F86" s="2">
        <v>531102.48270216584</v>
      </c>
      <c r="G86" s="2">
        <f t="shared" si="26"/>
        <v>489997.71428571426</v>
      </c>
      <c r="H86" s="2">
        <f t="shared" si="13"/>
        <v>24995994.505620413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764921.5714285709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537385.57623049617</v>
      </c>
      <c r="Q86" s="2">
        <f t="shared" si="25"/>
        <v>500000</v>
      </c>
      <c r="R86" s="2">
        <f t="shared" si="16"/>
        <v>25729172.924369693</v>
      </c>
      <c r="S86" s="2">
        <f t="shared" si="17"/>
        <v>489997.71428571269</v>
      </c>
      <c r="T86" s="2">
        <f t="shared" si="18"/>
        <v>10002.285714285681</v>
      </c>
      <c r="U86" s="2">
        <f t="shared" si="19"/>
        <v>500000</v>
      </c>
      <c r="V86" s="2">
        <f t="shared" si="5"/>
        <v>817175.66666666663</v>
      </c>
      <c r="W86" s="2">
        <f t="shared" si="20"/>
        <v>13268.166666666628</v>
      </c>
      <c r="X86" s="2">
        <f t="shared" si="6"/>
        <v>486731.83333333337</v>
      </c>
      <c r="Y86" s="2">
        <f t="shared" si="7"/>
        <v>24911997.257703006</v>
      </c>
      <c r="Z86" s="2" t="str">
        <f t="shared" si="8"/>
        <v>HERE</v>
      </c>
      <c r="AA86" s="2">
        <f>IF(Z86="HERE",Y86,AA85+Graph!$G$1*1000)</f>
        <v>24911997.257703006</v>
      </c>
      <c r="AB86" s="2">
        <f t="shared" si="21"/>
        <v>486731.83333333209</v>
      </c>
      <c r="AC86" s="2">
        <f t="shared" si="9"/>
        <v>817175.66666666663</v>
      </c>
      <c r="AD86" s="3">
        <f t="shared" si="10"/>
        <v>24911997.257703006</v>
      </c>
      <c r="AE86" s="2">
        <f>IF(AE84&gt;=52800000,52800000,IF(AB65=Graph!G$1*1000,AE85+Graph!G$1*1000,AC86))</f>
        <v>817175.66666666663</v>
      </c>
      <c r="AF86" s="3">
        <f t="shared" si="11"/>
        <v>817175.66666666663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17</v>
      </c>
      <c r="C87" s="7"/>
      <c r="D87" s="2" t="e">
        <f t="shared" si="12"/>
        <v>#N/A</v>
      </c>
      <c r="E87" s="2" t="e">
        <f t="shared" si="22"/>
        <v>#N/A</v>
      </c>
      <c r="F87" s="2">
        <v>535609.67648151517</v>
      </c>
      <c r="G87" s="2">
        <f t="shared" si="26"/>
        <v>489997.71428571426</v>
      </c>
      <c r="H87" s="2">
        <f t="shared" si="13"/>
        <v>25485992.219906125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774923.85714285658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541967.16086432338</v>
      </c>
      <c r="Q87" s="2">
        <f t="shared" si="25"/>
        <v>500000</v>
      </c>
      <c r="R87" s="2">
        <f t="shared" si="16"/>
        <v>26229172.924369693</v>
      </c>
      <c r="S87" s="2">
        <f t="shared" si="17"/>
        <v>489997.71428571269</v>
      </c>
      <c r="T87" s="2">
        <f t="shared" si="18"/>
        <v>10002.285714285681</v>
      </c>
      <c r="U87" s="2">
        <f t="shared" si="19"/>
        <v>500000</v>
      </c>
      <c r="V87" s="2">
        <f t="shared" si="5"/>
        <v>830443.83333333326</v>
      </c>
      <c r="W87" s="2">
        <f t="shared" si="20"/>
        <v>13268.166666666628</v>
      </c>
      <c r="X87" s="2">
        <f t="shared" si="6"/>
        <v>486731.83333333337</v>
      </c>
      <c r="Y87" s="2">
        <f t="shared" si="7"/>
        <v>25398729.091036338</v>
      </c>
      <c r="Z87" s="2" t="str">
        <f t="shared" si="8"/>
        <v>HERE</v>
      </c>
      <c r="AA87" s="2">
        <f>IF(Z87="HERE",Y87,AA86+Graph!$G$1*1000)</f>
        <v>25398729.091036338</v>
      </c>
      <c r="AB87" s="2">
        <f t="shared" si="21"/>
        <v>486731.83333333209</v>
      </c>
      <c r="AC87" s="2">
        <f t="shared" si="9"/>
        <v>830443.83333333326</v>
      </c>
      <c r="AD87" s="3">
        <f t="shared" si="10"/>
        <v>25398729.091036338</v>
      </c>
      <c r="AE87" s="2">
        <f>IF(AE85&gt;=52800000,52800000,IF(AB66=Graph!G$1*1000,AE86+Graph!G$1*1000,AC87))</f>
        <v>830443.83333333326</v>
      </c>
      <c r="AF87" s="3">
        <f t="shared" si="11"/>
        <v>830443.83333333326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18</v>
      </c>
      <c r="C88" s="7"/>
      <c r="D88" s="2" t="e">
        <f t="shared" si="12"/>
        <v>#N/A</v>
      </c>
      <c r="E88" s="2" t="e">
        <f t="shared" si="22"/>
        <v>#N/A</v>
      </c>
      <c r="F88" s="2">
        <v>540116.87026083469</v>
      </c>
      <c r="G88" s="2">
        <f t="shared" si="26"/>
        <v>489997.71428571426</v>
      </c>
      <c r="H88" s="2">
        <f t="shared" si="13"/>
        <v>25975989.934191838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784926.14285714226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546548.74549818039</v>
      </c>
      <c r="Q88" s="2">
        <f t="shared" si="25"/>
        <v>500000</v>
      </c>
      <c r="R88" s="2">
        <f t="shared" si="16"/>
        <v>26729172.924369693</v>
      </c>
      <c r="S88" s="2">
        <f t="shared" si="17"/>
        <v>489997.71428571269</v>
      </c>
      <c r="T88" s="2">
        <f t="shared" si="18"/>
        <v>10002.285714285681</v>
      </c>
      <c r="U88" s="2">
        <f t="shared" si="19"/>
        <v>500000</v>
      </c>
      <c r="V88" s="2">
        <f t="shared" si="5"/>
        <v>843712</v>
      </c>
      <c r="W88" s="2">
        <f t="shared" si="20"/>
        <v>13268.166666666744</v>
      </c>
      <c r="X88" s="2">
        <f t="shared" si="6"/>
        <v>486731.83333333326</v>
      </c>
      <c r="Y88" s="2">
        <f t="shared" si="7"/>
        <v>25885460.92436967</v>
      </c>
      <c r="Z88" s="2" t="str">
        <f t="shared" si="8"/>
        <v>HERE</v>
      </c>
      <c r="AA88" s="2">
        <f>IF(Z88="HERE",Y88,AA87+Graph!$G$1*1000)</f>
        <v>25885460.92436967</v>
      </c>
      <c r="AB88" s="2">
        <f t="shared" si="21"/>
        <v>486731.83333333209</v>
      </c>
      <c r="AC88" s="2">
        <f t="shared" si="9"/>
        <v>843712</v>
      </c>
      <c r="AD88" s="3">
        <f t="shared" si="10"/>
        <v>25885460.92436967</v>
      </c>
      <c r="AE88" s="2">
        <f>IF(AE86&gt;=52800000,52800000,IF(AB67=Graph!G$1*1000,AE87+Graph!G$1*1000,AC88))</f>
        <v>843712</v>
      </c>
      <c r="AF88" s="3">
        <f t="shared" si="11"/>
        <v>843712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19</v>
      </c>
      <c r="C89" s="7"/>
      <c r="D89" s="2" t="e">
        <f t="shared" si="12"/>
        <v>#N/A</v>
      </c>
      <c r="E89" s="2" t="e">
        <f t="shared" si="22"/>
        <v>#N/A</v>
      </c>
      <c r="F89" s="2">
        <v>544624.06404015422</v>
      </c>
      <c r="G89" s="2">
        <f t="shared" si="26"/>
        <v>489997.71428571426</v>
      </c>
      <c r="H89" s="2">
        <f t="shared" si="13"/>
        <v>26465987.648477551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794928.42857142794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551130.3301320374</v>
      </c>
      <c r="Q89" s="2">
        <f t="shared" si="25"/>
        <v>500000</v>
      </c>
      <c r="R89" s="2">
        <f t="shared" si="16"/>
        <v>27229172.924369693</v>
      </c>
      <c r="S89" s="2">
        <f t="shared" si="17"/>
        <v>489997.71428571269</v>
      </c>
      <c r="T89" s="2">
        <f t="shared" si="18"/>
        <v>10002.285714285681</v>
      </c>
      <c r="U89" s="2">
        <f t="shared" si="19"/>
        <v>500000</v>
      </c>
      <c r="V89" s="2">
        <f t="shared" si="5"/>
        <v>856980.16666666663</v>
      </c>
      <c r="W89" s="2">
        <f t="shared" si="20"/>
        <v>13268.166666666628</v>
      </c>
      <c r="X89" s="2">
        <f t="shared" si="6"/>
        <v>486731.83333333337</v>
      </c>
      <c r="Y89" s="2">
        <f t="shared" si="7"/>
        <v>26372192.757703003</v>
      </c>
      <c r="Z89" s="2" t="str">
        <f t="shared" si="8"/>
        <v>HERE</v>
      </c>
      <c r="AA89" s="2">
        <f>IF(Z89="HERE",Y89,AA88+Graph!$G$1*1000)</f>
        <v>26372192.757703003</v>
      </c>
      <c r="AB89" s="2">
        <f t="shared" si="21"/>
        <v>486731.83333333209</v>
      </c>
      <c r="AC89" s="2">
        <f t="shared" si="9"/>
        <v>856980.16666666663</v>
      </c>
      <c r="AD89" s="3">
        <f t="shared" si="10"/>
        <v>26372192.757703003</v>
      </c>
      <c r="AE89" s="2">
        <f>IF(AE87&gt;=52800000,52800000,IF(AB68=Graph!G$1*1000,AE88+Graph!G$1*1000,AC89))</f>
        <v>856980.16666666663</v>
      </c>
      <c r="AF89" s="3">
        <f t="shared" si="11"/>
        <v>856980.16666666663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20</v>
      </c>
      <c r="C90" s="7"/>
      <c r="D90" s="2" t="e">
        <f t="shared" si="12"/>
        <v>#N/A</v>
      </c>
      <c r="E90" s="2" t="e">
        <f t="shared" si="22"/>
        <v>#N/A</v>
      </c>
      <c r="F90" s="2">
        <v>549131.25781950355</v>
      </c>
      <c r="G90" s="2">
        <f t="shared" si="26"/>
        <v>489997.71428571426</v>
      </c>
      <c r="H90" s="2">
        <f t="shared" si="13"/>
        <v>26955985.362763263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804930.71428571362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555711.91476589441</v>
      </c>
      <c r="Q90" s="2">
        <f t="shared" si="25"/>
        <v>500000</v>
      </c>
      <c r="R90" s="2">
        <f t="shared" si="16"/>
        <v>27729172.924369693</v>
      </c>
      <c r="S90" s="2">
        <f t="shared" si="17"/>
        <v>489997.71428571269</v>
      </c>
      <c r="T90" s="2">
        <f t="shared" si="18"/>
        <v>10002.285714285681</v>
      </c>
      <c r="U90" s="2">
        <f t="shared" si="19"/>
        <v>500000</v>
      </c>
      <c r="V90" s="2">
        <f t="shared" si="5"/>
        <v>870248.33333333326</v>
      </c>
      <c r="W90" s="2">
        <f t="shared" si="20"/>
        <v>13268.166666666628</v>
      </c>
      <c r="X90" s="2">
        <f t="shared" si="6"/>
        <v>486731.83333333337</v>
      </c>
      <c r="Y90" s="2">
        <f t="shared" si="7"/>
        <v>26858924.591036335</v>
      </c>
      <c r="Z90" s="2" t="str">
        <f t="shared" si="8"/>
        <v>HERE</v>
      </c>
      <c r="AA90" s="2">
        <f>IF(Z90="HERE",Y90,AA89+Graph!$G$1*1000)</f>
        <v>26858924.591036335</v>
      </c>
      <c r="AB90" s="2">
        <f t="shared" si="21"/>
        <v>486731.83333333209</v>
      </c>
      <c r="AC90" s="2">
        <f t="shared" si="9"/>
        <v>870248.33333333326</v>
      </c>
      <c r="AD90" s="3">
        <f t="shared" si="10"/>
        <v>26858924.591036335</v>
      </c>
      <c r="AE90" s="2">
        <f>IF(AE88&gt;=52800000,52800000,IF(AB69=Graph!G$1*1000,AE89+Graph!G$1*1000,AC90))</f>
        <v>870248.33333333326</v>
      </c>
      <c r="AF90" s="3">
        <f t="shared" si="11"/>
        <v>870248.33333333326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21</v>
      </c>
      <c r="C91" s="7"/>
      <c r="D91" s="2" t="e">
        <f t="shared" si="12"/>
        <v>#N/A</v>
      </c>
      <c r="E91" s="2" t="e">
        <f t="shared" si="22"/>
        <v>#N/A</v>
      </c>
      <c r="F91" s="2">
        <v>553638.45159882307</v>
      </c>
      <c r="G91" s="2">
        <f t="shared" si="26"/>
        <v>489997.71428571426</v>
      </c>
      <c r="H91" s="2">
        <f t="shared" si="13"/>
        <v>27445983.077048976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814932.9999999993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560293.49939975142</v>
      </c>
      <c r="Q91" s="2">
        <f t="shared" si="25"/>
        <v>500000</v>
      </c>
      <c r="R91" s="2">
        <f t="shared" si="16"/>
        <v>28229172.924369693</v>
      </c>
      <c r="S91" s="2">
        <f t="shared" si="17"/>
        <v>489997.71428571269</v>
      </c>
      <c r="T91" s="2">
        <f t="shared" si="18"/>
        <v>10002.285714285681</v>
      </c>
      <c r="U91" s="2">
        <f t="shared" si="19"/>
        <v>500000</v>
      </c>
      <c r="V91" s="2">
        <f t="shared" si="5"/>
        <v>883516.5</v>
      </c>
      <c r="W91" s="2">
        <f t="shared" si="20"/>
        <v>13268.166666666744</v>
      </c>
      <c r="X91" s="2">
        <f t="shared" si="6"/>
        <v>486731.83333333326</v>
      </c>
      <c r="Y91" s="2">
        <f t="shared" si="7"/>
        <v>27345656.424369667</v>
      </c>
      <c r="Z91" s="2" t="str">
        <f t="shared" si="8"/>
        <v>HERE</v>
      </c>
      <c r="AA91" s="2">
        <f>IF(Z91="HERE",Y91,AA90+Graph!$G$1*1000)</f>
        <v>27345656.424369667</v>
      </c>
      <c r="AB91" s="2">
        <f t="shared" si="21"/>
        <v>486731.83333333209</v>
      </c>
      <c r="AC91" s="2">
        <f t="shared" si="9"/>
        <v>883516.5</v>
      </c>
      <c r="AD91" s="3">
        <f t="shared" si="10"/>
        <v>27345656.424369667</v>
      </c>
      <c r="AE91" s="2">
        <f>IF(AE89&gt;=52800000,52800000,IF(AB70=Graph!G$1*1000,AE90+Graph!G$1*1000,AC91))</f>
        <v>883516.5</v>
      </c>
      <c r="AF91" s="3">
        <f t="shared" si="11"/>
        <v>883516.5</v>
      </c>
      <c r="AG91" s="3">
        <f t="shared" si="27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22</v>
      </c>
      <c r="C92" s="7"/>
      <c r="D92" s="2" t="e">
        <f t="shared" si="12"/>
        <v>#N/A</v>
      </c>
      <c r="E92" s="2" t="e">
        <f t="shared" si="22"/>
        <v>#N/A</v>
      </c>
      <c r="F92" s="2">
        <v>558145.6453781426</v>
      </c>
      <c r="G92" s="2">
        <f t="shared" si="26"/>
        <v>489997.71428571426</v>
      </c>
      <c r="H92" s="2">
        <f t="shared" si="13"/>
        <v>27935980.791334689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824935.28571428498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564875.08403360844</v>
      </c>
      <c r="Q92" s="2">
        <f t="shared" si="25"/>
        <v>500000</v>
      </c>
      <c r="R92" s="2">
        <f t="shared" si="16"/>
        <v>28729172.924369693</v>
      </c>
      <c r="S92" s="2">
        <f t="shared" si="17"/>
        <v>489997.71428571269</v>
      </c>
      <c r="T92" s="2">
        <f t="shared" si="18"/>
        <v>10002.285714285681</v>
      </c>
      <c r="U92" s="2">
        <f t="shared" si="19"/>
        <v>500000</v>
      </c>
      <c r="V92" s="2">
        <f t="shared" si="5"/>
        <v>896784.66666666663</v>
      </c>
      <c r="W92" s="2">
        <f t="shared" si="20"/>
        <v>13268.166666666628</v>
      </c>
      <c r="X92" s="2">
        <f t="shared" si="6"/>
        <v>486731.83333333337</v>
      </c>
      <c r="Y92" s="2">
        <f t="shared" si="7"/>
        <v>27832388.257702999</v>
      </c>
      <c r="Z92" s="2" t="str">
        <f t="shared" si="8"/>
        <v>HERE</v>
      </c>
      <c r="AA92" s="2">
        <f>IF(Z92="HERE",Y92,AA91+Graph!$G$1*1000)</f>
        <v>27832388.257702999</v>
      </c>
      <c r="AB92" s="2">
        <f t="shared" si="21"/>
        <v>486731.83333333209</v>
      </c>
      <c r="AC92" s="2">
        <f t="shared" si="9"/>
        <v>896784.66666666663</v>
      </c>
      <c r="AD92" s="3">
        <f t="shared" si="10"/>
        <v>27832388.257702999</v>
      </c>
      <c r="AE92" s="2">
        <f>IF(AE90&gt;=52800000,52800000,IF(AB71=Graph!G$1*1000,AE91+Graph!G$1*1000,AC92))</f>
        <v>896784.66666666663</v>
      </c>
      <c r="AF92" s="3">
        <f t="shared" si="11"/>
        <v>896784.66666666663</v>
      </c>
      <c r="AG92" s="3">
        <f t="shared" si="27"/>
        <v>15963459.734383736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23</v>
      </c>
      <c r="C93" s="7"/>
      <c r="D93" s="2" t="e">
        <f t="shared" si="12"/>
        <v>#N/A</v>
      </c>
      <c r="E93" s="2" t="e">
        <f t="shared" si="22"/>
        <v>#N/A</v>
      </c>
      <c r="F93" s="2">
        <v>562652.83915749192</v>
      </c>
      <c r="G93" s="2">
        <f t="shared" si="26"/>
        <v>489997.71428571426</v>
      </c>
      <c r="H93" s="2">
        <f t="shared" si="13"/>
        <v>28425978.505620401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834937.57142857066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569456.66866746545</v>
      </c>
      <c r="Q93" s="2">
        <f t="shared" si="25"/>
        <v>500000</v>
      </c>
      <c r="R93" s="2">
        <f t="shared" si="16"/>
        <v>29229172.924369693</v>
      </c>
      <c r="S93" s="2">
        <f t="shared" si="17"/>
        <v>489997.71428571269</v>
      </c>
      <c r="T93" s="2">
        <f t="shared" si="18"/>
        <v>10002.285714285681</v>
      </c>
      <c r="U93" s="2">
        <f t="shared" si="19"/>
        <v>500000</v>
      </c>
      <c r="V93" s="2">
        <f t="shared" si="5"/>
        <v>910052.83333333326</v>
      </c>
      <c r="W93" s="2">
        <f t="shared" si="20"/>
        <v>13268.166666666628</v>
      </c>
      <c r="X93" s="2">
        <f t="shared" si="6"/>
        <v>486731.83333333337</v>
      </c>
      <c r="Y93" s="2">
        <f t="shared" si="7"/>
        <v>28319120.091036331</v>
      </c>
      <c r="Z93" s="2" t="str">
        <f t="shared" si="8"/>
        <v>HERE</v>
      </c>
      <c r="AA93" s="2">
        <f>IF(Z93="HERE",Y93,AA92+Graph!$G$1*1000)</f>
        <v>28319120.091036331</v>
      </c>
      <c r="AB93" s="2">
        <f t="shared" si="21"/>
        <v>486731.83333333209</v>
      </c>
      <c r="AC93" s="2">
        <f t="shared" si="9"/>
        <v>910052.83333333326</v>
      </c>
      <c r="AD93" s="3">
        <f t="shared" si="10"/>
        <v>28319120.091036331</v>
      </c>
      <c r="AE93" s="2">
        <f>IF(AE91&gt;=52800000,52800000,IF(AB72=Graph!G$1*1000,AE92+Graph!G$1*1000,AC93))</f>
        <v>910052.83333333326</v>
      </c>
      <c r="AF93" s="3">
        <f t="shared" si="11"/>
        <v>910052.83333333326</v>
      </c>
      <c r="AG93" s="3">
        <f t="shared" si="27"/>
        <v>16378100.844937943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24</v>
      </c>
      <c r="C94" s="7"/>
      <c r="D94" s="2" t="e">
        <f t="shared" si="12"/>
        <v>#N/A</v>
      </c>
      <c r="E94" s="2" t="e">
        <f t="shared" si="22"/>
        <v>#N/A</v>
      </c>
      <c r="F94" s="2">
        <v>567160.03293681145</v>
      </c>
      <c r="G94" s="2">
        <f t="shared" si="26"/>
        <v>489997.71428571426</v>
      </c>
      <c r="H94" s="2">
        <f t="shared" si="13"/>
        <v>28915976.219906114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844939.85714285634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574038.25330132246</v>
      </c>
      <c r="Q94" s="2">
        <f t="shared" si="25"/>
        <v>500000</v>
      </c>
      <c r="R94" s="2">
        <f t="shared" si="16"/>
        <v>29729172.924369693</v>
      </c>
      <c r="S94" s="2">
        <f t="shared" si="17"/>
        <v>489997.71428571269</v>
      </c>
      <c r="T94" s="2">
        <f t="shared" si="18"/>
        <v>10002.285714285681</v>
      </c>
      <c r="U94" s="2">
        <f t="shared" si="19"/>
        <v>500000</v>
      </c>
      <c r="V94" s="2">
        <f t="shared" si="5"/>
        <v>923321</v>
      </c>
      <c r="W94" s="2">
        <f t="shared" si="20"/>
        <v>13268.166666666744</v>
      </c>
      <c r="X94" s="2">
        <f t="shared" si="6"/>
        <v>486731.83333333326</v>
      </c>
      <c r="Y94" s="2">
        <f t="shared" si="7"/>
        <v>28805851.924369663</v>
      </c>
      <c r="Z94" s="2" t="str">
        <f t="shared" si="8"/>
        <v>HERE</v>
      </c>
      <c r="AA94" s="2">
        <f>IF(Z94="HERE",Y94,AA93+Graph!$G$1*1000)</f>
        <v>28805851.924369663</v>
      </c>
      <c r="AB94" s="2">
        <f t="shared" si="21"/>
        <v>486731.83333333209</v>
      </c>
      <c r="AC94" s="2">
        <f t="shared" si="9"/>
        <v>923321</v>
      </c>
      <c r="AD94" s="3">
        <f t="shared" si="10"/>
        <v>28805851.924369663</v>
      </c>
      <c r="AE94" s="2">
        <f>IF(AE92&gt;=52800000,52800000,IF(AB73=Graph!G$1*1000,AE93+Graph!G$1*1000,AC94))</f>
        <v>923321</v>
      </c>
      <c r="AF94" s="3">
        <f t="shared" si="11"/>
        <v>923321</v>
      </c>
      <c r="AG94" s="3">
        <f t="shared" si="27"/>
        <v>16796865.381662622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25</v>
      </c>
      <c r="C95" s="7"/>
      <c r="D95" s="2" t="e">
        <f t="shared" si="12"/>
        <v>#N/A</v>
      </c>
      <c r="E95" s="2" t="e">
        <f t="shared" si="22"/>
        <v>#N/A</v>
      </c>
      <c r="F95" s="2">
        <v>571667.22671613097</v>
      </c>
      <c r="G95" s="2">
        <f t="shared" si="26"/>
        <v>489997.71428571426</v>
      </c>
      <c r="H95" s="2">
        <f t="shared" si="13"/>
        <v>29405973.934191827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854942.14285714203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578619.83793514967</v>
      </c>
      <c r="Q95" s="2">
        <f t="shared" si="25"/>
        <v>500000</v>
      </c>
      <c r="R95" s="2">
        <f t="shared" si="16"/>
        <v>30229172.924369693</v>
      </c>
      <c r="S95" s="2">
        <f t="shared" si="17"/>
        <v>489997.71428571269</v>
      </c>
      <c r="T95" s="2">
        <f t="shared" si="18"/>
        <v>10002.285714285681</v>
      </c>
      <c r="U95" s="2">
        <f t="shared" si="19"/>
        <v>500000</v>
      </c>
      <c r="V95" s="2">
        <f t="shared" si="5"/>
        <v>936589.16666666663</v>
      </c>
      <c r="W95" s="2">
        <f t="shared" si="20"/>
        <v>13268.166666666628</v>
      </c>
      <c r="X95" s="2">
        <f t="shared" si="6"/>
        <v>486731.83333333337</v>
      </c>
      <c r="Y95" s="2">
        <f t="shared" ref="Y95:Y158" si="29">IF(COUNT($C96)=0,IF(COUNT($C95)=1,C95,SUM(Y94+X95)),C95)</f>
        <v>29292583.757702995</v>
      </c>
      <c r="Z95" s="2" t="str">
        <f t="shared" si="8"/>
        <v>HERE</v>
      </c>
      <c r="AA95" s="2">
        <f>IF(Z95="HERE",Y95,AA94+Graph!$G$1*1000)</f>
        <v>29292583.757702995</v>
      </c>
      <c r="AB95" s="2">
        <f t="shared" si="21"/>
        <v>486731.83333333209</v>
      </c>
      <c r="AC95" s="2">
        <f t="shared" ref="AC95:AC158" si="30">IF(Z96="HERE",V95,AC94)</f>
        <v>936589.16666666663</v>
      </c>
      <c r="AD95" s="3">
        <f t="shared" si="10"/>
        <v>29292583.757702995</v>
      </c>
      <c r="AE95" s="2">
        <f>IF(AE93&gt;=52800000,52800000,IF(AB74=Graph!G$1*1000,AE94+Graph!G$1*1000,AC95))</f>
        <v>936589.16666666663</v>
      </c>
      <c r="AF95" s="3">
        <f t="shared" si="11"/>
        <v>936589.16666666663</v>
      </c>
      <c r="AG95" s="3">
        <f t="shared" si="27"/>
        <v>17219753.344557773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26</v>
      </c>
      <c r="C96" s="7"/>
      <c r="D96" s="2" t="e">
        <f t="shared" si="12"/>
        <v>#N/A</v>
      </c>
      <c r="E96" s="2" t="e">
        <f t="shared" si="22"/>
        <v>#N/A</v>
      </c>
      <c r="F96" s="2">
        <v>576174.4204954803</v>
      </c>
      <c r="G96" s="2">
        <f t="shared" si="26"/>
        <v>489997.71428571426</v>
      </c>
      <c r="H96" s="2">
        <f t="shared" ref="H96:H159" si="31">IF(COUNT($C97)=0,IF(COUNT($C96)=1,C96,SUM(H95+G96)),C96)</f>
        <v>29895971.648477539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864944.42857142771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583201.42256900668</v>
      </c>
      <c r="Q96" s="2">
        <f t="shared" si="25"/>
        <v>500000</v>
      </c>
      <c r="R96" s="2">
        <f t="shared" ref="R96:R159" si="32">IF(COUNT($C97)=0,IF(COUNT($C96)=1,M96,SUM(R95+Q96)),M96)</f>
        <v>30729172.924369693</v>
      </c>
      <c r="S96" s="2">
        <f t="shared" si="17"/>
        <v>489997.71428571269</v>
      </c>
      <c r="T96" s="2">
        <f t="shared" si="18"/>
        <v>10002.285714285681</v>
      </c>
      <c r="U96" s="2">
        <f t="shared" si="19"/>
        <v>500000</v>
      </c>
      <c r="V96" s="2">
        <f t="shared" si="5"/>
        <v>949857.33333333326</v>
      </c>
      <c r="W96" s="2">
        <f t="shared" si="20"/>
        <v>13268.166666666628</v>
      </c>
      <c r="X96" s="2">
        <f t="shared" si="6"/>
        <v>486731.83333333337</v>
      </c>
      <c r="Y96" s="2">
        <f t="shared" si="29"/>
        <v>29779315.591036327</v>
      </c>
      <c r="Z96" s="2" t="str">
        <f t="shared" si="8"/>
        <v>HERE</v>
      </c>
      <c r="AA96" s="2">
        <f>IF(Z96="HERE",Y96,AA95+Graph!$G$1*1000)</f>
        <v>29779315.591036327</v>
      </c>
      <c r="AB96" s="2">
        <f t="shared" si="21"/>
        <v>486731.83333333209</v>
      </c>
      <c r="AC96" s="2">
        <f t="shared" si="30"/>
        <v>949857.33333333326</v>
      </c>
      <c r="AD96" s="3">
        <f t="shared" si="10"/>
        <v>29779315.591036327</v>
      </c>
      <c r="AE96" s="2">
        <f>IF(AE94&gt;=52800000,52800000,IF(AB75=Graph!G$1*1000,AE95+Graph!G$1*1000,AC96))</f>
        <v>949857.33333333326</v>
      </c>
      <c r="AF96" s="3">
        <f t="shared" si="11"/>
        <v>949857.33333333326</v>
      </c>
      <c r="AG96" s="3">
        <f t="shared" si="27"/>
        <v>17646764.733623393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27</v>
      </c>
      <c r="C97" s="7"/>
      <c r="D97" s="2" t="e">
        <f t="shared" si="12"/>
        <v>#N/A</v>
      </c>
      <c r="E97" s="2" t="e">
        <f t="shared" si="22"/>
        <v>#N/A</v>
      </c>
      <c r="F97" s="2">
        <v>580681.61427479982</v>
      </c>
      <c r="G97" s="2">
        <f t="shared" si="26"/>
        <v>489997.71428571426</v>
      </c>
      <c r="H97" s="2">
        <f t="shared" si="31"/>
        <v>30385969.362763252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874946.71428571339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587783.00720286369</v>
      </c>
      <c r="Q97" s="2">
        <f t="shared" si="25"/>
        <v>500000</v>
      </c>
      <c r="R97" s="2">
        <f t="shared" si="32"/>
        <v>31229172.924369693</v>
      </c>
      <c r="S97" s="2">
        <f t="shared" si="17"/>
        <v>489997.71428571269</v>
      </c>
      <c r="T97" s="2">
        <f t="shared" si="18"/>
        <v>10002.285714285681</v>
      </c>
      <c r="U97" s="2">
        <f t="shared" si="19"/>
        <v>500000</v>
      </c>
      <c r="V97" s="2">
        <f t="shared" si="5"/>
        <v>963125.5</v>
      </c>
      <c r="W97" s="2">
        <f t="shared" si="20"/>
        <v>13268.166666666744</v>
      </c>
      <c r="X97" s="2">
        <f t="shared" si="6"/>
        <v>486731.83333333326</v>
      </c>
      <c r="Y97" s="2">
        <f t="shared" si="29"/>
        <v>30266047.424369659</v>
      </c>
      <c r="Z97" s="2" t="str">
        <f t="shared" si="8"/>
        <v>HERE</v>
      </c>
      <c r="AA97" s="2">
        <f>IF(Z97="HERE",Y97,AA96+Graph!$G$1*1000)</f>
        <v>30266047.424369659</v>
      </c>
      <c r="AB97" s="2">
        <f t="shared" si="21"/>
        <v>486731.83333333209</v>
      </c>
      <c r="AC97" s="2">
        <f t="shared" si="30"/>
        <v>963125.5</v>
      </c>
      <c r="AD97" s="3">
        <f t="shared" si="10"/>
        <v>30266047.424369659</v>
      </c>
      <c r="AE97" s="2">
        <f>IF(AE95&gt;=52800000,52800000,IF(AB76=Graph!G$1*1000,AE96+Graph!G$1*1000,AC97))</f>
        <v>963125.5</v>
      </c>
      <c r="AF97" s="3">
        <f t="shared" si="11"/>
        <v>963125.5</v>
      </c>
      <c r="AG97" s="3">
        <f t="shared" si="27"/>
        <v>18077899.548859484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28</v>
      </c>
      <c r="C98" s="7"/>
      <c r="D98" s="2" t="e">
        <f t="shared" si="12"/>
        <v>#N/A</v>
      </c>
      <c r="E98" s="2" t="e">
        <f t="shared" si="22"/>
        <v>#N/A</v>
      </c>
      <c r="F98" s="2">
        <v>585188.80805411935</v>
      </c>
      <c r="G98" s="2">
        <f t="shared" si="26"/>
        <v>489997.71428571426</v>
      </c>
      <c r="H98" s="2">
        <f t="shared" si="31"/>
        <v>30875967.077048965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884948.99999999907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592364.59183672071</v>
      </c>
      <c r="Q98" s="2">
        <f t="shared" si="25"/>
        <v>500000</v>
      </c>
      <c r="R98" s="2">
        <f t="shared" si="32"/>
        <v>31729172.924369693</v>
      </c>
      <c r="S98" s="2">
        <f t="shared" si="17"/>
        <v>489997.71428571269</v>
      </c>
      <c r="T98" s="2">
        <f t="shared" si="18"/>
        <v>10002.285714285681</v>
      </c>
      <c r="U98" s="2">
        <f t="shared" si="19"/>
        <v>500000</v>
      </c>
      <c r="V98" s="2">
        <f t="shared" si="5"/>
        <v>976393.66666666663</v>
      </c>
      <c r="W98" s="2">
        <f t="shared" si="20"/>
        <v>13268.166666666628</v>
      </c>
      <c r="X98" s="2">
        <f t="shared" si="6"/>
        <v>486731.83333333337</v>
      </c>
      <c r="Y98" s="2">
        <f t="shared" si="29"/>
        <v>30752779.257702991</v>
      </c>
      <c r="Z98" s="2" t="str">
        <f t="shared" si="8"/>
        <v>HERE</v>
      </c>
      <c r="AA98" s="2">
        <f>IF(Z98="HERE",Y98,AA97+Graph!$G$1*1000)</f>
        <v>30752779.257702991</v>
      </c>
      <c r="AB98" s="2">
        <f t="shared" si="21"/>
        <v>486731.83333333209</v>
      </c>
      <c r="AC98" s="2">
        <f t="shared" si="30"/>
        <v>976393.66666666663</v>
      </c>
      <c r="AD98" s="3">
        <f t="shared" si="10"/>
        <v>30752779.257702991</v>
      </c>
      <c r="AE98" s="2">
        <f>IF(AE96&gt;=52800000,52800000,IF(AB77=Graph!G$1*1000,AE97+Graph!G$1*1000,AC98))</f>
        <v>976393.66666666663</v>
      </c>
      <c r="AF98" s="3">
        <f t="shared" si="11"/>
        <v>976393.66666666663</v>
      </c>
      <c r="AG98" s="3">
        <f t="shared" si="27"/>
        <v>18513157.790266052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29</v>
      </c>
      <c r="C99" s="7"/>
      <c r="D99" s="2" t="e">
        <f t="shared" si="12"/>
        <v>#N/A</v>
      </c>
      <c r="E99" s="2" t="e">
        <f t="shared" si="22"/>
        <v>#N/A</v>
      </c>
      <c r="F99" s="2">
        <v>589696.00183346868</v>
      </c>
      <c r="G99" s="2">
        <f t="shared" si="26"/>
        <v>489997.71428571426</v>
      </c>
      <c r="H99" s="2">
        <f t="shared" si="31"/>
        <v>31365964.791334677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894951.28571428475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596946.17647057772</v>
      </c>
      <c r="Q99" s="2">
        <f t="shared" si="25"/>
        <v>500000</v>
      </c>
      <c r="R99" s="2">
        <f t="shared" si="32"/>
        <v>32229172.924369693</v>
      </c>
      <c r="S99" s="2">
        <f t="shared" si="17"/>
        <v>489997.71428571269</v>
      </c>
      <c r="T99" s="2">
        <f t="shared" si="18"/>
        <v>10002.285714285681</v>
      </c>
      <c r="U99" s="2">
        <f t="shared" si="19"/>
        <v>500000</v>
      </c>
      <c r="V99" s="2">
        <f t="shared" si="5"/>
        <v>989661.83333333326</v>
      </c>
      <c r="W99" s="2">
        <f t="shared" si="20"/>
        <v>13268.166666666628</v>
      </c>
      <c r="X99" s="2">
        <f t="shared" si="6"/>
        <v>486731.83333333337</v>
      </c>
      <c r="Y99" s="2">
        <f t="shared" si="29"/>
        <v>31239511.091036323</v>
      </c>
      <c r="Z99" s="2" t="str">
        <f t="shared" si="8"/>
        <v>HERE</v>
      </c>
      <c r="AA99" s="2">
        <f>IF(Z99="HERE",Y99,AA98+Graph!$G$1*1000)</f>
        <v>31239511.091036323</v>
      </c>
      <c r="AB99" s="2">
        <f t="shared" si="21"/>
        <v>486731.83333333209</v>
      </c>
      <c r="AC99" s="2">
        <f t="shared" si="30"/>
        <v>989661.83333333326</v>
      </c>
      <c r="AD99" s="3">
        <f t="shared" si="10"/>
        <v>31239511.091036323</v>
      </c>
      <c r="AE99" s="2">
        <f>IF(AE97&gt;=52800000,52800000,IF(AB78=Graph!G$1*1000,AE98+Graph!G$1*1000,AC99))</f>
        <v>989661.83333333326</v>
      </c>
      <c r="AF99" s="3">
        <f t="shared" si="11"/>
        <v>989661.83333333326</v>
      </c>
      <c r="AG99" s="3">
        <f t="shared" si="27"/>
        <v>18951879.848599382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30</v>
      </c>
      <c r="C100" s="14"/>
      <c r="D100" s="13" t="e">
        <f t="shared" si="12"/>
        <v>#N/A</v>
      </c>
      <c r="E100" s="13" t="e">
        <f t="shared" si="22"/>
        <v>#N/A</v>
      </c>
      <c r="F100" s="13">
        <v>594203.1956127882</v>
      </c>
      <c r="G100" s="13">
        <f t="shared" si="26"/>
        <v>489997.71428571426</v>
      </c>
      <c r="H100" s="13">
        <f t="shared" si="31"/>
        <v>31855962.50562039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904953.57142857043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601527.76110443473</v>
      </c>
      <c r="Q100" s="2">
        <f t="shared" si="25"/>
        <v>500000</v>
      </c>
      <c r="R100" s="13">
        <f t="shared" si="32"/>
        <v>32729172.924369693</v>
      </c>
      <c r="S100" s="13">
        <f t="shared" si="17"/>
        <v>489997.71428571269</v>
      </c>
      <c r="T100" s="13">
        <f t="shared" si="18"/>
        <v>10002.285714285681</v>
      </c>
      <c r="U100" s="13">
        <f t="shared" si="19"/>
        <v>500000</v>
      </c>
      <c r="V100" s="13">
        <f t="shared" si="5"/>
        <v>1002930</v>
      </c>
      <c r="W100" s="13">
        <f t="shared" si="20"/>
        <v>13268.166666666744</v>
      </c>
      <c r="X100" s="13">
        <f t="shared" si="6"/>
        <v>486731.83333333326</v>
      </c>
      <c r="Y100" s="2">
        <f t="shared" si="29"/>
        <v>31726242.924369656</v>
      </c>
      <c r="Z100" s="2" t="str">
        <f t="shared" si="8"/>
        <v>HERE</v>
      </c>
      <c r="AA100" s="2">
        <f>IF(Z100="HERE",Y100,AA99+Graph!$G$1*1000)</f>
        <v>31726242.924369656</v>
      </c>
      <c r="AB100" s="2">
        <f t="shared" si="21"/>
        <v>486731.83333333209</v>
      </c>
      <c r="AC100" s="2">
        <f t="shared" si="30"/>
        <v>1002930</v>
      </c>
      <c r="AD100" s="3">
        <f t="shared" si="10"/>
        <v>31726242.924369656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19390601.906932715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31</v>
      </c>
      <c r="C101" s="7"/>
      <c r="D101" s="2" t="e">
        <f t="shared" si="12"/>
        <v>#N/A</v>
      </c>
      <c r="E101" s="2" t="e">
        <f t="shared" si="22"/>
        <v>#N/A</v>
      </c>
      <c r="F101" s="2">
        <v>598710.38939210773</v>
      </c>
      <c r="G101" s="2">
        <f t="shared" si="26"/>
        <v>489997.71428571426</v>
      </c>
      <c r="H101" s="2">
        <f t="shared" si="31"/>
        <v>32345960.219906103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914955.85714285611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606109.34573829174</v>
      </c>
      <c r="Q101" s="2">
        <f t="shared" si="25"/>
        <v>500000</v>
      </c>
      <c r="R101" s="2">
        <f t="shared" si="32"/>
        <v>33229172.924369693</v>
      </c>
      <c r="S101" s="2">
        <f t="shared" si="17"/>
        <v>489997.71428571269</v>
      </c>
      <c r="T101" s="2">
        <f t="shared" si="18"/>
        <v>10002.285714285681</v>
      </c>
      <c r="U101" s="2">
        <f t="shared" si="19"/>
        <v>500000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446562.28571428568</v>
      </c>
      <c r="Y101" s="2">
        <f t="shared" si="29"/>
        <v>32172805.210083943</v>
      </c>
      <c r="Z101" s="2" t="str">
        <f t="shared" si="8"/>
        <v>HERE</v>
      </c>
      <c r="AA101" s="2">
        <f>IF(Z101="HERE",Y101,AA100+Graph!$G$1*1000)</f>
        <v>32172805.210083943</v>
      </c>
      <c r="AB101" s="2">
        <f t="shared" si="21"/>
        <v>446562.28571428731</v>
      </c>
      <c r="AC101" s="2">
        <f t="shared" si="30"/>
        <v>1056367.7142857143</v>
      </c>
      <c r="AD101" s="3">
        <f t="shared" si="10"/>
        <v>32172805.210083943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19829323.965266045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32</v>
      </c>
      <c r="C102" s="7"/>
      <c r="D102" s="2" t="e">
        <f t="shared" si="12"/>
        <v>#N/A</v>
      </c>
      <c r="E102" s="2" t="e">
        <f t="shared" si="22"/>
        <v>#N/A</v>
      </c>
      <c r="F102" s="2">
        <v>603217.58317145705</v>
      </c>
      <c r="G102" s="2">
        <f t="shared" si="26"/>
        <v>489997.71428571426</v>
      </c>
      <c r="H102" s="2">
        <f t="shared" si="31"/>
        <v>32835957.934191816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924958.14285714179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610690.93037214875</v>
      </c>
      <c r="Q102" s="2">
        <f t="shared" ref="Q102:Q165" si="34">IF(P102&gt;500000,500000,P102)</f>
        <v>500000</v>
      </c>
      <c r="R102" s="2">
        <f t="shared" si="32"/>
        <v>33729172.924369693</v>
      </c>
      <c r="S102" s="2">
        <f t="shared" si="17"/>
        <v>489997.71428571269</v>
      </c>
      <c r="T102" s="2">
        <f t="shared" si="18"/>
        <v>10002.285714285681</v>
      </c>
      <c r="U102" s="2">
        <f t="shared" si="19"/>
        <v>500000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446562.28571428568</v>
      </c>
      <c r="Y102" s="2">
        <f t="shared" si="29"/>
        <v>32619367.49579823</v>
      </c>
      <c r="Z102" s="2" t="str">
        <f t="shared" si="8"/>
        <v>HERE</v>
      </c>
      <c r="AA102" s="2">
        <f>IF(Z102="HERE",Y102,AA101+Graph!$G$1*1000)</f>
        <v>32619367.49579823</v>
      </c>
      <c r="AB102" s="2">
        <f t="shared" si="21"/>
        <v>446562.28571428731</v>
      </c>
      <c r="AC102" s="2">
        <f t="shared" si="30"/>
        <v>1109805.4285714286</v>
      </c>
      <c r="AD102" s="3">
        <f t="shared" si="10"/>
        <v>32619367.49579823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20268046.023599379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33</v>
      </c>
      <c r="C103" s="7"/>
      <c r="D103" s="2" t="e">
        <f t="shared" si="12"/>
        <v>#N/A</v>
      </c>
      <c r="E103" s="2" t="e">
        <f t="shared" si="22"/>
        <v>#N/A</v>
      </c>
      <c r="F103" s="2">
        <v>607724.77695077658</v>
      </c>
      <c r="G103" s="2">
        <f t="shared" si="26"/>
        <v>489997.71428571426</v>
      </c>
      <c r="H103" s="2">
        <f t="shared" si="31"/>
        <v>33325955.648477528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934960.42857142747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615272.51500600576</v>
      </c>
      <c r="Q103" s="2">
        <f t="shared" si="34"/>
        <v>500000</v>
      </c>
      <c r="R103" s="2">
        <f t="shared" si="32"/>
        <v>34229172.924369693</v>
      </c>
      <c r="S103" s="2">
        <f t="shared" si="17"/>
        <v>489997.71428571269</v>
      </c>
      <c r="T103" s="2">
        <f t="shared" si="18"/>
        <v>10002.285714285681</v>
      </c>
      <c r="U103" s="2">
        <f t="shared" si="19"/>
        <v>500000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446562.28571428591</v>
      </c>
      <c r="Y103" s="2">
        <f t="shared" si="29"/>
        <v>33065929.781512517</v>
      </c>
      <c r="Z103" s="2" t="str">
        <f t="shared" si="8"/>
        <v>HERE</v>
      </c>
      <c r="AA103" s="2">
        <f>IF(Z103="HERE",Y103,AA102+Graph!$G$1*1000)</f>
        <v>33065929.781512517</v>
      </c>
      <c r="AB103" s="2">
        <f t="shared" si="21"/>
        <v>446562.28571428731</v>
      </c>
      <c r="AC103" s="2">
        <f t="shared" si="30"/>
        <v>1163243.1428571427</v>
      </c>
      <c r="AD103" s="3">
        <f t="shared" si="10"/>
        <v>33065929.781512517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20706768.081932709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34</v>
      </c>
      <c r="C104" s="7"/>
      <c r="D104" s="2" t="e">
        <f t="shared" si="12"/>
        <v>#N/A</v>
      </c>
      <c r="E104" s="2" t="e">
        <f t="shared" si="22"/>
        <v>#N/A</v>
      </c>
      <c r="F104" s="2">
        <v>612231.9707300961</v>
      </c>
      <c r="G104" s="2">
        <f t="shared" si="26"/>
        <v>489997.71428571426</v>
      </c>
      <c r="H104" s="2">
        <f t="shared" si="31"/>
        <v>33815953.362763241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944962.71428571315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619854.09963983297</v>
      </c>
      <c r="Q104" s="2">
        <f t="shared" si="34"/>
        <v>500000</v>
      </c>
      <c r="R104" s="2">
        <f t="shared" si="32"/>
        <v>34729172.924369693</v>
      </c>
      <c r="S104" s="2">
        <f t="shared" si="17"/>
        <v>489997.71428571269</v>
      </c>
      <c r="T104" s="2">
        <f t="shared" si="18"/>
        <v>10002.285714285681</v>
      </c>
      <c r="U104" s="2">
        <f t="shared" si="19"/>
        <v>500000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446562.28571428568</v>
      </c>
      <c r="Y104" s="2">
        <f t="shared" si="29"/>
        <v>33512492.067226805</v>
      </c>
      <c r="Z104" s="2" t="str">
        <f t="shared" si="8"/>
        <v>HERE</v>
      </c>
      <c r="AA104" s="2">
        <f>IF(Z104="HERE",Y104,AA103+Graph!$G$1*1000)</f>
        <v>33512492.067226805</v>
      </c>
      <c r="AB104" s="2">
        <f t="shared" si="21"/>
        <v>446562.28571428731</v>
      </c>
      <c r="AC104" s="2">
        <f t="shared" si="30"/>
        <v>1216680.857142857</v>
      </c>
      <c r="AD104" s="3">
        <f t="shared" si="10"/>
        <v>33512492.067226805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21145490.140266042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35</v>
      </c>
      <c r="C105" s="7"/>
      <c r="D105" s="2" t="e">
        <f t="shared" si="12"/>
        <v>#N/A</v>
      </c>
      <c r="E105" s="2" t="e">
        <f t="shared" si="22"/>
        <v>#N/A</v>
      </c>
      <c r="F105" s="2">
        <v>616739.16450944543</v>
      </c>
      <c r="G105" s="2">
        <f t="shared" si="26"/>
        <v>489997.71428571426</v>
      </c>
      <c r="H105" s="2">
        <f t="shared" si="31"/>
        <v>34305951.077048957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954964.99999999884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624435.68427368999</v>
      </c>
      <c r="Q105" s="2">
        <f t="shared" si="34"/>
        <v>500000</v>
      </c>
      <c r="R105" s="2">
        <f t="shared" si="32"/>
        <v>35229172.924369693</v>
      </c>
      <c r="S105" s="2">
        <f t="shared" si="17"/>
        <v>489997.71428571641</v>
      </c>
      <c r="T105" s="2">
        <f t="shared" si="18"/>
        <v>10002.285714285681</v>
      </c>
      <c r="U105" s="2">
        <f t="shared" si="19"/>
        <v>500000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446562.28571428568</v>
      </c>
      <c r="Y105" s="2">
        <f t="shared" si="29"/>
        <v>33959054.352941088</v>
      </c>
      <c r="Z105" s="2" t="str">
        <f t="shared" si="8"/>
        <v>HERE</v>
      </c>
      <c r="AA105" s="2">
        <f>IF(Z105="HERE",Y105,AA104+Graph!$G$1*1000)</f>
        <v>33959054.352941088</v>
      </c>
      <c r="AB105" s="2">
        <f t="shared" si="21"/>
        <v>446562.28571428359</v>
      </c>
      <c r="AC105" s="2">
        <f t="shared" si="30"/>
        <v>1270118.5714285714</v>
      </c>
      <c r="AD105" s="3">
        <f t="shared" si="10"/>
        <v>33959054.352941088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21584212.198599372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36</v>
      </c>
      <c r="C106" s="7"/>
      <c r="D106" s="2" t="e">
        <f t="shared" si="12"/>
        <v>#N/A</v>
      </c>
      <c r="E106" s="2" t="e">
        <f t="shared" si="22"/>
        <v>#N/A</v>
      </c>
      <c r="F106" s="2">
        <v>621246.35828876495</v>
      </c>
      <c r="G106" s="2">
        <f t="shared" si="26"/>
        <v>489997.71428571426</v>
      </c>
      <c r="H106" s="2">
        <f t="shared" si="31"/>
        <v>34795948.791334674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964967.28571428452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629017.268907547</v>
      </c>
      <c r="Q106" s="2">
        <f t="shared" si="34"/>
        <v>500000</v>
      </c>
      <c r="R106" s="2">
        <f t="shared" si="32"/>
        <v>35729172.924369693</v>
      </c>
      <c r="S106" s="2">
        <f t="shared" si="17"/>
        <v>489997.71428571641</v>
      </c>
      <c r="T106" s="2">
        <f t="shared" si="18"/>
        <v>10002.285714285681</v>
      </c>
      <c r="U106" s="2">
        <f t="shared" si="19"/>
        <v>500000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446562.28571428568</v>
      </c>
      <c r="Y106" s="2">
        <f t="shared" si="29"/>
        <v>34405616.638655372</v>
      </c>
      <c r="Z106" s="2" t="str">
        <f t="shared" si="8"/>
        <v>HERE</v>
      </c>
      <c r="AA106" s="2">
        <f>IF(Z106="HERE",Y106,AA105+Graph!$G$1*1000)</f>
        <v>34405616.638655372</v>
      </c>
      <c r="AB106" s="2">
        <f t="shared" si="21"/>
        <v>446562.28571428359</v>
      </c>
      <c r="AC106" s="2">
        <f t="shared" si="30"/>
        <v>1323556.2857142857</v>
      </c>
      <c r="AD106" s="3">
        <f t="shared" si="10"/>
        <v>34405616.638655372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22022934.256932706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37</v>
      </c>
      <c r="C107" s="7"/>
      <c r="D107" s="2" t="e">
        <f t="shared" si="12"/>
        <v>#N/A</v>
      </c>
      <c r="E107" s="2" t="e">
        <f t="shared" si="22"/>
        <v>#N/A</v>
      </c>
      <c r="F107" s="2">
        <v>625753.55206811428</v>
      </c>
      <c r="G107" s="2">
        <f t="shared" si="26"/>
        <v>489997.71428571426</v>
      </c>
      <c r="H107" s="2">
        <f t="shared" si="31"/>
        <v>35285946.50562039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974969.5714285702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633598.85354140401</v>
      </c>
      <c r="Q107" s="2">
        <f t="shared" si="34"/>
        <v>500000</v>
      </c>
      <c r="R107" s="2">
        <f t="shared" si="32"/>
        <v>36229172.924369693</v>
      </c>
      <c r="S107" s="2">
        <f t="shared" si="17"/>
        <v>489997.71428571641</v>
      </c>
      <c r="T107" s="2">
        <f t="shared" si="18"/>
        <v>10002.285714285681</v>
      </c>
      <c r="U107" s="2">
        <f t="shared" si="19"/>
        <v>500000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446562.28571428568</v>
      </c>
      <c r="Y107" s="2">
        <f t="shared" si="29"/>
        <v>34852178.924369656</v>
      </c>
      <c r="Z107" s="2" t="str">
        <f t="shared" si="8"/>
        <v>HERE</v>
      </c>
      <c r="AA107" s="2">
        <f>IF(Z107="HERE",Y107,AA106+Graph!$G$1*1000)</f>
        <v>34852178.924369656</v>
      </c>
      <c r="AB107" s="2">
        <f t="shared" si="21"/>
        <v>446562.28571428359</v>
      </c>
      <c r="AC107" s="2">
        <f t="shared" si="30"/>
        <v>1376994</v>
      </c>
      <c r="AD107" s="3">
        <f t="shared" si="10"/>
        <v>34852178.924369656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22461656.315266043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38</v>
      </c>
      <c r="C108" s="7"/>
      <c r="D108" s="2" t="e">
        <f t="shared" si="12"/>
        <v>#N/A</v>
      </c>
      <c r="E108" s="2" t="e">
        <f t="shared" si="22"/>
        <v>#N/A</v>
      </c>
      <c r="F108" s="2">
        <v>630260.74584743381</v>
      </c>
      <c r="G108" s="2">
        <f t="shared" si="26"/>
        <v>489997.71428571426</v>
      </c>
      <c r="H108" s="2">
        <f t="shared" si="31"/>
        <v>35775944.219906107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984971.85714285588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638180.43817526102</v>
      </c>
      <c r="Q108" s="2">
        <f t="shared" si="34"/>
        <v>500000</v>
      </c>
      <c r="R108" s="2">
        <f t="shared" si="32"/>
        <v>36729172.924369693</v>
      </c>
      <c r="S108" s="2">
        <f t="shared" si="17"/>
        <v>489997.71428571641</v>
      </c>
      <c r="T108" s="2">
        <f t="shared" si="18"/>
        <v>10002.285714285681</v>
      </c>
      <c r="U108" s="2">
        <f t="shared" si="19"/>
        <v>500000</v>
      </c>
      <c r="V108" s="2">
        <f t="shared" si="33"/>
        <v>1508825.75</v>
      </c>
      <c r="W108" s="2">
        <f t="shared" si="20"/>
        <v>131831.75</v>
      </c>
      <c r="X108" s="2">
        <f t="shared" si="6"/>
        <v>368168.25</v>
      </c>
      <c r="Y108" s="2">
        <f t="shared" si="29"/>
        <v>35220347.174369656</v>
      </c>
      <c r="Z108" s="2" t="str">
        <f t="shared" si="8"/>
        <v>HERE</v>
      </c>
      <c r="AA108" s="2">
        <f>IF(Z108="HERE",Y108,AA107+Graph!$G$1*1000)</f>
        <v>35220347.174369656</v>
      </c>
      <c r="AB108" s="2">
        <f t="shared" si="21"/>
        <v>368168.25</v>
      </c>
      <c r="AC108" s="2">
        <f t="shared" si="30"/>
        <v>1508825.75</v>
      </c>
      <c r="AD108" s="3">
        <f t="shared" si="10"/>
        <v>35220347.174369656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22900378.373599373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39</v>
      </c>
      <c r="C109" s="7"/>
      <c r="D109" s="2" t="e">
        <f t="shared" si="12"/>
        <v>#N/A</v>
      </c>
      <c r="E109" s="2" t="e">
        <f t="shared" si="22"/>
        <v>#N/A</v>
      </c>
      <c r="F109" s="2">
        <v>634767.93962675333</v>
      </c>
      <c r="G109" s="2">
        <f t="shared" si="26"/>
        <v>489997.71428571426</v>
      </c>
      <c r="H109" s="2">
        <f t="shared" si="31"/>
        <v>36265941.934191823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994974.14285714156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642762.02280911803</v>
      </c>
      <c r="Q109" s="2">
        <f t="shared" si="34"/>
        <v>500000</v>
      </c>
      <c r="R109" s="2">
        <f t="shared" si="32"/>
        <v>37229172.924369693</v>
      </c>
      <c r="S109" s="2">
        <f t="shared" si="17"/>
        <v>489997.71428571641</v>
      </c>
      <c r="T109" s="2">
        <f t="shared" si="18"/>
        <v>10002.285714285681</v>
      </c>
      <c r="U109" s="2">
        <f t="shared" si="19"/>
        <v>500000</v>
      </c>
      <c r="V109" s="2">
        <f t="shared" si="33"/>
        <v>1640657.5</v>
      </c>
      <c r="W109" s="2">
        <f t="shared" si="20"/>
        <v>131831.75</v>
      </c>
      <c r="X109" s="2">
        <f t="shared" si="6"/>
        <v>368168.25</v>
      </c>
      <c r="Y109" s="2">
        <f t="shared" si="29"/>
        <v>35588515.424369656</v>
      </c>
      <c r="Z109" s="2" t="str">
        <f t="shared" si="8"/>
        <v>HERE</v>
      </c>
      <c r="AA109" s="2">
        <f>IF(Z109="HERE",Y109,AA108+Graph!$G$1*1000)</f>
        <v>35588515.424369656</v>
      </c>
      <c r="AB109" s="2">
        <f t="shared" si="21"/>
        <v>368168.25</v>
      </c>
      <c r="AC109" s="2">
        <f t="shared" si="30"/>
        <v>1640657.5</v>
      </c>
      <c r="AD109" s="3">
        <f t="shared" si="10"/>
        <v>35588515.424369656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23339100.431932706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40</v>
      </c>
      <c r="C110" s="7"/>
      <c r="D110" s="2" t="e">
        <f t="shared" si="12"/>
        <v>#N/A</v>
      </c>
      <c r="E110" s="2" t="e">
        <f t="shared" si="22"/>
        <v>#N/A</v>
      </c>
      <c r="F110" s="2">
        <v>639275.13340610266</v>
      </c>
      <c r="G110" s="2">
        <f t="shared" si="26"/>
        <v>489997.71428571426</v>
      </c>
      <c r="H110" s="2">
        <f t="shared" si="31"/>
        <v>36755939.648477539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1004976.4285714272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647343.60744297504</v>
      </c>
      <c r="Q110" s="2">
        <f t="shared" si="34"/>
        <v>500000</v>
      </c>
      <c r="R110" s="2">
        <f t="shared" si="32"/>
        <v>37729172.924369693</v>
      </c>
      <c r="S110" s="2">
        <f t="shared" si="17"/>
        <v>489997.71428571641</v>
      </c>
      <c r="T110" s="2">
        <f t="shared" si="18"/>
        <v>10002.285714285681</v>
      </c>
      <c r="U110" s="2">
        <f t="shared" si="19"/>
        <v>500000</v>
      </c>
      <c r="V110" s="2">
        <f t="shared" si="33"/>
        <v>1772489.25</v>
      </c>
      <c r="W110" s="2">
        <f t="shared" si="20"/>
        <v>131831.75</v>
      </c>
      <c r="X110" s="2">
        <f t="shared" si="6"/>
        <v>368168.25</v>
      </c>
      <c r="Y110" s="2">
        <f t="shared" si="29"/>
        <v>35956683.674369656</v>
      </c>
      <c r="Z110" s="2" t="str">
        <f t="shared" si="8"/>
        <v>HERE</v>
      </c>
      <c r="AA110" s="2">
        <f>IF(Z110="HERE",Y110,AA109+Graph!$G$1*1000)</f>
        <v>35956683.674369656</v>
      </c>
      <c r="AB110" s="2">
        <f t="shared" si="21"/>
        <v>368168.25</v>
      </c>
      <c r="AC110" s="2">
        <f t="shared" si="30"/>
        <v>1772489.25</v>
      </c>
      <c r="AD110" s="3">
        <f t="shared" si="10"/>
        <v>35956683.674369656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23777822.490266036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41</v>
      </c>
      <c r="C111" s="7"/>
      <c r="D111" s="2" t="e">
        <f t="shared" si="12"/>
        <v>#N/A</v>
      </c>
      <c r="E111" s="2" t="e">
        <f t="shared" si="22"/>
        <v>#N/A</v>
      </c>
      <c r="F111" s="2">
        <v>643782.32718542218</v>
      </c>
      <c r="G111" s="2">
        <f t="shared" si="26"/>
        <v>489997.71428571426</v>
      </c>
      <c r="H111" s="2">
        <f t="shared" si="31"/>
        <v>37245937.362763256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1014978.7142857129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651925.19207683206</v>
      </c>
      <c r="Q111" s="2">
        <f t="shared" si="34"/>
        <v>500000</v>
      </c>
      <c r="R111" s="2">
        <f t="shared" si="32"/>
        <v>38229172.924369693</v>
      </c>
      <c r="S111" s="2">
        <f t="shared" si="17"/>
        <v>489997.71428571641</v>
      </c>
      <c r="T111" s="2">
        <f t="shared" si="18"/>
        <v>10002.285714285681</v>
      </c>
      <c r="U111" s="2">
        <f t="shared" si="19"/>
        <v>500000</v>
      </c>
      <c r="V111" s="2">
        <f t="shared" si="33"/>
        <v>1904321</v>
      </c>
      <c r="W111" s="2">
        <f t="shared" si="20"/>
        <v>131831.75</v>
      </c>
      <c r="X111" s="2">
        <f t="shared" si="6"/>
        <v>368168.25</v>
      </c>
      <c r="Y111" s="2">
        <f t="shared" si="29"/>
        <v>36324851.924369656</v>
      </c>
      <c r="Z111" s="2" t="str">
        <f t="shared" si="8"/>
        <v>HERE</v>
      </c>
      <c r="AA111" s="2">
        <f>IF(Z111="HERE",Y111,AA110+Graph!$G$1*1000)</f>
        <v>36324851.924369656</v>
      </c>
      <c r="AB111" s="2">
        <f t="shared" si="21"/>
        <v>368168.25</v>
      </c>
      <c r="AC111" s="2">
        <f t="shared" si="30"/>
        <v>1904321</v>
      </c>
      <c r="AD111" s="3">
        <f t="shared" si="10"/>
        <v>36324851.924369656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24216544.54859937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42</v>
      </c>
      <c r="C112" s="7"/>
      <c r="D112" s="2" t="e">
        <f t="shared" si="12"/>
        <v>#N/A</v>
      </c>
      <c r="E112" s="2" t="e">
        <f t="shared" si="22"/>
        <v>#N/A</v>
      </c>
      <c r="F112" s="2">
        <v>648289.52096474171</v>
      </c>
      <c r="G112" s="2">
        <f t="shared" si="26"/>
        <v>489997.71428571426</v>
      </c>
      <c r="H112" s="2">
        <f t="shared" si="31"/>
        <v>37735935.077048972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1024980.9999999986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656506.77671065927</v>
      </c>
      <c r="Q112" s="2">
        <f t="shared" si="34"/>
        <v>500000</v>
      </c>
      <c r="R112" s="2">
        <f t="shared" si="32"/>
        <v>38729172.924369693</v>
      </c>
      <c r="S112" s="2">
        <f t="shared" si="17"/>
        <v>489997.71428571641</v>
      </c>
      <c r="T112" s="2">
        <f t="shared" si="18"/>
        <v>10002.285714285681</v>
      </c>
      <c r="U112" s="2">
        <f t="shared" si="19"/>
        <v>500000</v>
      </c>
      <c r="V112" s="2">
        <f t="shared" si="33"/>
        <v>2036152.75</v>
      </c>
      <c r="W112" s="2">
        <f t="shared" si="20"/>
        <v>131831.75</v>
      </c>
      <c r="X112" s="2">
        <f t="shared" si="6"/>
        <v>368168.25</v>
      </c>
      <c r="Y112" s="2">
        <f t="shared" si="29"/>
        <v>36693020.174369656</v>
      </c>
      <c r="Z112" s="2" t="str">
        <f t="shared" si="8"/>
        <v>HERE</v>
      </c>
      <c r="AA112" s="2">
        <f>IF(Z112="HERE",Y112,AA111+Graph!$G$1*1000)</f>
        <v>36693020.174369656</v>
      </c>
      <c r="AB112" s="2">
        <f t="shared" si="21"/>
        <v>368168.25</v>
      </c>
      <c r="AC112" s="2">
        <f t="shared" si="30"/>
        <v>2036152.75</v>
      </c>
      <c r="AD112" s="3">
        <f t="shared" si="10"/>
        <v>36693020.174369656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24655266.6069327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43</v>
      </c>
      <c r="C113" s="7"/>
      <c r="D113" s="2" t="e">
        <f t="shared" si="12"/>
        <v>#N/A</v>
      </c>
      <c r="E113" s="2" t="e">
        <f t="shared" si="22"/>
        <v>#N/A</v>
      </c>
      <c r="F113" s="2">
        <v>652796.71474409103</v>
      </c>
      <c r="G113" s="2">
        <f t="shared" si="26"/>
        <v>489997.71428571426</v>
      </c>
      <c r="H113" s="2">
        <f t="shared" si="31"/>
        <v>38225932.791334689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1034983.2857142843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661088.36134451628</v>
      </c>
      <c r="Q113" s="2">
        <f t="shared" si="34"/>
        <v>500000</v>
      </c>
      <c r="R113" s="2">
        <f t="shared" si="32"/>
        <v>39229172.924369693</v>
      </c>
      <c r="S113" s="2">
        <f t="shared" si="17"/>
        <v>489997.71428571641</v>
      </c>
      <c r="T113" s="2">
        <f t="shared" si="18"/>
        <v>10002.285714285681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37061188.424369656</v>
      </c>
      <c r="Z113" s="2" t="str">
        <f t="shared" si="8"/>
        <v>HERE</v>
      </c>
      <c r="AA113" s="2">
        <f>IF(Z113="HERE",Y113,AA112+Graph!$G$1*1000)</f>
        <v>37061188.424369656</v>
      </c>
      <c r="AB113" s="2">
        <f t="shared" si="21"/>
        <v>368168.25</v>
      </c>
      <c r="AC113" s="2">
        <f t="shared" si="30"/>
        <v>2167984.5</v>
      </c>
      <c r="AD113" s="3">
        <f t="shared" si="10"/>
        <v>37061188.424369656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25093988.665266033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44</v>
      </c>
      <c r="C114" s="7"/>
      <c r="D114" s="2" t="e">
        <f t="shared" si="12"/>
        <v>#N/A</v>
      </c>
      <c r="E114" s="2" t="e">
        <f t="shared" si="22"/>
        <v>#N/A</v>
      </c>
      <c r="F114" s="2">
        <v>657303.90852341056</v>
      </c>
      <c r="G114" s="2">
        <f t="shared" si="26"/>
        <v>489997.71428571426</v>
      </c>
      <c r="H114" s="2">
        <f t="shared" si="31"/>
        <v>38715930.505620405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1044985.57142857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665669.94597837329</v>
      </c>
      <c r="Q114" s="2">
        <f t="shared" si="34"/>
        <v>500000</v>
      </c>
      <c r="R114" s="2">
        <f t="shared" si="32"/>
        <v>39729172.924369693</v>
      </c>
      <c r="S114" s="2">
        <f t="shared" si="17"/>
        <v>489997.71428571641</v>
      </c>
      <c r="T114" s="2">
        <f t="shared" si="18"/>
        <v>10002.285714285681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37429356.674369656</v>
      </c>
      <c r="Z114" s="2" t="str">
        <f t="shared" si="8"/>
        <v>HERE</v>
      </c>
      <c r="AA114" s="2">
        <f>IF(Z114="HERE",Y114,AA113+Graph!$G$1*1000)</f>
        <v>37429356.674369656</v>
      </c>
      <c r="AB114" s="2">
        <f t="shared" si="21"/>
        <v>368168.25</v>
      </c>
      <c r="AC114" s="2">
        <f t="shared" si="30"/>
        <v>2299816.25</v>
      </c>
      <c r="AD114" s="3">
        <f t="shared" si="10"/>
        <v>37429356.674369656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25532710.723599363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45</v>
      </c>
      <c r="C115" s="7"/>
      <c r="D115" s="2" t="e">
        <f t="shared" si="12"/>
        <v>#N/A</v>
      </c>
      <c r="E115" s="2" t="e">
        <f t="shared" si="22"/>
        <v>#N/A</v>
      </c>
      <c r="F115" s="2">
        <v>661811.10230273008</v>
      </c>
      <c r="G115" s="2">
        <f t="shared" si="26"/>
        <v>489997.71428571426</v>
      </c>
      <c r="H115" s="2">
        <f t="shared" si="31"/>
        <v>39205928.219906121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1054987.8571428556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670251.5306122303</v>
      </c>
      <c r="Q115" s="2">
        <f t="shared" si="34"/>
        <v>500000</v>
      </c>
      <c r="R115" s="2">
        <f t="shared" si="32"/>
        <v>40229172.924369693</v>
      </c>
      <c r="S115" s="2">
        <f t="shared" si="17"/>
        <v>489997.71428571641</v>
      </c>
      <c r="T115" s="2">
        <f t="shared" si="18"/>
        <v>10002.285714285681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37797524.924369656</v>
      </c>
      <c r="Z115" s="2" t="str">
        <f t="shared" si="8"/>
        <v>HERE</v>
      </c>
      <c r="AA115" s="2">
        <f>IF(Z115="HERE",Y115,AA114+Graph!$G$1*1000)</f>
        <v>37797524.924369656</v>
      </c>
      <c r="AB115" s="2">
        <f t="shared" si="21"/>
        <v>368168.25</v>
      </c>
      <c r="AC115" s="2">
        <f t="shared" si="30"/>
        <v>2431648</v>
      </c>
      <c r="AD115" s="3">
        <f t="shared" si="10"/>
        <v>37797524.924369656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25971432.781932697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46</v>
      </c>
      <c r="C116" s="7"/>
      <c r="D116" s="2" t="e">
        <f t="shared" si="12"/>
        <v>#N/A</v>
      </c>
      <c r="E116" s="2" t="e">
        <f t="shared" si="22"/>
        <v>#N/A</v>
      </c>
      <c r="F116" s="2">
        <v>666318.29608207941</v>
      </c>
      <c r="G116" s="2">
        <f t="shared" si="26"/>
        <v>489997.71428571426</v>
      </c>
      <c r="H116" s="2">
        <f t="shared" si="31"/>
        <v>39695925.934191838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1064990.1428571413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674833.11524608731</v>
      </c>
      <c r="Q116" s="2">
        <f t="shared" si="34"/>
        <v>500000</v>
      </c>
      <c r="R116" s="2">
        <f t="shared" si="32"/>
        <v>40729172.924369693</v>
      </c>
      <c r="S116" s="2">
        <f t="shared" si="17"/>
        <v>489997.71428571641</v>
      </c>
      <c r="T116" s="2">
        <f t="shared" si="18"/>
        <v>10002.285714285681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38089863.924369656</v>
      </c>
      <c r="Z116" s="2" t="str">
        <f t="shared" si="8"/>
        <v>HERE</v>
      </c>
      <c r="AA116" s="2">
        <f>IF(Z116="HERE",Y116,AA115+Graph!$G$1*1000)</f>
        <v>38089863.924369656</v>
      </c>
      <c r="AB116" s="2">
        <f t="shared" si="21"/>
        <v>292339</v>
      </c>
      <c r="AC116" s="2">
        <f t="shared" si="30"/>
        <v>2639309</v>
      </c>
      <c r="AD116" s="3">
        <f t="shared" si="10"/>
        <v>38089863.924369656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26410154.840266027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47</v>
      </c>
      <c r="C117" s="7"/>
      <c r="D117" s="2" t="e">
        <f t="shared" si="12"/>
        <v>#N/A</v>
      </c>
      <c r="E117" s="2" t="e">
        <f t="shared" si="22"/>
        <v>#N/A</v>
      </c>
      <c r="F117" s="2">
        <v>670825.48986139894</v>
      </c>
      <c r="G117" s="2">
        <f t="shared" si="26"/>
        <v>489997.71428571426</v>
      </c>
      <c r="H117" s="2">
        <f t="shared" si="31"/>
        <v>40185923.648477554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1074992.428571427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679414.69987994432</v>
      </c>
      <c r="Q117" s="2">
        <f t="shared" si="34"/>
        <v>500000</v>
      </c>
      <c r="R117" s="2">
        <f t="shared" si="32"/>
        <v>41229172.924369693</v>
      </c>
      <c r="S117" s="2">
        <f t="shared" si="17"/>
        <v>489997.71428571641</v>
      </c>
      <c r="T117" s="2">
        <f t="shared" si="18"/>
        <v>10002.285714285681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38310920.924369656</v>
      </c>
      <c r="Z117" s="2" t="str">
        <f t="shared" si="8"/>
        <v>HERE</v>
      </c>
      <c r="AA117" s="2">
        <f>IF(Z117="HERE",Y117,AA116+Graph!$G$1*1000)</f>
        <v>38310920.924369656</v>
      </c>
      <c r="AB117" s="2">
        <f t="shared" si="21"/>
        <v>221057</v>
      </c>
      <c r="AC117" s="2">
        <f t="shared" si="30"/>
        <v>2918252</v>
      </c>
      <c r="AD117" s="3">
        <f t="shared" si="10"/>
        <v>38310920.924369656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26848876.898599364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48</v>
      </c>
      <c r="C118" s="7"/>
      <c r="D118" s="2" t="e">
        <f t="shared" si="12"/>
        <v>#N/A</v>
      </c>
      <c r="E118" s="2" t="e">
        <f t="shared" si="22"/>
        <v>#N/A</v>
      </c>
      <c r="F118" s="2">
        <v>675332.68364071846</v>
      </c>
      <c r="G118" s="2">
        <f t="shared" si="26"/>
        <v>489997.71428571426</v>
      </c>
      <c r="H118" s="2">
        <f t="shared" si="31"/>
        <v>40675921.362763271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1084994.7142857127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683996.28451380134</v>
      </c>
      <c r="Q118" s="2">
        <f t="shared" si="34"/>
        <v>500000</v>
      </c>
      <c r="R118" s="2">
        <f t="shared" si="32"/>
        <v>41729172.924369693</v>
      </c>
      <c r="S118" s="2">
        <f t="shared" si="17"/>
        <v>489997.71428571641</v>
      </c>
      <c r="T118" s="2">
        <f t="shared" si="18"/>
        <v>10002.285714285681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38494226.924369656</v>
      </c>
      <c r="Z118" s="2" t="str">
        <f t="shared" si="8"/>
        <v>HERE</v>
      </c>
      <c r="AA118" s="2">
        <f>IF(Z118="HERE",Y118,AA117+Graph!$G$1*1000)</f>
        <v>38494226.924369656</v>
      </c>
      <c r="AB118" s="2">
        <f t="shared" si="21"/>
        <v>183306</v>
      </c>
      <c r="AC118" s="2">
        <f t="shared" si="30"/>
        <v>3234946</v>
      </c>
      <c r="AD118" s="3">
        <f t="shared" si="10"/>
        <v>38494226.924369656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27287598.956932694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49</v>
      </c>
      <c r="C119" s="7"/>
      <c r="D119" s="2" t="e">
        <f t="shared" si="12"/>
        <v>#N/A</v>
      </c>
      <c r="E119" s="2" t="e">
        <f t="shared" si="22"/>
        <v>#N/A</v>
      </c>
      <c r="F119" s="2">
        <v>679839.87742006779</v>
      </c>
      <c r="G119" s="2">
        <f t="shared" si="26"/>
        <v>489997.71428571426</v>
      </c>
      <c r="H119" s="2">
        <f t="shared" si="31"/>
        <v>41165919.077048987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1094996.9999999984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688577.86914765835</v>
      </c>
      <c r="Q119" s="2">
        <f t="shared" si="34"/>
        <v>500000</v>
      </c>
      <c r="R119" s="2">
        <f t="shared" si="32"/>
        <v>42229172.924369693</v>
      </c>
      <c r="S119" s="2">
        <f t="shared" si="17"/>
        <v>489997.71428571641</v>
      </c>
      <c r="T119" s="2">
        <f t="shared" si="18"/>
        <v>10002.285714285681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38669993.924369656</v>
      </c>
      <c r="Z119" s="2" t="str">
        <f t="shared" si="8"/>
        <v>HERE</v>
      </c>
      <c r="AA119" s="2">
        <f>IF(Z119="HERE",Y119,AA118+Graph!$G$1*1000)</f>
        <v>38669993.924369656</v>
      </c>
      <c r="AB119" s="2">
        <f t="shared" si="21"/>
        <v>175767</v>
      </c>
      <c r="AC119" s="2">
        <f t="shared" si="30"/>
        <v>3559179</v>
      </c>
      <c r="AD119" s="3">
        <f t="shared" si="10"/>
        <v>38669993.924369656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27726321.015266027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50</v>
      </c>
      <c r="C120" s="7"/>
      <c r="D120" s="2" t="e">
        <f t="shared" si="12"/>
        <v>#N/A</v>
      </c>
      <c r="E120" s="2" t="e">
        <f t="shared" si="22"/>
        <v>#N/A</v>
      </c>
      <c r="F120" s="2">
        <v>684347.07119938731</v>
      </c>
      <c r="G120" s="2">
        <f t="shared" si="26"/>
        <v>489997.71428571426</v>
      </c>
      <c r="H120" s="2">
        <f t="shared" si="31"/>
        <v>41655916.791334704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1104999.2857142841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693159.45378151536</v>
      </c>
      <c r="Q120" s="2">
        <f t="shared" si="34"/>
        <v>500000</v>
      </c>
      <c r="R120" s="2">
        <f t="shared" si="32"/>
        <v>42729172.924369693</v>
      </c>
      <c r="S120" s="2">
        <f t="shared" si="17"/>
        <v>489997.71428571641</v>
      </c>
      <c r="T120" s="2">
        <f t="shared" si="18"/>
        <v>10002.285714285681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38892078.924369656</v>
      </c>
      <c r="Z120" s="2" t="str">
        <f t="shared" si="8"/>
        <v>HERE</v>
      </c>
      <c r="AA120" s="2">
        <f>IF(Z120="HERE",Y120,AA119+Graph!$G$1*1000)</f>
        <v>38892078.924369656</v>
      </c>
      <c r="AB120" s="2">
        <f t="shared" si="21"/>
        <v>222085</v>
      </c>
      <c r="AC120" s="2">
        <f t="shared" si="30"/>
        <v>3837094</v>
      </c>
      <c r="AD120" s="3">
        <f t="shared" si="10"/>
        <v>38892078.924369656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28165043.073599357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51</v>
      </c>
      <c r="C121" s="7"/>
      <c r="D121" s="2" t="e">
        <f t="shared" si="12"/>
        <v>#N/A</v>
      </c>
      <c r="E121" s="2" t="e">
        <f t="shared" si="22"/>
        <v>#N/A</v>
      </c>
      <c r="F121" s="2">
        <v>688854.26497870684</v>
      </c>
      <c r="G121" s="2">
        <f t="shared" si="26"/>
        <v>489997.71428571426</v>
      </c>
      <c r="H121" s="2">
        <f t="shared" si="31"/>
        <v>42145914.50562042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1115001.5714285697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697741.03841534257</v>
      </c>
      <c r="Q121" s="2">
        <f t="shared" si="34"/>
        <v>500000</v>
      </c>
      <c r="R121" s="2">
        <f t="shared" si="32"/>
        <v>43229172.924369693</v>
      </c>
      <c r="S121" s="2">
        <f t="shared" si="17"/>
        <v>489997.71428571641</v>
      </c>
      <c r="T121" s="2">
        <f t="shared" si="18"/>
        <v>10002.285714285681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39166671.924369656</v>
      </c>
      <c r="Z121" s="2" t="str">
        <f t="shared" si="8"/>
        <v>HERE</v>
      </c>
      <c r="AA121" s="2">
        <f>IF(Z121="HERE",Y121,AA120+Graph!$G$1*1000)</f>
        <v>39166671.924369656</v>
      </c>
      <c r="AB121" s="2">
        <f t="shared" si="21"/>
        <v>274593</v>
      </c>
      <c r="AC121" s="2">
        <f t="shared" si="30"/>
        <v>4062501</v>
      </c>
      <c r="AD121" s="3">
        <f t="shared" si="10"/>
        <v>39166671.924369656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28603765.131932691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52</v>
      </c>
      <c r="C122" s="7"/>
      <c r="D122" s="2" t="e">
        <f t="shared" si="12"/>
        <v>#N/A</v>
      </c>
      <c r="E122" s="2" t="e">
        <f t="shared" si="22"/>
        <v>#N/A</v>
      </c>
      <c r="F122" s="2">
        <v>693361.45875805616</v>
      </c>
      <c r="G122" s="2">
        <f t="shared" si="26"/>
        <v>489997.71428571426</v>
      </c>
      <c r="H122" s="2">
        <f t="shared" si="31"/>
        <v>42635912.219906136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1125003.8571428554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702322.62304919958</v>
      </c>
      <c r="Q122" s="2">
        <f t="shared" si="34"/>
        <v>500000</v>
      </c>
      <c r="R122" s="2">
        <f t="shared" si="32"/>
        <v>43729172.924369693</v>
      </c>
      <c r="S122" s="2">
        <f t="shared" si="17"/>
        <v>489997.71428571641</v>
      </c>
      <c r="T122" s="2">
        <f t="shared" si="18"/>
        <v>10002.285714285681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39462595.924369656</v>
      </c>
      <c r="Z122" s="2" t="str">
        <f t="shared" si="8"/>
        <v>HERE</v>
      </c>
      <c r="AA122" s="2">
        <f>IF(Z122="HERE",Y122,AA121+Graph!$G$1*1000)</f>
        <v>39462595.924369656</v>
      </c>
      <c r="AB122" s="2">
        <f t="shared" si="21"/>
        <v>295924</v>
      </c>
      <c r="AC122" s="2">
        <f t="shared" si="30"/>
        <v>4266577</v>
      </c>
      <c r="AD122" s="3">
        <f t="shared" si="10"/>
        <v>39462595.924369656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29008343.074789833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53</v>
      </c>
      <c r="C123" s="7"/>
      <c r="D123" s="2" t="e">
        <f t="shared" si="12"/>
        <v>#N/A</v>
      </c>
      <c r="E123" s="2" t="e">
        <f t="shared" si="22"/>
        <v>#N/A</v>
      </c>
      <c r="F123" s="2">
        <v>697868.65253737569</v>
      </c>
      <c r="G123" s="2">
        <f t="shared" si="26"/>
        <v>489997.71428571426</v>
      </c>
      <c r="H123" s="2">
        <f t="shared" si="31"/>
        <v>43125909.934191853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1135006.1428571411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706904.20768305659</v>
      </c>
      <c r="Q123" s="2">
        <f t="shared" si="34"/>
        <v>500000</v>
      </c>
      <c r="R123" s="2">
        <f t="shared" si="32"/>
        <v>44229172.924369693</v>
      </c>
      <c r="S123" s="2">
        <f t="shared" si="17"/>
        <v>489997.71428571641</v>
      </c>
      <c r="T123" s="2">
        <f t="shared" si="18"/>
        <v>10002.285714285681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39619432.924369656</v>
      </c>
      <c r="Z123" s="2" t="str">
        <f t="shared" si="8"/>
        <v>HERE</v>
      </c>
      <c r="AA123" s="2">
        <f>IF(Z123="HERE",Y123,AA122+Graph!$G$1*1000)</f>
        <v>39619432.924369656</v>
      </c>
      <c r="AB123" s="2">
        <f t="shared" si="21"/>
        <v>156837</v>
      </c>
      <c r="AC123" s="2">
        <f t="shared" si="30"/>
        <v>4609740</v>
      </c>
      <c r="AD123" s="3">
        <f t="shared" si="10"/>
        <v>39619432.924369656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29412921.01764698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54</v>
      </c>
      <c r="C124" s="7"/>
      <c r="D124" s="2" t="e">
        <f t="shared" si="12"/>
        <v>#N/A</v>
      </c>
      <c r="E124" s="2" t="e">
        <f t="shared" si="22"/>
        <v>#N/A</v>
      </c>
      <c r="F124" s="2">
        <v>702375.84631669521</v>
      </c>
      <c r="G124" s="2">
        <f t="shared" si="26"/>
        <v>489997.71428571426</v>
      </c>
      <c r="H124" s="2">
        <f t="shared" si="31"/>
        <v>43615907.648477569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1145008.4285714268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711485.7923169136</v>
      </c>
      <c r="Q124" s="2">
        <f t="shared" si="34"/>
        <v>500000</v>
      </c>
      <c r="R124" s="2">
        <f t="shared" si="32"/>
        <v>44729172.924369693</v>
      </c>
      <c r="S124" s="2">
        <f t="shared" si="17"/>
        <v>489997.71428571641</v>
      </c>
      <c r="T124" s="2">
        <f t="shared" si="18"/>
        <v>10002.285714285681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39755924.924369656</v>
      </c>
      <c r="Z124" s="2" t="str">
        <f t="shared" si="8"/>
        <v>HERE</v>
      </c>
      <c r="AA124" s="2">
        <f>IF(Z124="HERE",Y124,AA123+Graph!$G$1*1000)</f>
        <v>39755924.924369656</v>
      </c>
      <c r="AB124" s="2">
        <f t="shared" si="21"/>
        <v>136492</v>
      </c>
      <c r="AC124" s="2">
        <f t="shared" si="30"/>
        <v>4973248</v>
      </c>
      <c r="AD124" s="3">
        <f t="shared" si="10"/>
        <v>39755924.924369656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29817498.960504126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55</v>
      </c>
      <c r="C125" s="7"/>
      <c r="D125" s="2" t="e">
        <f t="shared" si="12"/>
        <v>#N/A</v>
      </c>
      <c r="E125" s="2" t="e">
        <f t="shared" si="22"/>
        <v>#N/A</v>
      </c>
      <c r="F125" s="2">
        <v>706883.04009604454</v>
      </c>
      <c r="G125" s="2">
        <f t="shared" si="26"/>
        <v>489997.71428571426</v>
      </c>
      <c r="H125" s="2">
        <f t="shared" si="31"/>
        <v>44105905.362763286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1155010.7142857125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716067.37695077062</v>
      </c>
      <c r="Q125" s="2">
        <f t="shared" si="34"/>
        <v>500000</v>
      </c>
      <c r="R125" s="2">
        <f t="shared" si="32"/>
        <v>45229172.924369693</v>
      </c>
      <c r="S125" s="2">
        <f t="shared" si="17"/>
        <v>489997.71428571641</v>
      </c>
      <c r="T125" s="2">
        <f t="shared" si="18"/>
        <v>10002.285714285681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39846069.924369656</v>
      </c>
      <c r="Z125" s="2" t="str">
        <f t="shared" si="8"/>
        <v>HERE</v>
      </c>
      <c r="AA125" s="2">
        <f>IF(Z125="HERE",Y125,AA124+Graph!$G$1*1000)</f>
        <v>39846069.924369656</v>
      </c>
      <c r="AB125" s="2">
        <f t="shared" si="21"/>
        <v>90145</v>
      </c>
      <c r="AC125" s="2">
        <f t="shared" si="30"/>
        <v>5383103</v>
      </c>
      <c r="AD125" s="3">
        <f t="shared" si="10"/>
        <v>39846069.924369656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30222076.903361268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56</v>
      </c>
      <c r="C126" s="7"/>
      <c r="D126" s="2" t="e">
        <f t="shared" si="12"/>
        <v>#N/A</v>
      </c>
      <c r="E126" s="2" t="e">
        <f t="shared" si="22"/>
        <v>#N/A</v>
      </c>
      <c r="F126" s="2">
        <v>711390.23387536407</v>
      </c>
      <c r="G126" s="2">
        <f t="shared" si="26"/>
        <v>489997.71428571426</v>
      </c>
      <c r="H126" s="2">
        <f t="shared" si="31"/>
        <v>44595903.077049002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1165012.9999999981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720648.96158462763</v>
      </c>
      <c r="Q126" s="2">
        <f t="shared" si="34"/>
        <v>500000</v>
      </c>
      <c r="R126" s="2">
        <f t="shared" si="32"/>
        <v>45729172.924369693</v>
      </c>
      <c r="S126" s="2">
        <f t="shared" si="17"/>
        <v>489997.71428571641</v>
      </c>
      <c r="T126" s="2">
        <f t="shared" si="18"/>
        <v>10002.285714285681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39867821.924369656</v>
      </c>
      <c r="Z126" s="2" t="str">
        <f t="shared" si="8"/>
        <v>HERE</v>
      </c>
      <c r="AA126" s="2">
        <f>IF(Z126="HERE",Y126,AA125+Graph!$G$1*1000)</f>
        <v>39867821.924369656</v>
      </c>
      <c r="AB126" s="2">
        <f t="shared" si="21"/>
        <v>21752</v>
      </c>
      <c r="AC126" s="2">
        <f t="shared" si="30"/>
        <v>5861351</v>
      </c>
      <c r="AD126" s="3">
        <f t="shared" si="10"/>
        <v>39867821.924369656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30626654.846218411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57</v>
      </c>
      <c r="C127" s="7"/>
      <c r="D127" s="2" t="e">
        <f t="shared" si="12"/>
        <v>#N/A</v>
      </c>
      <c r="E127" s="2" t="e">
        <f t="shared" si="22"/>
        <v>#N/A</v>
      </c>
      <c r="F127" s="2">
        <v>715897.42765468359</v>
      </c>
      <c r="G127" s="2">
        <f t="shared" si="26"/>
        <v>489997.71428571426</v>
      </c>
      <c r="H127" s="2">
        <f t="shared" si="31"/>
        <v>45085900.791334718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1175015.2857142838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725230.54621848464</v>
      </c>
      <c r="Q127" s="2">
        <f t="shared" si="34"/>
        <v>500000</v>
      </c>
      <c r="R127" s="2">
        <f t="shared" si="32"/>
        <v>46229172.924369693</v>
      </c>
      <c r="S127" s="2">
        <f t="shared" si="17"/>
        <v>489997.71428571641</v>
      </c>
      <c r="T127" s="2">
        <f t="shared" si="18"/>
        <v>10002.285714285681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39875851.924369656</v>
      </c>
      <c r="Z127" s="2" t="str">
        <f t="shared" si="8"/>
        <v>HERE</v>
      </c>
      <c r="AA127" s="2">
        <f>IF(Z127="HERE",Y127,AA126+Graph!$G$1*1000)</f>
        <v>39875851.924369656</v>
      </c>
      <c r="AB127" s="2">
        <f t="shared" si="21"/>
        <v>8030</v>
      </c>
      <c r="AC127" s="2">
        <f t="shared" si="30"/>
        <v>6353321</v>
      </c>
      <c r="AD127" s="3">
        <f t="shared" si="10"/>
        <v>39875851.924369656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31031232.78907555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58</v>
      </c>
      <c r="C128" s="7"/>
      <c r="D128" s="2" t="e">
        <f t="shared" si="12"/>
        <v>#N/A</v>
      </c>
      <c r="E128" s="2" t="e">
        <f t="shared" si="22"/>
        <v>#N/A</v>
      </c>
      <c r="F128" s="2">
        <v>720404.62143403292</v>
      </c>
      <c r="G128" s="2">
        <f t="shared" si="26"/>
        <v>489997.71428571426</v>
      </c>
      <c r="H128" s="2">
        <f t="shared" si="31"/>
        <v>45575898.505620435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1185017.5714285695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729812.13085234165</v>
      </c>
      <c r="Q128" s="2">
        <f t="shared" si="34"/>
        <v>500000</v>
      </c>
      <c r="R128" s="2">
        <f t="shared" si="32"/>
        <v>46729172.924369693</v>
      </c>
      <c r="S128" s="2">
        <f t="shared" si="17"/>
        <v>489997.71428571641</v>
      </c>
      <c r="T128" s="2">
        <f t="shared" si="18"/>
        <v>10002.285714285681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40155602.924369656</v>
      </c>
      <c r="Z128" s="2" t="str">
        <f t="shared" si="8"/>
        <v>HERE</v>
      </c>
      <c r="AA128" s="2">
        <f>IF(Z128="HERE",Y128,AA127+Graph!$G$1*1000)</f>
        <v>40155602.924369656</v>
      </c>
      <c r="AB128" s="2">
        <f t="shared" si="21"/>
        <v>279751</v>
      </c>
      <c r="AC128" s="2">
        <f t="shared" si="30"/>
        <v>6573570</v>
      </c>
      <c r="AD128" s="3">
        <f t="shared" si="10"/>
        <v>40155602.924369656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31435810.731932689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59</v>
      </c>
      <c r="C129" s="7"/>
      <c r="D129" s="2" t="e">
        <f t="shared" si="12"/>
        <v>#N/A</v>
      </c>
      <c r="E129" s="2" t="e">
        <f t="shared" si="22"/>
        <v>#N/A</v>
      </c>
      <c r="F129" s="2">
        <v>724911.81521335244</v>
      </c>
      <c r="G129" s="2">
        <f t="shared" si="26"/>
        <v>489997.71428571426</v>
      </c>
      <c r="H129" s="2">
        <f t="shared" si="31"/>
        <v>46065896.219906151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1195019.8571428552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734393.71548619866</v>
      </c>
      <c r="Q129" s="2">
        <f t="shared" si="34"/>
        <v>500000</v>
      </c>
      <c r="R129" s="2">
        <f t="shared" si="32"/>
        <v>47229172.924369693</v>
      </c>
      <c r="S129" s="2">
        <f t="shared" si="17"/>
        <v>489997.71428571641</v>
      </c>
      <c r="T129" s="2">
        <f t="shared" si="18"/>
        <v>10002.285714285681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40375800.924369656</v>
      </c>
      <c r="Z129" s="2" t="str">
        <f t="shared" si="8"/>
        <v>HERE</v>
      </c>
      <c r="AA129" s="2">
        <f>IF(Z129="HERE",Y129,AA128+Graph!$G$1*1000)</f>
        <v>40375800.924369656</v>
      </c>
      <c r="AB129" s="2">
        <f t="shared" si="21"/>
        <v>220198</v>
      </c>
      <c r="AC129" s="2">
        <f t="shared" si="30"/>
        <v>6853372</v>
      </c>
      <c r="AD129" s="3">
        <f t="shared" si="10"/>
        <v>40375800.924369656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31773753.744432691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60</v>
      </c>
      <c r="C130" s="7"/>
      <c r="D130" s="2" t="e">
        <f t="shared" si="12"/>
        <v>#N/A</v>
      </c>
      <c r="E130" s="2" t="e">
        <f t="shared" si="22"/>
        <v>#N/A</v>
      </c>
      <c r="F130" s="2">
        <v>729419.00899270177</v>
      </c>
      <c r="G130" s="2">
        <f t="shared" si="26"/>
        <v>489997.71428571426</v>
      </c>
      <c r="H130" s="2">
        <f t="shared" si="31"/>
        <v>46555893.934191868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1205022.1428571409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738975.30012002587</v>
      </c>
      <c r="Q130" s="2">
        <f t="shared" si="34"/>
        <v>500000</v>
      </c>
      <c r="R130" s="2">
        <f t="shared" si="32"/>
        <v>47729172.924369693</v>
      </c>
      <c r="S130" s="2">
        <f t="shared" si="17"/>
        <v>489997.71428571641</v>
      </c>
      <c r="T130" s="2">
        <f t="shared" si="18"/>
        <v>10002.285714285681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40564785.924369656</v>
      </c>
      <c r="Z130" s="2" t="str">
        <f t="shared" si="8"/>
        <v>HERE</v>
      </c>
      <c r="AA130" s="2">
        <f>IF(Z130="HERE",Y130,AA129+Graph!$G$1*1000)</f>
        <v>40564785.924369656</v>
      </c>
      <c r="AB130" s="2">
        <f t="shared" si="21"/>
        <v>188985</v>
      </c>
      <c r="AC130" s="2">
        <f t="shared" si="30"/>
        <v>7164387</v>
      </c>
      <c r="AD130" s="3">
        <f t="shared" si="10"/>
        <v>40564785.924369656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32111696.756932691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61</v>
      </c>
      <c r="C131" s="7"/>
      <c r="D131" s="2" t="e">
        <f t="shared" si="12"/>
        <v>#N/A</v>
      </c>
      <c r="E131" s="2" t="e">
        <f t="shared" si="22"/>
        <v>#N/A</v>
      </c>
      <c r="F131" s="2">
        <v>733926.20277202129</v>
      </c>
      <c r="G131" s="2">
        <f t="shared" si="26"/>
        <v>489997.71428571426</v>
      </c>
      <c r="H131" s="2">
        <f t="shared" si="31"/>
        <v>47045891.648477584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1215024.4285714265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743556.88475388288</v>
      </c>
      <c r="Q131" s="2">
        <f t="shared" si="34"/>
        <v>500000</v>
      </c>
      <c r="R131" s="2">
        <f t="shared" si="32"/>
        <v>48229172.924369693</v>
      </c>
      <c r="S131" s="2">
        <f t="shared" si="17"/>
        <v>489997.71428571641</v>
      </c>
      <c r="T131" s="2">
        <f t="shared" si="18"/>
        <v>10002.285714285681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40781973.924369656</v>
      </c>
      <c r="Z131" s="2" t="str">
        <f t="shared" si="8"/>
        <v>HERE</v>
      </c>
      <c r="AA131" s="2">
        <f>IF(Z131="HERE",Y131,AA130+Graph!$G$1*1000)</f>
        <v>40781973.924369656</v>
      </c>
      <c r="AB131" s="2">
        <f t="shared" si="21"/>
        <v>217188</v>
      </c>
      <c r="AC131" s="2">
        <f t="shared" si="30"/>
        <v>7447199</v>
      </c>
      <c r="AD131" s="3">
        <f t="shared" si="10"/>
        <v>40781973.924369656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32449639.76943269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62</v>
      </c>
      <c r="C132" s="7"/>
      <c r="D132" s="2" t="e">
        <f t="shared" si="12"/>
        <v>#N/A</v>
      </c>
      <c r="E132" s="2" t="e">
        <f t="shared" si="22"/>
        <v>#N/A</v>
      </c>
      <c r="F132" s="2">
        <v>738433.39655134082</v>
      </c>
      <c r="G132" s="2">
        <f t="shared" si="26"/>
        <v>489997.71428571426</v>
      </c>
      <c r="H132" s="2">
        <f t="shared" si="31"/>
        <v>47535889.362763301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1225026.7142857122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748138.4693877399</v>
      </c>
      <c r="Q132" s="2">
        <f t="shared" si="34"/>
        <v>500000</v>
      </c>
      <c r="R132" s="2">
        <f t="shared" si="32"/>
        <v>48729172.924369693</v>
      </c>
      <c r="S132" s="2">
        <f t="shared" si="17"/>
        <v>489997.71428571641</v>
      </c>
      <c r="T132" s="2">
        <f t="shared" si="18"/>
        <v>10002.285714285681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40837988.924369656</v>
      </c>
      <c r="Z132" s="2" t="str">
        <f t="shared" si="8"/>
        <v>HERE</v>
      </c>
      <c r="AA132" s="2">
        <f>IF(Z132="HERE",Y132,AA131+Graph!$G$1*1000)</f>
        <v>40837988.924369656</v>
      </c>
      <c r="AB132" s="2">
        <f t="shared" si="21"/>
        <v>56015</v>
      </c>
      <c r="AC132" s="2">
        <f t="shared" si="30"/>
        <v>7891184</v>
      </c>
      <c r="AD132" s="3">
        <f t="shared" si="10"/>
        <v>40837988.924369656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32787582.781932693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63</v>
      </c>
      <c r="C133" s="7"/>
      <c r="D133" s="2" t="e">
        <f t="shared" si="12"/>
        <v>#N/A</v>
      </c>
      <c r="E133" s="2" t="e">
        <f t="shared" si="22"/>
        <v>#N/A</v>
      </c>
      <c r="F133" s="2">
        <v>742940.59033069015</v>
      </c>
      <c r="G133" s="2">
        <f t="shared" si="26"/>
        <v>489997.71428571426</v>
      </c>
      <c r="H133" s="2">
        <f t="shared" si="31"/>
        <v>48025887.077049017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1235028.9999999979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752720.05402159691</v>
      </c>
      <c r="Q133" s="2">
        <f t="shared" si="34"/>
        <v>500000</v>
      </c>
      <c r="R133" s="2">
        <f t="shared" si="32"/>
        <v>49229172.924369693</v>
      </c>
      <c r="S133" s="2">
        <f t="shared" si="17"/>
        <v>489997.71428571641</v>
      </c>
      <c r="T133" s="2">
        <f t="shared" si="18"/>
        <v>10002.285714285681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40850232.924369656</v>
      </c>
      <c r="Z133" s="2" t="str">
        <f t="shared" si="8"/>
        <v>HERE</v>
      </c>
      <c r="AA133" s="2">
        <f>IF(Z133="HERE",Y133,AA132+Graph!$G$1*1000)</f>
        <v>40850232.924369656</v>
      </c>
      <c r="AB133" s="2">
        <f t="shared" si="21"/>
        <v>12244</v>
      </c>
      <c r="AC133" s="2">
        <f t="shared" si="30"/>
        <v>8378940</v>
      </c>
      <c r="AD133" s="3">
        <f t="shared" si="10"/>
        <v>40850232.924369656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33125525.794432689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64</v>
      </c>
      <c r="C134" s="7"/>
      <c r="D134" s="2" t="e">
        <f t="shared" si="12"/>
        <v>#N/A</v>
      </c>
      <c r="E134" s="2" t="e">
        <f t="shared" si="22"/>
        <v>#N/A</v>
      </c>
      <c r="F134" s="2">
        <v>747447.78411000967</v>
      </c>
      <c r="G134" s="2">
        <f t="shared" si="26"/>
        <v>489997.71428571426</v>
      </c>
      <c r="H134" s="2">
        <f t="shared" si="31"/>
        <v>48515884.791334733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1245031.2857142836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757301.63865545392</v>
      </c>
      <c r="Q134" s="2">
        <f t="shared" si="34"/>
        <v>500000</v>
      </c>
      <c r="R134" s="2">
        <f t="shared" si="32"/>
        <v>49729172.924369693</v>
      </c>
      <c r="S134" s="2">
        <f t="shared" si="17"/>
        <v>489997.71428571641</v>
      </c>
      <c r="T134" s="2">
        <f t="shared" si="18"/>
        <v>10002.285714285681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40751843.924369656</v>
      </c>
      <c r="Z134" s="2" t="str">
        <f t="shared" si="8"/>
        <v>HERE</v>
      </c>
      <c r="AA134" s="2">
        <f>IF(Z134="HERE",Y134,AA133+Graph!$G$1*1000)</f>
        <v>40751843.924369656</v>
      </c>
      <c r="AB134" s="2">
        <f t="shared" si="21"/>
        <v>-98389</v>
      </c>
      <c r="AC134" s="2">
        <f t="shared" si="30"/>
        <v>8977329</v>
      </c>
      <c r="AD134" s="3">
        <f t="shared" si="10"/>
        <v>40751843.924369656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33463468.806932691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65</v>
      </c>
      <c r="C135" s="7"/>
      <c r="D135" s="2" t="e">
        <f t="shared" si="12"/>
        <v>#N/A</v>
      </c>
      <c r="E135" s="2" t="e">
        <f t="shared" si="22"/>
        <v>#N/A</v>
      </c>
      <c r="F135" s="2">
        <v>751954.9778893292</v>
      </c>
      <c r="G135" s="2">
        <f t="shared" si="26"/>
        <v>489997.71428571426</v>
      </c>
      <c r="H135" s="2">
        <f t="shared" si="31"/>
        <v>49005882.50562045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1255033.5714285693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761883.22328931093</v>
      </c>
      <c r="Q135" s="2">
        <f t="shared" si="34"/>
        <v>500000</v>
      </c>
      <c r="R135" s="2">
        <f t="shared" si="32"/>
        <v>50229172.924369693</v>
      </c>
      <c r="S135" s="2">
        <f t="shared" si="17"/>
        <v>489997.71428571641</v>
      </c>
      <c r="T135" s="2">
        <f t="shared" si="18"/>
        <v>10002.285714285681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40932805.924369656</v>
      </c>
      <c r="Z135" s="2" t="str">
        <f t="shared" si="8"/>
        <v>HERE</v>
      </c>
      <c r="AA135" s="2">
        <f>IF(Z135="HERE",Y135,AA134+Graph!$G$1*1000)</f>
        <v>40932805.924369656</v>
      </c>
      <c r="AB135" s="2">
        <f t="shared" si="21"/>
        <v>180962</v>
      </c>
      <c r="AC135" s="2">
        <f t="shared" si="30"/>
        <v>9296367</v>
      </c>
      <c r="AD135" s="3">
        <f t="shared" si="10"/>
        <v>40932805.924369656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33801411.819432691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66</v>
      </c>
      <c r="C136" s="7"/>
      <c r="D136" s="2" t="e">
        <f t="shared" si="12"/>
        <v>#N/A</v>
      </c>
      <c r="E136" s="2" t="e">
        <f t="shared" si="22"/>
        <v>#N/A</v>
      </c>
      <c r="F136" s="2">
        <v>756462.17166867852</v>
      </c>
      <c r="G136" s="2">
        <f t="shared" si="26"/>
        <v>489997.71428571426</v>
      </c>
      <c r="H136" s="2">
        <f t="shared" si="31"/>
        <v>49495880.219906166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1265035.8571428549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766464.80792316794</v>
      </c>
      <c r="Q136" s="2">
        <f t="shared" si="34"/>
        <v>500000</v>
      </c>
      <c r="R136" s="2">
        <f t="shared" si="32"/>
        <v>50729172.924369693</v>
      </c>
      <c r="S136" s="2">
        <f t="shared" si="17"/>
        <v>489997.71428571641</v>
      </c>
      <c r="T136" s="2">
        <f t="shared" si="18"/>
        <v>10002.285714285681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41082457.924369656</v>
      </c>
      <c r="Z136" s="2" t="str">
        <f t="shared" si="8"/>
        <v>HERE</v>
      </c>
      <c r="AA136" s="2">
        <f>IF(Z136="HERE",Y136,AA135+Graph!$G$1*1000)</f>
        <v>41082457.924369656</v>
      </c>
      <c r="AB136" s="2">
        <f t="shared" si="21"/>
        <v>149652</v>
      </c>
      <c r="AC136" s="2">
        <f t="shared" si="30"/>
        <v>9646715</v>
      </c>
      <c r="AD136" s="3">
        <f t="shared" si="10"/>
        <v>41082457.924369656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34139354.831932686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67</v>
      </c>
      <c r="C137" s="7"/>
      <c r="D137" s="2" t="e">
        <f t="shared" si="12"/>
        <v>#N/A</v>
      </c>
      <c r="E137" s="2" t="e">
        <f t="shared" si="22"/>
        <v>#N/A</v>
      </c>
      <c r="F137" s="2">
        <v>760969.36544799805</v>
      </c>
      <c r="G137" s="2">
        <f t="shared" si="26"/>
        <v>489997.71428571426</v>
      </c>
      <c r="H137" s="2">
        <f t="shared" si="31"/>
        <v>49985877.934191883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1275038.1428571406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771046.39255702496</v>
      </c>
      <c r="Q137" s="2">
        <f t="shared" si="34"/>
        <v>500000</v>
      </c>
      <c r="R137" s="2">
        <f t="shared" si="32"/>
        <v>51229172.924369693</v>
      </c>
      <c r="S137" s="2">
        <f t="shared" si="17"/>
        <v>489997.71428571641</v>
      </c>
      <c r="T137" s="2">
        <f t="shared" si="18"/>
        <v>10002.285714285681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41207701.924369656</v>
      </c>
      <c r="Z137" s="2" t="str">
        <f t="shared" si="8"/>
        <v>HERE</v>
      </c>
      <c r="AA137" s="2">
        <f>IF(Z137="HERE",Y137,AA136+Graph!$G$1*1000)</f>
        <v>41207701.924369656</v>
      </c>
      <c r="AB137" s="2">
        <f t="shared" si="21"/>
        <v>125244</v>
      </c>
      <c r="AC137" s="2">
        <f t="shared" si="30"/>
        <v>10021471</v>
      </c>
      <c r="AD137" s="3">
        <f t="shared" si="10"/>
        <v>41207701.924369656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34412842.981932692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68</v>
      </c>
      <c r="C138" s="7"/>
      <c r="D138" s="2" t="e">
        <f t="shared" si="12"/>
        <v>#N/A</v>
      </c>
      <c r="E138" s="2" t="e">
        <f t="shared" si="22"/>
        <v>#N/A</v>
      </c>
      <c r="F138" s="2">
        <v>765476.55922731757</v>
      </c>
      <c r="G138" s="2">
        <f t="shared" si="26"/>
        <v>489997.71428571426</v>
      </c>
      <c r="H138" s="2">
        <f t="shared" si="31"/>
        <v>50475875.648477599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1285040.4285714263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775627.97719085217</v>
      </c>
      <c r="Q138" s="2">
        <f t="shared" si="34"/>
        <v>500000</v>
      </c>
      <c r="R138" s="2">
        <f t="shared" si="32"/>
        <v>51729172.924369693</v>
      </c>
      <c r="S138" s="2">
        <f t="shared" si="17"/>
        <v>489997.71428571641</v>
      </c>
      <c r="T138" s="2">
        <f t="shared" si="18"/>
        <v>10002.285714285681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41238685.924369656</v>
      </c>
      <c r="Z138" s="2" t="str">
        <f t="shared" si="8"/>
        <v>HERE</v>
      </c>
      <c r="AA138" s="2">
        <f>IF(Z138="HERE",Y138,AA137+Graph!$G$1*1000)</f>
        <v>41238685.924369656</v>
      </c>
      <c r="AB138" s="2">
        <f t="shared" si="21"/>
        <v>30984</v>
      </c>
      <c r="AC138" s="2">
        <f t="shared" si="30"/>
        <v>10490487</v>
      </c>
      <c r="AD138" s="3">
        <f t="shared" si="10"/>
        <v>41238685.924369656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34625741.431932695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69</v>
      </c>
      <c r="C139" s="7"/>
      <c r="D139" s="2" t="e">
        <f t="shared" si="12"/>
        <v>#N/A</v>
      </c>
      <c r="E139" s="2" t="e">
        <f t="shared" si="22"/>
        <v>#N/A</v>
      </c>
      <c r="F139" s="2">
        <v>769983.7530066669</v>
      </c>
      <c r="G139" s="2">
        <f t="shared" si="26"/>
        <v>489997.71428571426</v>
      </c>
      <c r="H139" s="2">
        <f t="shared" si="31"/>
        <v>50965873.362763315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1295042.714285712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780209.56182470918</v>
      </c>
      <c r="Q139" s="2">
        <f t="shared" si="34"/>
        <v>500000</v>
      </c>
      <c r="R139" s="2">
        <f t="shared" si="32"/>
        <v>52229172.924369693</v>
      </c>
      <c r="S139" s="2">
        <f t="shared" si="17"/>
        <v>489997.71428571641</v>
      </c>
      <c r="T139" s="2">
        <f t="shared" si="18"/>
        <v>10002.285714285681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41258125.924369656</v>
      </c>
      <c r="Z139" s="2" t="str">
        <f t="shared" si="8"/>
        <v>HERE</v>
      </c>
      <c r="AA139" s="2">
        <f>IF(Z139="HERE",Y139,AA138+Graph!$G$1*1000)</f>
        <v>41258125.924369656</v>
      </c>
      <c r="AB139" s="2">
        <f t="shared" si="21"/>
        <v>19440</v>
      </c>
      <c r="AC139" s="2">
        <f t="shared" si="30"/>
        <v>10971047</v>
      </c>
      <c r="AD139" s="3">
        <f t="shared" si="10"/>
        <v>41258125.924369656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34806551.531932689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70</v>
      </c>
      <c r="C140" s="7"/>
      <c r="D140" s="2" t="e">
        <f t="shared" si="12"/>
        <v>#N/A</v>
      </c>
      <c r="E140" s="2" t="e">
        <f t="shared" si="22"/>
        <v>#N/A</v>
      </c>
      <c r="F140" s="2">
        <v>774490.94678598642</v>
      </c>
      <c r="G140" s="2">
        <f t="shared" si="26"/>
        <v>489997.71428571426</v>
      </c>
      <c r="H140" s="2">
        <f t="shared" si="31"/>
        <v>51455871.077049032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1305044.9999999977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784791.14645856619</v>
      </c>
      <c r="Q140" s="2">
        <f t="shared" si="34"/>
        <v>500000</v>
      </c>
      <c r="R140" s="2">
        <f t="shared" si="32"/>
        <v>52729172.924369693</v>
      </c>
      <c r="S140" s="2">
        <f t="shared" si="17"/>
        <v>489997.71428571641</v>
      </c>
      <c r="T140" s="2">
        <f t="shared" si="18"/>
        <v>10002.285714285681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41263962.924369656</v>
      </c>
      <c r="Z140" s="2" t="str">
        <f t="shared" si="8"/>
        <v>HERE</v>
      </c>
      <c r="AA140" s="2">
        <f>IF(Z140="HERE",Y140,AA139+Graph!$G$1*1000)</f>
        <v>41263962.924369656</v>
      </c>
      <c r="AB140" s="2">
        <f t="shared" si="21"/>
        <v>5837</v>
      </c>
      <c r="AC140" s="2">
        <f t="shared" si="30"/>
        <v>11465210</v>
      </c>
      <c r="AD140" s="3">
        <f t="shared" si="10"/>
        <v>41263962.924369656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34980953.481932692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71</v>
      </c>
      <c r="C141" s="7"/>
      <c r="D141" s="2" t="e">
        <f t="shared" si="12"/>
        <v>#N/A</v>
      </c>
      <c r="E141" s="2" t="e">
        <f t="shared" si="22"/>
        <v>#N/A</v>
      </c>
      <c r="F141" s="2">
        <v>778998.14056530595</v>
      </c>
      <c r="G141" s="2">
        <f t="shared" si="26"/>
        <v>489997.71428571426</v>
      </c>
      <c r="H141" s="2">
        <f t="shared" si="31"/>
        <v>51945868.791334748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1315047.2857142834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789372.7310924232</v>
      </c>
      <c r="Q141" s="2">
        <f t="shared" si="34"/>
        <v>500000</v>
      </c>
      <c r="R141" s="2">
        <f t="shared" si="32"/>
        <v>53229172.924369693</v>
      </c>
      <c r="S141" s="2">
        <f t="shared" si="17"/>
        <v>489997.71428571641</v>
      </c>
      <c r="T141" s="2">
        <f t="shared" si="18"/>
        <v>10002.285714285681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41214884.924369656</v>
      </c>
      <c r="Z141" s="2" t="str">
        <f t="shared" si="8"/>
        <v>HERE</v>
      </c>
      <c r="AA141" s="2">
        <f>IF(Z141="HERE",Y141,AA140+Graph!$G$1*1000)</f>
        <v>41214884.924369656</v>
      </c>
      <c r="AB141" s="2">
        <f t="shared" si="21"/>
        <v>-49078</v>
      </c>
      <c r="AC141" s="2">
        <f t="shared" si="30"/>
        <v>12014288</v>
      </c>
      <c r="AD141" s="3">
        <f t="shared" si="10"/>
        <v>41214884.924369656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35194725.731932692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72</v>
      </c>
      <c r="C142" s="7"/>
      <c r="D142" s="2" t="e">
        <f t="shared" si="12"/>
        <v>#N/A</v>
      </c>
      <c r="E142" s="2" t="e">
        <f t="shared" si="22"/>
        <v>#N/A</v>
      </c>
      <c r="F142" s="2">
        <v>783505.33434465528</v>
      </c>
      <c r="G142" s="2">
        <f t="shared" si="26"/>
        <v>489997.71428571426</v>
      </c>
      <c r="H142" s="2">
        <f t="shared" si="31"/>
        <v>52435866.505620465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1325049.571428569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793954.31572628021</v>
      </c>
      <c r="Q142" s="2">
        <f t="shared" si="34"/>
        <v>500000</v>
      </c>
      <c r="R142" s="2">
        <f t="shared" si="32"/>
        <v>53729172.924369693</v>
      </c>
      <c r="S142" s="2">
        <f t="shared" si="17"/>
        <v>489997.71428571641</v>
      </c>
      <c r="T142" s="2">
        <f t="shared" si="18"/>
        <v>10002.285714285681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41435166.924369656</v>
      </c>
      <c r="Z142" s="2" t="str">
        <f t="shared" si="8"/>
        <v>HERE</v>
      </c>
      <c r="AA142" s="2">
        <f>IF(Z142="HERE",Y142,AA141+Graph!$G$1*1000)</f>
        <v>41435166.924369656</v>
      </c>
      <c r="AB142" s="2">
        <f t="shared" si="21"/>
        <v>220282</v>
      </c>
      <c r="AC142" s="2">
        <f t="shared" si="30"/>
        <v>12294006</v>
      </c>
      <c r="AD142" s="3">
        <f t="shared" si="10"/>
        <v>41435166.924369656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35453129.781932689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73</v>
      </c>
      <c r="C143" s="7"/>
      <c r="D143" s="2" t="e">
        <f t="shared" si="12"/>
        <v>#N/A</v>
      </c>
      <c r="E143" s="2" t="e">
        <f t="shared" si="22"/>
        <v>#N/A</v>
      </c>
      <c r="F143" s="2">
        <v>788012.5281239748</v>
      </c>
      <c r="G143" s="2">
        <f t="shared" si="26"/>
        <v>489997.71428571426</v>
      </c>
      <c r="H143" s="2">
        <f t="shared" si="31"/>
        <v>52925864.219906181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1335051.8571428547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798535.90036013722</v>
      </c>
      <c r="Q143" s="2">
        <f t="shared" si="34"/>
        <v>500000</v>
      </c>
      <c r="R143" s="2">
        <f t="shared" si="32"/>
        <v>54229172.924369693</v>
      </c>
      <c r="S143" s="2">
        <f t="shared" si="17"/>
        <v>489997.71428571641</v>
      </c>
      <c r="T143" s="2">
        <f t="shared" si="18"/>
        <v>10002.285714285681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41582686.924369656</v>
      </c>
      <c r="Z143" s="2" t="str">
        <f t="shared" si="8"/>
        <v>HERE</v>
      </c>
      <c r="AA143" s="2">
        <f>IF(Z143="HERE",Y143,AA142+Graph!$G$1*1000)</f>
        <v>41582686.924369656</v>
      </c>
      <c r="AB143" s="2">
        <f t="shared" si="21"/>
        <v>147520</v>
      </c>
      <c r="AC143" s="2">
        <f t="shared" si="30"/>
        <v>12646486</v>
      </c>
      <c r="AD143" s="3">
        <f t="shared" si="10"/>
        <v>41582686.924369656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35729665.181932695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74</v>
      </c>
      <c r="C144" s="7"/>
      <c r="D144" s="2" t="e">
        <f t="shared" si="12"/>
        <v>#N/A</v>
      </c>
      <c r="E144" s="2" t="e">
        <f t="shared" si="22"/>
        <v>#N/A</v>
      </c>
      <c r="F144" s="2">
        <v>792519.72190329432</v>
      </c>
      <c r="G144" s="2">
        <f t="shared" si="26"/>
        <v>489997.71428571426</v>
      </c>
      <c r="H144" s="2">
        <f t="shared" si="31"/>
        <v>53415861.934191898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1345054.1428571404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803117.48499399424</v>
      </c>
      <c r="Q144" s="2">
        <f t="shared" si="34"/>
        <v>500000</v>
      </c>
      <c r="R144" s="2">
        <f t="shared" si="32"/>
        <v>54729172.924369693</v>
      </c>
      <c r="S144" s="2">
        <f t="shared" si="17"/>
        <v>489997.71428571641</v>
      </c>
      <c r="T144" s="2">
        <f t="shared" si="18"/>
        <v>10002.285714285681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41670874.924369656</v>
      </c>
      <c r="Z144" s="2" t="str">
        <f t="shared" si="8"/>
        <v>HERE</v>
      </c>
      <c r="AA144" s="2">
        <f>IF(Z144="HERE",Y144,AA143+Graph!$G$1*1000)</f>
        <v>41670874.924369656</v>
      </c>
      <c r="AB144" s="2">
        <f t="shared" si="21"/>
        <v>88188</v>
      </c>
      <c r="AC144" s="2">
        <f t="shared" si="30"/>
        <v>13058298</v>
      </c>
      <c r="AD144" s="3">
        <f t="shared" si="10"/>
        <v>41670874.924369656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35887976.631932691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75</v>
      </c>
      <c r="C145" s="7"/>
      <c r="D145" s="2" t="e">
        <f t="shared" si="12"/>
        <v>#N/A</v>
      </c>
      <c r="E145" s="2" t="e">
        <f t="shared" si="22"/>
        <v>#N/A</v>
      </c>
      <c r="F145" s="2">
        <v>797026.91568264365</v>
      </c>
      <c r="G145" s="2">
        <f t="shared" si="26"/>
        <v>489997.71428571426</v>
      </c>
      <c r="H145" s="2">
        <f t="shared" si="31"/>
        <v>53905859.648477614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1355056.4285714261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807699.06962785125</v>
      </c>
      <c r="Q145" s="2">
        <f t="shared" si="34"/>
        <v>500000</v>
      </c>
      <c r="R145" s="2">
        <f t="shared" si="32"/>
        <v>55229172.924369693</v>
      </c>
      <c r="S145" s="2">
        <f t="shared" si="17"/>
        <v>489997.71428571641</v>
      </c>
      <c r="T145" s="2">
        <f t="shared" si="18"/>
        <v>10002.285714285681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41720064.924369656</v>
      </c>
      <c r="Z145" s="2" t="str">
        <f t="shared" si="8"/>
        <v>HERE</v>
      </c>
      <c r="AA145" s="2">
        <f>IF(Z145="HERE",Y145,AA144+Graph!$G$1*1000)</f>
        <v>41720064.924369656</v>
      </c>
      <c r="AB145" s="2">
        <f t="shared" si="21"/>
        <v>49190</v>
      </c>
      <c r="AC145" s="2">
        <f t="shared" si="30"/>
        <v>13509108</v>
      </c>
      <c r="AD145" s="3">
        <f t="shared" si="10"/>
        <v>41720064.924369656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36028994.831932686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76</v>
      </c>
      <c r="C146" s="7"/>
      <c r="D146" s="2" t="e">
        <f t="shared" si="12"/>
        <v>#N/A</v>
      </c>
      <c r="E146" s="2" t="e">
        <f t="shared" si="22"/>
        <v>#N/A</v>
      </c>
      <c r="F146" s="2">
        <v>801534.10946196318</v>
      </c>
      <c r="G146" s="2">
        <f t="shared" si="26"/>
        <v>489997.71428571426</v>
      </c>
      <c r="H146" s="2">
        <f t="shared" si="31"/>
        <v>54395857.36276333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1365058.7142857118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812280.65426170826</v>
      </c>
      <c r="Q146" s="2">
        <f t="shared" si="34"/>
        <v>500000</v>
      </c>
      <c r="R146" s="2">
        <f t="shared" si="32"/>
        <v>55729172.924369693</v>
      </c>
      <c r="S146" s="2">
        <f t="shared" si="17"/>
        <v>489997.71428571641</v>
      </c>
      <c r="T146" s="2">
        <f t="shared" si="18"/>
        <v>10002.285714285681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41716948.924369656</v>
      </c>
      <c r="Z146" s="2" t="str">
        <f t="shared" si="8"/>
        <v>HERE</v>
      </c>
      <c r="AA146" s="2">
        <f>IF(Z146="HERE",Y146,AA145+Graph!$G$1*1000)</f>
        <v>41716948.924369656</v>
      </c>
      <c r="AB146" s="2">
        <f t="shared" si="21"/>
        <v>-3116</v>
      </c>
      <c r="AC146" s="2">
        <f t="shared" si="30"/>
        <v>14012224</v>
      </c>
      <c r="AD146" s="3">
        <f t="shared" si="10"/>
        <v>41716948.924369656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36130618.081932686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77</v>
      </c>
      <c r="C147" s="7"/>
      <c r="D147" s="2" t="e">
        <f t="shared" si="12"/>
        <v>#N/A</v>
      </c>
      <c r="E147" s="2" t="e">
        <f t="shared" si="22"/>
        <v>#N/A</v>
      </c>
      <c r="F147" s="2">
        <v>806041.3032412827</v>
      </c>
      <c r="G147" s="2">
        <f t="shared" si="26"/>
        <v>489997.71428571426</v>
      </c>
      <c r="H147" s="2">
        <f t="shared" si="31"/>
        <v>54885855.077049047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1375060.9999999974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816862.23889553547</v>
      </c>
      <c r="Q147" s="2">
        <f t="shared" si="34"/>
        <v>500000</v>
      </c>
      <c r="R147" s="2">
        <f t="shared" si="32"/>
        <v>56229172.924369693</v>
      </c>
      <c r="S147" s="2">
        <f t="shared" si="17"/>
        <v>489997.71428571641</v>
      </c>
      <c r="T147" s="2">
        <f t="shared" si="18"/>
        <v>10002.285714285681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41672345.924369656</v>
      </c>
      <c r="Z147" s="2" t="str">
        <f t="shared" si="8"/>
        <v>HERE</v>
      </c>
      <c r="AA147" s="2">
        <f>IF(Z147="HERE",Y147,AA146+Graph!$G$1*1000)</f>
        <v>41672345.924369656</v>
      </c>
      <c r="AB147" s="2">
        <f t="shared" si="21"/>
        <v>-44603</v>
      </c>
      <c r="AC147" s="2">
        <f t="shared" si="30"/>
        <v>14556827</v>
      </c>
      <c r="AD147" s="3">
        <f t="shared" si="10"/>
        <v>41672345.924369656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36174107.281932689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78</v>
      </c>
      <c r="C148" s="7"/>
      <c r="D148" s="2" t="e">
        <f t="shared" si="12"/>
        <v>#N/A</v>
      </c>
      <c r="E148" s="2" t="e">
        <f t="shared" si="22"/>
        <v>#N/A</v>
      </c>
      <c r="F148" s="2">
        <v>810548.49702063203</v>
      </c>
      <c r="G148" s="2">
        <f t="shared" si="26"/>
        <v>489997.71428571426</v>
      </c>
      <c r="H148" s="2">
        <f t="shared" si="31"/>
        <v>55375852.791334763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1385063.2857142831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821443.82352939248</v>
      </c>
      <c r="Q148" s="2">
        <f t="shared" si="34"/>
        <v>500000</v>
      </c>
      <c r="R148" s="2">
        <f t="shared" si="32"/>
        <v>56729172.924369693</v>
      </c>
      <c r="S148" s="2">
        <f t="shared" si="17"/>
        <v>489997.71428571641</v>
      </c>
      <c r="T148" s="2">
        <f t="shared" si="18"/>
        <v>10002.285714285681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41666983.924369656</v>
      </c>
      <c r="Z148" s="2" t="str">
        <f t="shared" si="8"/>
        <v>HERE</v>
      </c>
      <c r="AA148" s="2">
        <f>IF(Z148="HERE",Y148,AA147+Graph!$G$1*1000)</f>
        <v>41666983.924369656</v>
      </c>
      <c r="AB148" s="2">
        <f t="shared" si="21"/>
        <v>-5362</v>
      </c>
      <c r="AC148" s="2">
        <f t="shared" si="30"/>
        <v>15062189</v>
      </c>
      <c r="AD148" s="3">
        <f t="shared" si="10"/>
        <v>41666983.924369656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36205932.781932689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79</v>
      </c>
      <c r="C149" s="7"/>
      <c r="D149" s="2" t="e">
        <f t="shared" si="12"/>
        <v>#N/A</v>
      </c>
      <c r="E149" s="2" t="e">
        <f t="shared" si="22"/>
        <v>#N/A</v>
      </c>
      <c r="F149" s="2">
        <v>815055.69079995155</v>
      </c>
      <c r="G149" s="2">
        <f t="shared" si="26"/>
        <v>489997.71428571426</v>
      </c>
      <c r="H149" s="2">
        <f t="shared" si="31"/>
        <v>55865850.50562048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1395065.5714285688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826025.40816324949</v>
      </c>
      <c r="Q149" s="2">
        <f t="shared" si="34"/>
        <v>500000</v>
      </c>
      <c r="R149" s="2">
        <f t="shared" si="32"/>
        <v>57229172.924369693</v>
      </c>
      <c r="S149" s="2">
        <f t="shared" si="17"/>
        <v>489997.71428571641</v>
      </c>
      <c r="T149" s="2">
        <f t="shared" si="18"/>
        <v>10002.285714285681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41929021.924369656</v>
      </c>
      <c r="Z149" s="2" t="str">
        <f t="shared" si="8"/>
        <v>HERE</v>
      </c>
      <c r="AA149" s="2">
        <f>IF(Z149="HERE",Y149,AA148+Graph!$G$1*1000)</f>
        <v>41929021.924369656</v>
      </c>
      <c r="AB149" s="2">
        <f t="shared" si="21"/>
        <v>262038</v>
      </c>
      <c r="AC149" s="2">
        <f t="shared" si="30"/>
        <v>15300151</v>
      </c>
      <c r="AD149" s="3">
        <f t="shared" si="10"/>
        <v>41929021.924369656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36468721.131932691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80</v>
      </c>
      <c r="C150" s="7"/>
      <c r="D150" s="2" t="e">
        <f t="shared" si="12"/>
        <v>#N/A</v>
      </c>
      <c r="E150" s="2" t="e">
        <f t="shared" si="22"/>
        <v>#N/A</v>
      </c>
      <c r="F150" s="2">
        <v>819562.88457927108</v>
      </c>
      <c r="G150" s="2">
        <f t="shared" si="26"/>
        <v>489997.71428571426</v>
      </c>
      <c r="H150" s="2">
        <f t="shared" si="31"/>
        <v>56355848.219906196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1405067.8571428545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830606.9927971065</v>
      </c>
      <c r="Q150" s="2">
        <f t="shared" si="34"/>
        <v>500000</v>
      </c>
      <c r="R150" s="2">
        <f t="shared" si="32"/>
        <v>57729172.924369693</v>
      </c>
      <c r="S150" s="2">
        <f t="shared" si="17"/>
        <v>489997.71428571641</v>
      </c>
      <c r="T150" s="2">
        <f t="shared" si="18"/>
        <v>10002.285714285681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42153065.924369656</v>
      </c>
      <c r="Z150" s="2" t="str">
        <f t="shared" si="8"/>
        <v>HERE</v>
      </c>
      <c r="AA150" s="2">
        <f>IF(Z150="HERE",Y150,AA149+Graph!$G$1*1000)</f>
        <v>42153065.924369656</v>
      </c>
      <c r="AB150" s="2">
        <f t="shared" si="21"/>
        <v>224044</v>
      </c>
      <c r="AC150" s="2">
        <f t="shared" si="30"/>
        <v>15576107</v>
      </c>
      <c r="AD150" s="3">
        <f t="shared" si="10"/>
        <v>42153065.924369656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36680889.431932695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81</v>
      </c>
      <c r="C151" s="7"/>
      <c r="D151" s="2" t="e">
        <f t="shared" si="12"/>
        <v>#N/A</v>
      </c>
      <c r="E151" s="2" t="e">
        <f t="shared" si="22"/>
        <v>#N/A</v>
      </c>
      <c r="F151" s="2">
        <v>824070.07835862041</v>
      </c>
      <c r="G151" s="2">
        <f t="shared" si="26"/>
        <v>489997.71428571426</v>
      </c>
      <c r="H151" s="2">
        <f t="shared" si="31"/>
        <v>56845845.934191912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1415070.1428571402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835188.57743096352</v>
      </c>
      <c r="Q151" s="2">
        <f t="shared" si="34"/>
        <v>500000</v>
      </c>
      <c r="R151" s="2">
        <f t="shared" si="32"/>
        <v>58229172.924369693</v>
      </c>
      <c r="S151" s="2">
        <f t="shared" si="17"/>
        <v>489997.71428571641</v>
      </c>
      <c r="T151" s="2">
        <f t="shared" si="18"/>
        <v>10002.285714285681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42288200.924369656</v>
      </c>
      <c r="Z151" s="2" t="str">
        <f t="shared" si="8"/>
        <v>HERE</v>
      </c>
      <c r="AA151" s="2">
        <f>IF(Z151="HERE",Y151,AA150+Graph!$G$1*1000)</f>
        <v>42288200.924369656</v>
      </c>
      <c r="AB151" s="2">
        <f t="shared" si="21"/>
        <v>135135</v>
      </c>
      <c r="AC151" s="2">
        <f t="shared" si="30"/>
        <v>15940972</v>
      </c>
      <c r="AD151" s="3">
        <f t="shared" si="10"/>
        <v>42288200.924369656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36866526.681932695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82</v>
      </c>
      <c r="C152" s="7"/>
      <c r="D152" s="2" t="e">
        <f t="shared" si="12"/>
        <v>#N/A</v>
      </c>
      <c r="E152" s="2" t="e">
        <f t="shared" si="22"/>
        <v>#N/A</v>
      </c>
      <c r="F152" s="2">
        <v>828577.27213793993</v>
      </c>
      <c r="G152" s="2">
        <f t="shared" si="26"/>
        <v>489997.71428571426</v>
      </c>
      <c r="H152" s="2">
        <f t="shared" si="31"/>
        <v>57335843.648477629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1425072.4285714258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839770.16206482053</v>
      </c>
      <c r="Q152" s="2">
        <f t="shared" si="34"/>
        <v>500000</v>
      </c>
      <c r="R152" s="2">
        <f t="shared" si="32"/>
        <v>58729172.924369693</v>
      </c>
      <c r="S152" s="2">
        <f t="shared" si="17"/>
        <v>489997.71428571641</v>
      </c>
      <c r="T152" s="2">
        <f t="shared" si="18"/>
        <v>10002.285714285681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42306090.924369656</v>
      </c>
      <c r="Z152" s="2" t="str">
        <f t="shared" si="8"/>
        <v>HERE</v>
      </c>
      <c r="AA152" s="2">
        <f>IF(Z152="HERE",Y152,AA151+Graph!$G$1*1000)</f>
        <v>42306090.924369656</v>
      </c>
      <c r="AB152" s="2">
        <f t="shared" si="21"/>
        <v>17890</v>
      </c>
      <c r="AC152" s="2">
        <f t="shared" si="30"/>
        <v>16423082</v>
      </c>
      <c r="AD152" s="3">
        <f t="shared" si="10"/>
        <v>42306090.924369656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37076136.481932692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83</v>
      </c>
      <c r="C153" s="7"/>
      <c r="D153" s="2" t="e">
        <f t="shared" si="12"/>
        <v>#N/A</v>
      </c>
      <c r="E153" s="2" t="e">
        <f t="shared" si="22"/>
        <v>#N/A</v>
      </c>
      <c r="F153" s="2">
        <v>833084.46591728926</v>
      </c>
      <c r="G153" s="2">
        <f t="shared" si="26"/>
        <v>489997.71428571426</v>
      </c>
      <c r="H153" s="2">
        <f t="shared" si="31"/>
        <v>57825841.362763345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1435074.7142857115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844351.74669867754</v>
      </c>
      <c r="Q153" s="2">
        <f t="shared" si="34"/>
        <v>500000</v>
      </c>
      <c r="R153" s="2">
        <f t="shared" si="32"/>
        <v>59229172.924369693</v>
      </c>
      <c r="S153" s="2">
        <f t="shared" si="17"/>
        <v>489997.71428571641</v>
      </c>
      <c r="T153" s="2">
        <f t="shared" si="18"/>
        <v>10002.285714285681</v>
      </c>
      <c r="U153" s="2">
        <f t="shared" si="19"/>
        <v>500000</v>
      </c>
      <c r="V153" s="2">
        <f t="shared" si="33"/>
        <v>16875536</v>
      </c>
      <c r="W153" s="2">
        <f t="shared" si="20"/>
        <v>452454</v>
      </c>
      <c r="X153" s="2">
        <f t="shared" si="6"/>
        <v>47546</v>
      </c>
      <c r="Y153" s="2">
        <f t="shared" si="29"/>
        <v>42353636.924369656</v>
      </c>
      <c r="Z153" s="2" t="str">
        <f t="shared" si="8"/>
        <v>HERE</v>
      </c>
      <c r="AA153" s="2">
        <f>IF(Z153="HERE",Y153,AA152+Graph!$G$1*1000)</f>
        <v>42353636.924369656</v>
      </c>
      <c r="AB153" s="2">
        <f t="shared" si="21"/>
        <v>47546</v>
      </c>
      <c r="AC153" s="2">
        <f t="shared" si="30"/>
        <v>16875536</v>
      </c>
      <c r="AD153" s="3">
        <f t="shared" si="10"/>
        <v>42353636.924369656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37148749.231932692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84</v>
      </c>
      <c r="C154" s="7"/>
      <c r="D154" s="2" t="e">
        <f t="shared" si="12"/>
        <v>#N/A</v>
      </c>
      <c r="E154" s="2" t="e">
        <f t="shared" si="22"/>
        <v>#N/A</v>
      </c>
      <c r="F154" s="2">
        <v>837591.65969660878</v>
      </c>
      <c r="G154" s="2">
        <f t="shared" si="26"/>
        <v>489997.71428571426</v>
      </c>
      <c r="H154" s="2">
        <f t="shared" si="31"/>
        <v>58315839.077049062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1445076.9999999972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848933.33133253455</v>
      </c>
      <c r="Q154" s="2">
        <f t="shared" si="34"/>
        <v>500000</v>
      </c>
      <c r="R154" s="2">
        <f t="shared" si="32"/>
        <v>59729172.924369693</v>
      </c>
      <c r="S154" s="2">
        <f t="shared" si="17"/>
        <v>489997.71428571641</v>
      </c>
      <c r="T154" s="2">
        <f t="shared" si="18"/>
        <v>10002.285714285681</v>
      </c>
      <c r="U154" s="2">
        <f t="shared" si="19"/>
        <v>500000</v>
      </c>
      <c r="V154" s="2">
        <f t="shared" si="33"/>
        <v>17247442</v>
      </c>
      <c r="W154" s="2">
        <f t="shared" si="20"/>
        <v>371906</v>
      </c>
      <c r="X154" s="2">
        <f t="shared" si="6"/>
        <v>128094</v>
      </c>
      <c r="Y154" s="2">
        <f t="shared" si="29"/>
        <v>42481730.924369656</v>
      </c>
      <c r="Z154" s="2" t="str">
        <f t="shared" si="8"/>
        <v>HERE</v>
      </c>
      <c r="AA154" s="2">
        <f>IF(Z154="HERE",Y154,AA153+Graph!$G$1*1000)</f>
        <v>42481730.924369656</v>
      </c>
      <c r="AB154" s="2">
        <f t="shared" si="21"/>
        <v>128094</v>
      </c>
      <c r="AC154" s="2">
        <f t="shared" si="30"/>
        <v>17247442</v>
      </c>
      <c r="AD154" s="3">
        <f t="shared" si="10"/>
        <v>42481730.924369656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37184156.631932691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85</v>
      </c>
      <c r="C155" s="7"/>
      <c r="D155" s="2" t="e">
        <f t="shared" si="12"/>
        <v>#N/A</v>
      </c>
      <c r="E155" s="2" t="e">
        <f t="shared" si="22"/>
        <v>#N/A</v>
      </c>
      <c r="F155" s="2">
        <v>842098.85347592831</v>
      </c>
      <c r="G155" s="2">
        <f t="shared" si="26"/>
        <v>489997.71428571426</v>
      </c>
      <c r="H155" s="2">
        <f t="shared" si="31"/>
        <v>58805836.791334778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1455079.2857142829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853514.91596636176</v>
      </c>
      <c r="Q155" s="2">
        <f t="shared" si="34"/>
        <v>500000</v>
      </c>
      <c r="R155" s="2">
        <f t="shared" si="32"/>
        <v>60229172.924369693</v>
      </c>
      <c r="S155" s="2">
        <f t="shared" si="17"/>
        <v>489997.71428571641</v>
      </c>
      <c r="T155" s="2">
        <f t="shared" si="18"/>
        <v>10002.285714285681</v>
      </c>
      <c r="U155" s="2">
        <f t="shared" si="19"/>
        <v>500000</v>
      </c>
      <c r="V155" s="2">
        <f t="shared" si="33"/>
        <v>17710936.576012224</v>
      </c>
      <c r="W155" s="2">
        <f t="shared" si="20"/>
        <v>463494.57601222396</v>
      </c>
      <c r="X155" s="2">
        <f t="shared" si="6"/>
        <v>36505.423987776041</v>
      </c>
      <c r="Y155" s="2">
        <f t="shared" si="29"/>
        <v>42518236.348357432</v>
      </c>
      <c r="Z155" s="2" t="str">
        <f t="shared" si="8"/>
        <v>HERE</v>
      </c>
      <c r="AA155" s="2">
        <f>IF(Z155="HERE",Y155,AA154+Graph!$G$1*1000)</f>
        <v>42518236.348357432</v>
      </c>
      <c r="AB155" s="2">
        <f t="shared" si="21"/>
        <v>36505.423987776041</v>
      </c>
      <c r="AC155" s="2">
        <f t="shared" si="30"/>
        <v>17710936.576012224</v>
      </c>
      <c r="AD155" s="3">
        <f t="shared" si="10"/>
        <v>42518236.348357432</v>
      </c>
      <c r="AE155" s="2">
        <f>IF(AE153&gt;=52800000,52800000,IF(AB134=Graph!G$1*1000,AE154+Graph!G$1*1000,AC155))</f>
        <v>17710936.576012224</v>
      </c>
      <c r="AF155" s="3">
        <f t="shared" si="11"/>
        <v>17710936.576012224</v>
      </c>
      <c r="AG155" s="3">
        <f t="shared" si="27"/>
        <v>37125525.981932692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86</v>
      </c>
      <c r="C156" s="7"/>
      <c r="D156" s="2" t="e">
        <f t="shared" si="12"/>
        <v>#N/A</v>
      </c>
      <c r="E156" s="2" t="e">
        <f t="shared" si="22"/>
        <v>#N/A</v>
      </c>
      <c r="F156" s="2">
        <v>846606.04725527763</v>
      </c>
      <c r="G156" s="2">
        <f t="shared" si="26"/>
        <v>489997.71428571426</v>
      </c>
      <c r="H156" s="2">
        <f t="shared" si="31"/>
        <v>59295834.505620494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1465081.5714285686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858096.50060021877</v>
      </c>
      <c r="Q156" s="2">
        <f t="shared" si="34"/>
        <v>500000</v>
      </c>
      <c r="R156" s="2">
        <f t="shared" si="32"/>
        <v>60729172.924369693</v>
      </c>
      <c r="S156" s="2">
        <f t="shared" si="17"/>
        <v>489997.71428571641</v>
      </c>
      <c r="T156" s="2">
        <f t="shared" si="18"/>
        <v>10002.285714285681</v>
      </c>
      <c r="U156" s="2">
        <f t="shared" si="19"/>
        <v>500000</v>
      </c>
      <c r="V156" s="2">
        <f t="shared" si="33"/>
        <v>18178938.345803767</v>
      </c>
      <c r="W156" s="2">
        <f t="shared" si="20"/>
        <v>468001.76979154348</v>
      </c>
      <c r="X156" s="2">
        <f t="shared" si="6"/>
        <v>31998.230208456516</v>
      </c>
      <c r="Y156" s="2">
        <f t="shared" si="29"/>
        <v>42550234.578565888</v>
      </c>
      <c r="Z156" s="2" t="str">
        <f t="shared" si="8"/>
        <v>HERE</v>
      </c>
      <c r="AA156" s="2">
        <f>IF(Z156="HERE",Y156,AA155+Graph!$G$1*1000)</f>
        <v>42550234.578565888</v>
      </c>
      <c r="AB156" s="2">
        <f t="shared" si="21"/>
        <v>31998.230208456516</v>
      </c>
      <c r="AC156" s="2">
        <f t="shared" si="30"/>
        <v>18178938.345803767</v>
      </c>
      <c r="AD156" s="3">
        <f t="shared" si="10"/>
        <v>42550234.578565888</v>
      </c>
      <c r="AE156" s="2">
        <f>IF(AE154&gt;=52800000,52800000,IF(AB135=Graph!G$1*1000,AE155+Graph!G$1*1000,AC156))</f>
        <v>18178938.345803767</v>
      </c>
      <c r="AF156" s="3">
        <f t="shared" si="11"/>
        <v>18178938.345803767</v>
      </c>
      <c r="AG156" s="3">
        <f t="shared" si="27"/>
        <v>37304343.681932695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87</v>
      </c>
      <c r="C157" s="7"/>
      <c r="D157" s="2" t="e">
        <f t="shared" si="12"/>
        <v>#N/A</v>
      </c>
      <c r="E157" s="2" t="e">
        <f t="shared" si="22"/>
        <v>#N/A</v>
      </c>
      <c r="F157" s="2">
        <v>851113.24103459716</v>
      </c>
      <c r="G157" s="2">
        <f t="shared" si="26"/>
        <v>489997.71428571426</v>
      </c>
      <c r="H157" s="2">
        <f t="shared" si="31"/>
        <v>59785832.219906211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1475083.8571428542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862678.08523407578</v>
      </c>
      <c r="Q157" s="2">
        <f t="shared" si="34"/>
        <v>500000</v>
      </c>
      <c r="R157" s="2">
        <f t="shared" si="32"/>
        <v>61229172.924369693</v>
      </c>
      <c r="S157" s="2">
        <f t="shared" si="17"/>
        <v>489997.71428571641</v>
      </c>
      <c r="T157" s="2">
        <f t="shared" si="18"/>
        <v>10002.285714285681</v>
      </c>
      <c r="U157" s="2">
        <f t="shared" si="19"/>
        <v>500000</v>
      </c>
      <c r="V157" s="2">
        <f t="shared" si="33"/>
        <v>18651447.30937466</v>
      </c>
      <c r="W157" s="2">
        <f t="shared" si="20"/>
        <v>472508.96357089281</v>
      </c>
      <c r="X157" s="2">
        <f t="shared" si="6"/>
        <v>27491.036429107189</v>
      </c>
      <c r="Y157" s="2">
        <f t="shared" si="29"/>
        <v>42577725.614994995</v>
      </c>
      <c r="Z157" s="2" t="str">
        <f t="shared" si="8"/>
        <v>HERE</v>
      </c>
      <c r="AA157" s="2">
        <f>IF(Z157="HERE",Y157,AA156+Graph!$G$1*1000)</f>
        <v>42577725.614994995</v>
      </c>
      <c r="AB157" s="2">
        <f t="shared" si="21"/>
        <v>27491.036429107189</v>
      </c>
      <c r="AC157" s="2">
        <f t="shared" si="30"/>
        <v>18651447.30937466</v>
      </c>
      <c r="AD157" s="3">
        <f t="shared" si="10"/>
        <v>42577725.614994995</v>
      </c>
      <c r="AE157" s="2">
        <f>IF(AE155&gt;=52800000,52800000,IF(AB136=Graph!G$1*1000,AE156+Graph!G$1*1000,AC157))</f>
        <v>18651447.30937466</v>
      </c>
      <c r="AF157" s="3">
        <f t="shared" si="11"/>
        <v>18651447.30937466</v>
      </c>
      <c r="AG157" s="3">
        <f t="shared" si="27"/>
        <v>37456547.881932691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88</v>
      </c>
      <c r="C158" s="7"/>
      <c r="D158" s="2" t="e">
        <f t="shared" si="12"/>
        <v>#N/A</v>
      </c>
      <c r="E158" s="2" t="e">
        <f t="shared" si="22"/>
        <v>#N/A</v>
      </c>
      <c r="F158" s="2">
        <v>855620.43481391668</v>
      </c>
      <c r="G158" s="2">
        <f t="shared" si="26"/>
        <v>489997.71428571426</v>
      </c>
      <c r="H158" s="2">
        <f t="shared" si="31"/>
        <v>60275829.934191927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1485086.1428571399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867259.6698679328</v>
      </c>
      <c r="Q158" s="2">
        <f t="shared" si="34"/>
        <v>500000</v>
      </c>
      <c r="R158" s="2">
        <f t="shared" si="32"/>
        <v>61729172.924369693</v>
      </c>
      <c r="S158" s="2">
        <f t="shared" si="17"/>
        <v>489997.71428571641</v>
      </c>
      <c r="T158" s="2">
        <f t="shared" si="18"/>
        <v>10002.285714285681</v>
      </c>
      <c r="U158" s="2">
        <f t="shared" si="19"/>
        <v>500000</v>
      </c>
      <c r="V158" s="2">
        <f t="shared" si="33"/>
        <v>19128463.466724873</v>
      </c>
      <c r="W158" s="2">
        <f t="shared" si="20"/>
        <v>477016.15735021234</v>
      </c>
      <c r="X158" s="2">
        <f t="shared" si="6"/>
        <v>22983.842649787664</v>
      </c>
      <c r="Y158" s="2">
        <f t="shared" si="29"/>
        <v>42600709.457644783</v>
      </c>
      <c r="Z158" s="2" t="str">
        <f t="shared" si="8"/>
        <v>HERE</v>
      </c>
      <c r="AA158" s="2">
        <f>IF(Z158="HERE",Y158,AA157+Graph!$G$1*1000)</f>
        <v>42600709.457644783</v>
      </c>
      <c r="AB158" s="2">
        <f t="shared" si="21"/>
        <v>22983.842649787664</v>
      </c>
      <c r="AC158" s="2">
        <f t="shared" si="30"/>
        <v>19128463.466724873</v>
      </c>
      <c r="AD158" s="3">
        <f t="shared" si="10"/>
        <v>42600709.457644783</v>
      </c>
      <c r="AE158" s="2">
        <f>IF(AE156&gt;=52800000,52800000,IF(AB137=Graph!G$1*1000,AE157+Graph!G$1*1000,AC158))</f>
        <v>19128463.466724873</v>
      </c>
      <c r="AF158" s="3">
        <f t="shared" si="11"/>
        <v>19128463.466724873</v>
      </c>
      <c r="AG158" s="3">
        <f t="shared" si="27"/>
        <v>37588005.281932689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89</v>
      </c>
      <c r="C159" s="7"/>
      <c r="D159" s="2" t="e">
        <f t="shared" si="12"/>
        <v>#N/A</v>
      </c>
      <c r="E159" s="2" t="e">
        <f t="shared" si="22"/>
        <v>#N/A</v>
      </c>
      <c r="F159" s="2">
        <v>860127.62859326601</v>
      </c>
      <c r="G159" s="2">
        <f t="shared" si="26"/>
        <v>489997.71428571426</v>
      </c>
      <c r="H159" s="2">
        <f t="shared" si="31"/>
        <v>60765827.648477644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1495088.4285714256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871841.25450178981</v>
      </c>
      <c r="Q159" s="2">
        <f t="shared" si="34"/>
        <v>500000</v>
      </c>
      <c r="R159" s="2">
        <f t="shared" si="32"/>
        <v>62229172.924369693</v>
      </c>
      <c r="S159" s="2">
        <f t="shared" si="17"/>
        <v>489997.71428571641</v>
      </c>
      <c r="T159" s="2">
        <f t="shared" si="18"/>
        <v>10002.285714285681</v>
      </c>
      <c r="U159" s="2">
        <f t="shared" si="19"/>
        <v>500000</v>
      </c>
      <c r="V159" s="2">
        <f t="shared" si="33"/>
        <v>19609986.817854404</v>
      </c>
      <c r="W159" s="2">
        <f t="shared" si="20"/>
        <v>481523.35112953186</v>
      </c>
      <c r="X159" s="2">
        <f t="shared" si="6"/>
        <v>18476.64887046814</v>
      </c>
      <c r="Y159" s="2">
        <f t="shared" ref="Y159:Y222" si="35">IF(COUNT($C160)=0,IF(COUNT($C159)=1,C159,SUM(Y158+X159)),C159)</f>
        <v>42619186.106515251</v>
      </c>
      <c r="Z159" s="2" t="str">
        <f t="shared" si="8"/>
        <v>HERE</v>
      </c>
      <c r="AA159" s="2">
        <f>IF(Z159="HERE",Y159,AA158+Graph!$G$1*1000)</f>
        <v>42619186.106515251</v>
      </c>
      <c r="AB159" s="2">
        <f t="shared" si="21"/>
        <v>18476.64887046814</v>
      </c>
      <c r="AC159" s="2">
        <f t="shared" ref="AC159:AC222" si="36">IF(Z160="HERE",V159,AC158)</f>
        <v>19609986.817854404</v>
      </c>
      <c r="AD159" s="3">
        <f t="shared" si="10"/>
        <v>42619186.106515251</v>
      </c>
      <c r="AE159" s="2">
        <f>IF(AE157&gt;=52800000,52800000,IF(AB138=Graph!G$1*1000,AE158+Graph!G$1*1000,AC159))</f>
        <v>19609986.817854404</v>
      </c>
      <c r="AF159" s="3">
        <f t="shared" si="11"/>
        <v>19609986.817854404</v>
      </c>
      <c r="AG159" s="3">
        <f t="shared" si="27"/>
        <v>37639341.681932695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90</v>
      </c>
      <c r="C160" s="7"/>
      <c r="D160" s="2" t="e">
        <f t="shared" si="12"/>
        <v>#N/A</v>
      </c>
      <c r="E160" s="2" t="e">
        <f t="shared" si="22"/>
        <v>#N/A</v>
      </c>
      <c r="F160" s="2">
        <v>864634.82237258554</v>
      </c>
      <c r="G160" s="2">
        <f t="shared" si="26"/>
        <v>489997.71428571426</v>
      </c>
      <c r="H160" s="2">
        <f t="shared" ref="H160:H223" si="37">IF(COUNT($C161)=0,IF(COUNT($C160)=1,C160,SUM(H159+G160)),C160)</f>
        <v>61255825.36276336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1505090.7142857113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876422.83913564682</v>
      </c>
      <c r="Q160" s="2">
        <f t="shared" si="34"/>
        <v>500000</v>
      </c>
      <c r="R160" s="2">
        <f t="shared" ref="R160:R223" si="38">IF(COUNT($C161)=0,IF(COUNT($C160)=1,M160,SUM(R159+Q160)),M160)</f>
        <v>62729172.924369693</v>
      </c>
      <c r="S160" s="2">
        <f t="shared" si="17"/>
        <v>489997.71428571641</v>
      </c>
      <c r="T160" s="2">
        <f t="shared" si="18"/>
        <v>10002.285714285681</v>
      </c>
      <c r="U160" s="2">
        <f t="shared" si="19"/>
        <v>500000</v>
      </c>
      <c r="V160" s="2">
        <f t="shared" si="33"/>
        <v>20096017.362763286</v>
      </c>
      <c r="W160" s="2">
        <f t="shared" si="20"/>
        <v>486030.54490888119</v>
      </c>
      <c r="X160" s="2">
        <f t="shared" si="6"/>
        <v>13969.455091118813</v>
      </c>
      <c r="Y160" s="2">
        <f t="shared" si="35"/>
        <v>42633155.56160637</v>
      </c>
      <c r="Z160" s="2" t="str">
        <f t="shared" si="8"/>
        <v>HERE</v>
      </c>
      <c r="AA160" s="2">
        <f>IF(Z160="HERE",Y160,AA159+Graph!$G$1*1000)</f>
        <v>42633155.56160637</v>
      </c>
      <c r="AB160" s="2">
        <f t="shared" si="21"/>
        <v>13969.455091118813</v>
      </c>
      <c r="AC160" s="2">
        <f t="shared" si="36"/>
        <v>20096017.362763286</v>
      </c>
      <c r="AD160" s="3">
        <f t="shared" si="10"/>
        <v>42633155.56160637</v>
      </c>
      <c r="AE160" s="2">
        <f>IF(AE158&gt;=52800000,52800000,IF(AB139=Graph!G$1*1000,AE159+Graph!G$1*1000,AC160))</f>
        <v>20096017.362763286</v>
      </c>
      <c r="AF160" s="3">
        <f t="shared" si="11"/>
        <v>20096017.362763286</v>
      </c>
      <c r="AG160" s="3">
        <f t="shared" si="27"/>
        <v>37680865.681932695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91</v>
      </c>
      <c r="C161" s="7"/>
      <c r="D161" s="2" t="e">
        <f t="shared" si="12"/>
        <v>#N/A</v>
      </c>
      <c r="E161" s="2" t="e">
        <f t="shared" si="22"/>
        <v>#N/A</v>
      </c>
      <c r="F161" s="2">
        <v>869142.01615190506</v>
      </c>
      <c r="G161" s="2">
        <f t="shared" si="26"/>
        <v>489997.71428571426</v>
      </c>
      <c r="H161" s="2">
        <f t="shared" si="37"/>
        <v>61745823.077049077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1515092.999999997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881004.42376950383</v>
      </c>
      <c r="Q161" s="2">
        <f t="shared" si="34"/>
        <v>500000</v>
      </c>
      <c r="R161" s="2">
        <f t="shared" si="38"/>
        <v>63229172.924369693</v>
      </c>
      <c r="S161" s="2">
        <f t="shared" si="17"/>
        <v>489997.71428571641</v>
      </c>
      <c r="T161" s="2">
        <f t="shared" si="18"/>
        <v>10002.285714285681</v>
      </c>
      <c r="U161" s="2">
        <f t="shared" si="19"/>
        <v>500000</v>
      </c>
      <c r="V161" s="2">
        <f t="shared" si="33"/>
        <v>20586015.077048998</v>
      </c>
      <c r="W161" s="2">
        <f t="shared" si="20"/>
        <v>489997.71428571269</v>
      </c>
      <c r="X161" s="2">
        <f t="shared" si="6"/>
        <v>10002.285714287311</v>
      </c>
      <c r="Y161" s="2">
        <f t="shared" si="35"/>
        <v>42643157.847320661</v>
      </c>
      <c r="Z161" s="2" t="str">
        <f t="shared" si="8"/>
        <v>HERE</v>
      </c>
      <c r="AA161" s="2">
        <f>IF(Z161="HERE",Y161,AA160+Graph!$G$1*1000)</f>
        <v>42643157.847320661</v>
      </c>
      <c r="AB161" s="2">
        <f t="shared" si="21"/>
        <v>10002.285714291036</v>
      </c>
      <c r="AC161" s="2">
        <f t="shared" si="36"/>
        <v>20586015.077048998</v>
      </c>
      <c r="AD161" s="3">
        <f t="shared" si="10"/>
        <v>42643157.847320661</v>
      </c>
      <c r="AE161" s="2">
        <f>IF(AE159&gt;=52800000,52800000,IF(AB140=Graph!G$1*1000,AE160+Graph!G$1*1000,AC161))</f>
        <v>20586015.077048998</v>
      </c>
      <c r="AF161" s="3">
        <f t="shared" si="11"/>
        <v>20586015.077048998</v>
      </c>
      <c r="AG161" s="3">
        <f t="shared" si="27"/>
        <v>37710827.131932691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92</v>
      </c>
      <c r="C162" s="7"/>
      <c r="D162" s="2" t="e">
        <f t="shared" si="12"/>
        <v>#N/A</v>
      </c>
      <c r="E162" s="2" t="e">
        <f t="shared" si="22"/>
        <v>#N/A</v>
      </c>
      <c r="F162" s="2">
        <v>873649.20993125439</v>
      </c>
      <c r="G162" s="2">
        <f t="shared" si="26"/>
        <v>489997.71428571426</v>
      </c>
      <c r="H162" s="2">
        <f t="shared" si="37"/>
        <v>62235820.791334793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1525095.2857142827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885586.00840336084</v>
      </c>
      <c r="Q162" s="2">
        <f t="shared" si="34"/>
        <v>500000</v>
      </c>
      <c r="R162" s="2">
        <f t="shared" si="38"/>
        <v>63729172.924369693</v>
      </c>
      <c r="S162" s="2">
        <f t="shared" si="17"/>
        <v>489997.71428571641</v>
      </c>
      <c r="T162" s="2">
        <f t="shared" si="18"/>
        <v>10002.285714285681</v>
      </c>
      <c r="U162" s="2">
        <f t="shared" si="19"/>
        <v>500000</v>
      </c>
      <c r="V162" s="2">
        <f t="shared" si="33"/>
        <v>21076012.791334711</v>
      </c>
      <c r="W162" s="2">
        <f t="shared" si="20"/>
        <v>489997.71428571269</v>
      </c>
      <c r="X162" s="2">
        <f t="shared" si="6"/>
        <v>10002.285714287311</v>
      </c>
      <c r="Y162" s="2">
        <f t="shared" si="35"/>
        <v>42653160.133034945</v>
      </c>
      <c r="Z162" s="2" t="str">
        <f t="shared" si="8"/>
        <v>HERE</v>
      </c>
      <c r="AA162" s="2">
        <f>IF(Z162="HERE",Y162,AA161+Graph!$G$1*1000)</f>
        <v>42653160.133034945</v>
      </c>
      <c r="AB162" s="2">
        <f t="shared" si="21"/>
        <v>10002.285714283586</v>
      </c>
      <c r="AC162" s="2">
        <f t="shared" si="36"/>
        <v>21076012.791334711</v>
      </c>
      <c r="AD162" s="3">
        <f t="shared" si="10"/>
        <v>42653160.133034945</v>
      </c>
      <c r="AE162" s="2">
        <f>IF(AE160&gt;=52800000,52800000,IF(AB141=Graph!G$1*1000,AE161+Graph!G$1*1000,AC162))</f>
        <v>21076012.791334711</v>
      </c>
      <c r="AF162" s="3">
        <f t="shared" si="11"/>
        <v>21076012.791334711</v>
      </c>
      <c r="AG162" s="3">
        <f t="shared" si="27"/>
        <v>37694110.831932686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93</v>
      </c>
      <c r="C163" s="7"/>
      <c r="D163" s="2" t="e">
        <f t="shared" si="12"/>
        <v>#N/A</v>
      </c>
      <c r="E163" s="2" t="e">
        <f t="shared" si="22"/>
        <v>#N/A</v>
      </c>
      <c r="F163" s="2">
        <v>878156.40371057391</v>
      </c>
      <c r="G163" s="2">
        <f t="shared" si="26"/>
        <v>489997.71428571426</v>
      </c>
      <c r="H163" s="2">
        <f t="shared" si="37"/>
        <v>62725818.505620509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1535097.5714285683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890167.59303721786</v>
      </c>
      <c r="Q163" s="2">
        <f t="shared" si="34"/>
        <v>500000</v>
      </c>
      <c r="R163" s="2">
        <f t="shared" si="38"/>
        <v>64229172.924369693</v>
      </c>
      <c r="S163" s="2">
        <f t="shared" si="17"/>
        <v>489997.71428571641</v>
      </c>
      <c r="T163" s="2">
        <f t="shared" si="18"/>
        <v>10002.285714285681</v>
      </c>
      <c r="U163" s="2">
        <f t="shared" si="19"/>
        <v>500000</v>
      </c>
      <c r="V163" s="2">
        <f t="shared" si="33"/>
        <v>21566010.505620424</v>
      </c>
      <c r="W163" s="2">
        <f t="shared" si="20"/>
        <v>489997.71428571269</v>
      </c>
      <c r="X163" s="2">
        <f t="shared" si="6"/>
        <v>10002.285714287311</v>
      </c>
      <c r="Y163" s="2">
        <f t="shared" si="35"/>
        <v>42663162.418749228</v>
      </c>
      <c r="Z163" s="2" t="str">
        <f t="shared" si="8"/>
        <v>HERE</v>
      </c>
      <c r="AA163" s="2">
        <f>IF(Z163="HERE",Y163,AA162+Graph!$G$1*1000)</f>
        <v>42663162.418749228</v>
      </c>
      <c r="AB163" s="2">
        <f t="shared" si="21"/>
        <v>10002.285714283586</v>
      </c>
      <c r="AC163" s="2">
        <f t="shared" si="36"/>
        <v>21566010.505620424</v>
      </c>
      <c r="AD163" s="3">
        <f t="shared" si="10"/>
        <v>42663162.418749228</v>
      </c>
      <c r="AE163" s="2">
        <f>IF(AE161&gt;=52800000,52800000,IF(AB142=Graph!G$1*1000,AE162+Graph!G$1*1000,AC163))</f>
        <v>21566010.505620424</v>
      </c>
      <c r="AF163" s="3">
        <f t="shared" si="11"/>
        <v>21566010.505620424</v>
      </c>
      <c r="AG163" s="3">
        <f t="shared" si="27"/>
        <v>37906350.531932689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94</v>
      </c>
      <c r="C164" s="7"/>
      <c r="D164" s="2" t="e">
        <f t="shared" si="12"/>
        <v>#N/A</v>
      </c>
      <c r="E164" s="2" t="e">
        <f t="shared" si="22"/>
        <v>#N/A</v>
      </c>
      <c r="F164" s="2">
        <v>882663.59748989344</v>
      </c>
      <c r="G164" s="2">
        <f t="shared" si="26"/>
        <v>489997.71428571426</v>
      </c>
      <c r="H164" s="2">
        <f t="shared" si="37"/>
        <v>63215816.219906226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1545099.857142854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894749.17767104506</v>
      </c>
      <c r="Q164" s="2">
        <f t="shared" si="34"/>
        <v>500000</v>
      </c>
      <c r="R164" s="2">
        <f t="shared" si="38"/>
        <v>64729172.924369693</v>
      </c>
      <c r="S164" s="2">
        <f t="shared" si="17"/>
        <v>489997.71428571641</v>
      </c>
      <c r="T164" s="2">
        <f t="shared" si="18"/>
        <v>10002.285714285681</v>
      </c>
      <c r="U164" s="2">
        <f t="shared" si="19"/>
        <v>500000</v>
      </c>
      <c r="V164" s="2">
        <f t="shared" si="33"/>
        <v>22056008.219906136</v>
      </c>
      <c r="W164" s="2">
        <f t="shared" si="20"/>
        <v>489997.71428571269</v>
      </c>
      <c r="X164" s="2">
        <f t="shared" si="6"/>
        <v>10002.285714287311</v>
      </c>
      <c r="Y164" s="2">
        <f t="shared" si="35"/>
        <v>42673164.704463512</v>
      </c>
      <c r="Z164" s="2" t="str">
        <f t="shared" si="8"/>
        <v>HERE</v>
      </c>
      <c r="AA164" s="2">
        <f>IF(Z164="HERE",Y164,AA163+Graph!$G$1*1000)</f>
        <v>42673164.704463512</v>
      </c>
      <c r="AB164" s="2">
        <f t="shared" si="21"/>
        <v>10002.285714283586</v>
      </c>
      <c r="AC164" s="2">
        <f t="shared" si="36"/>
        <v>22056008.219906136</v>
      </c>
      <c r="AD164" s="3">
        <f t="shared" si="10"/>
        <v>42673164.704463512</v>
      </c>
      <c r="AE164" s="2">
        <f>IF(AE162&gt;=52800000,52800000,IF(AB143=Graph!G$1*1000,AE163+Graph!G$1*1000,AC164))</f>
        <v>22056008.219906136</v>
      </c>
      <c r="AF164" s="3">
        <f t="shared" si="11"/>
        <v>22056008.219906136</v>
      </c>
      <c r="AG164" s="3">
        <f t="shared" si="27"/>
        <v>38056742.531932689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95</v>
      </c>
      <c r="C165" s="7"/>
      <c r="D165" s="2" t="e">
        <f t="shared" si="12"/>
        <v>#N/A</v>
      </c>
      <c r="E165" s="2" t="e">
        <f t="shared" si="22"/>
        <v>#N/A</v>
      </c>
      <c r="F165" s="2">
        <v>887170.79126924276</v>
      </c>
      <c r="G165" s="2">
        <f t="shared" si="26"/>
        <v>489997.71428571426</v>
      </c>
      <c r="H165" s="2">
        <f t="shared" si="37"/>
        <v>63705813.934191942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1555102.1428571397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899330.76230490208</v>
      </c>
      <c r="Q165" s="2">
        <f t="shared" si="34"/>
        <v>500000</v>
      </c>
      <c r="R165" s="2">
        <f t="shared" si="38"/>
        <v>65229172.924369693</v>
      </c>
      <c r="S165" s="2">
        <f t="shared" si="17"/>
        <v>489997.71428571641</v>
      </c>
      <c r="T165" s="2">
        <f t="shared" si="18"/>
        <v>10002.285714285681</v>
      </c>
      <c r="U165" s="2">
        <f t="shared" si="19"/>
        <v>500000</v>
      </c>
      <c r="V165" s="2">
        <f t="shared" si="33"/>
        <v>22546005.934191849</v>
      </c>
      <c r="W165" s="2">
        <f t="shared" si="20"/>
        <v>489997.71428571269</v>
      </c>
      <c r="X165" s="2">
        <f t="shared" si="6"/>
        <v>10002.285714287311</v>
      </c>
      <c r="Y165" s="2">
        <f t="shared" si="35"/>
        <v>42683166.990177795</v>
      </c>
      <c r="Z165" s="2" t="str">
        <f t="shared" si="8"/>
        <v>HERE</v>
      </c>
      <c r="AA165" s="2">
        <f>IF(Z165="HERE",Y165,AA164+Graph!$G$1*1000)</f>
        <v>42683166.990177795</v>
      </c>
      <c r="AB165" s="2">
        <f t="shared" si="21"/>
        <v>10002.285714283586</v>
      </c>
      <c r="AC165" s="2">
        <f t="shared" si="36"/>
        <v>22546005.934191849</v>
      </c>
      <c r="AD165" s="3">
        <f t="shared" si="10"/>
        <v>42683166.990177795</v>
      </c>
      <c r="AE165" s="2">
        <f>IF(AE163&gt;=52800000,52800000,IF(AB144=Graph!G$1*1000,AE164+Graph!G$1*1000,AC165))</f>
        <v>22546005.934191849</v>
      </c>
      <c r="AF165" s="3">
        <f t="shared" si="11"/>
        <v>22546005.934191849</v>
      </c>
      <c r="AG165" s="3">
        <f t="shared" si="27"/>
        <v>38156702.331932686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96</v>
      </c>
      <c r="C166" s="7"/>
      <c r="D166" s="2" t="e">
        <f t="shared" si="12"/>
        <v>#N/A</v>
      </c>
      <c r="E166" s="2" t="e">
        <f t="shared" si="22"/>
        <v>#N/A</v>
      </c>
      <c r="F166" s="2">
        <v>891677.98504856229</v>
      </c>
      <c r="G166" s="2">
        <f t="shared" si="26"/>
        <v>489997.71428571426</v>
      </c>
      <c r="H166" s="2">
        <f t="shared" si="37"/>
        <v>64195811.648477659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1565104.4285714254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903912.34693875909</v>
      </c>
      <c r="Q166" s="2">
        <f t="shared" ref="Q166:Q229" si="39">IF(P166&gt;500000,500000,P166)</f>
        <v>500000</v>
      </c>
      <c r="R166" s="2">
        <f t="shared" si="38"/>
        <v>65729172.924369693</v>
      </c>
      <c r="S166" s="2">
        <f t="shared" si="17"/>
        <v>489997.71428571641</v>
      </c>
      <c r="T166" s="2">
        <f t="shared" si="18"/>
        <v>10002.285714285681</v>
      </c>
      <c r="U166" s="2">
        <f t="shared" si="19"/>
        <v>500000</v>
      </c>
      <c r="V166" s="2">
        <f t="shared" si="33"/>
        <v>23036003.648477562</v>
      </c>
      <c r="W166" s="2">
        <f t="shared" si="20"/>
        <v>489997.71428571269</v>
      </c>
      <c r="X166" s="2">
        <f t="shared" si="6"/>
        <v>10002.285714287311</v>
      </c>
      <c r="Y166" s="2">
        <f t="shared" si="35"/>
        <v>42693169.275892079</v>
      </c>
      <c r="Z166" s="2" t="str">
        <f t="shared" si="8"/>
        <v>HERE</v>
      </c>
      <c r="AA166" s="2">
        <f>IF(Z166="HERE",Y166,AA165+Graph!$G$1*1000)</f>
        <v>42693169.275892079</v>
      </c>
      <c r="AB166" s="2">
        <f t="shared" si="21"/>
        <v>10002.285714283586</v>
      </c>
      <c r="AC166" s="2">
        <f t="shared" si="36"/>
        <v>23036003.648477562</v>
      </c>
      <c r="AD166" s="3">
        <f t="shared" si="10"/>
        <v>42693169.275892079</v>
      </c>
      <c r="AE166" s="2">
        <f>IF(AE164&gt;=52800000,52800000,IF(AB145=Graph!G$1*1000,AE165+Graph!G$1*1000,AC166))</f>
        <v>23036003.648477562</v>
      </c>
      <c r="AF166" s="3">
        <f t="shared" si="11"/>
        <v>23036003.648477562</v>
      </c>
      <c r="AG166" s="3">
        <f t="shared" si="27"/>
        <v>38223513.831932686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97</v>
      </c>
      <c r="C167" s="7"/>
      <c r="D167" s="2" t="e">
        <f t="shared" si="12"/>
        <v>#N/A</v>
      </c>
      <c r="E167" s="2" t="e">
        <f t="shared" si="22"/>
        <v>#N/A</v>
      </c>
      <c r="F167" s="2">
        <v>896185.17882788181</v>
      </c>
      <c r="G167" s="2">
        <f t="shared" si="26"/>
        <v>489997.71428571426</v>
      </c>
      <c r="H167" s="2">
        <f t="shared" si="37"/>
        <v>64685809.362763375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1575106.7142857111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908493.9315726161</v>
      </c>
      <c r="Q167" s="2">
        <f t="shared" si="39"/>
        <v>500000</v>
      </c>
      <c r="R167" s="2">
        <f t="shared" si="38"/>
        <v>66229172.924369693</v>
      </c>
      <c r="S167" s="2">
        <f t="shared" si="17"/>
        <v>489997.71428571641</v>
      </c>
      <c r="T167" s="2">
        <f t="shared" si="18"/>
        <v>10002.285714285681</v>
      </c>
      <c r="U167" s="2">
        <f t="shared" si="19"/>
        <v>500000</v>
      </c>
      <c r="V167" s="2">
        <f t="shared" si="33"/>
        <v>23526001.362763274</v>
      </c>
      <c r="W167" s="2">
        <f t="shared" si="20"/>
        <v>489997.71428571269</v>
      </c>
      <c r="X167" s="2">
        <f t="shared" si="6"/>
        <v>10002.285714287311</v>
      </c>
      <c r="Y167" s="2">
        <f t="shared" si="35"/>
        <v>42703171.561606362</v>
      </c>
      <c r="Z167" s="2" t="str">
        <f t="shared" si="8"/>
        <v>HERE</v>
      </c>
      <c r="AA167" s="2">
        <f>IF(Z167="HERE",Y167,AA166+Graph!$G$1*1000)</f>
        <v>42703171.561606362</v>
      </c>
      <c r="AB167" s="2">
        <f t="shared" si="21"/>
        <v>10002.285714283586</v>
      </c>
      <c r="AC167" s="2">
        <f t="shared" si="36"/>
        <v>23526001.362763274</v>
      </c>
      <c r="AD167" s="3">
        <f t="shared" si="10"/>
        <v>42703171.561606362</v>
      </c>
      <c r="AE167" s="2">
        <f>IF(AE165&gt;=52800000,52800000,IF(AB146=Graph!G$1*1000,AE166+Graph!G$1*1000,AC167))</f>
        <v>23526001.362763274</v>
      </c>
      <c r="AF167" s="3">
        <f t="shared" si="11"/>
        <v>23526001.362763274</v>
      </c>
      <c r="AG167" s="3">
        <f t="shared" si="27"/>
        <v>38245865.231932692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98</v>
      </c>
      <c r="C168" s="7"/>
      <c r="D168" s="2" t="e">
        <f t="shared" si="12"/>
        <v>#N/A</v>
      </c>
      <c r="E168" s="2" t="e">
        <f t="shared" si="22"/>
        <v>#N/A</v>
      </c>
      <c r="F168" s="2">
        <v>900692.37260723114</v>
      </c>
      <c r="G168" s="2">
        <f t="shared" si="26"/>
        <v>489997.71428571426</v>
      </c>
      <c r="H168" s="2">
        <f t="shared" si="37"/>
        <v>65175807.077049091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1585108.9999999967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913075.51620647311</v>
      </c>
      <c r="Q168" s="2">
        <f t="shared" si="39"/>
        <v>500000</v>
      </c>
      <c r="R168" s="2">
        <f t="shared" si="38"/>
        <v>66729172.924369693</v>
      </c>
      <c r="S168" s="2">
        <f t="shared" si="17"/>
        <v>489997.71428571641</v>
      </c>
      <c r="T168" s="2">
        <f t="shared" si="18"/>
        <v>10002.285714285681</v>
      </c>
      <c r="U168" s="2">
        <f t="shared" si="19"/>
        <v>500000</v>
      </c>
      <c r="V168" s="2">
        <f t="shared" si="33"/>
        <v>24015999.077048987</v>
      </c>
      <c r="W168" s="2">
        <f t="shared" si="20"/>
        <v>489997.71428571269</v>
      </c>
      <c r="X168" s="2">
        <f t="shared" si="6"/>
        <v>10002.285714287311</v>
      </c>
      <c r="Y168" s="2">
        <f t="shared" si="35"/>
        <v>42713173.847320646</v>
      </c>
      <c r="Z168" s="2" t="str">
        <f t="shared" si="8"/>
        <v>HERE</v>
      </c>
      <c r="AA168" s="2">
        <f>IF(Z168="HERE",Y168,AA167+Graph!$G$1*1000)</f>
        <v>42713173.847320646</v>
      </c>
      <c r="AB168" s="2">
        <f t="shared" si="21"/>
        <v>10002.285714283586</v>
      </c>
      <c r="AC168" s="2">
        <f t="shared" si="36"/>
        <v>24015999.077048987</v>
      </c>
      <c r="AD168" s="3">
        <f t="shared" si="10"/>
        <v>42713173.847320646</v>
      </c>
      <c r="AE168" s="2">
        <f>IF(AE166&gt;=52800000,52800000,IF(AB147=Graph!G$1*1000,AE167+Graph!G$1*1000,AC168))</f>
        <v>24015999.077048987</v>
      </c>
      <c r="AF168" s="3">
        <f t="shared" si="11"/>
        <v>24015999.077048987</v>
      </c>
      <c r="AG168" s="3">
        <f t="shared" si="27"/>
        <v>38232952.681932695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99</v>
      </c>
      <c r="C169" s="7"/>
      <c r="D169" s="2" t="e">
        <f t="shared" si="12"/>
        <v>#N/A</v>
      </c>
      <c r="E169" s="2" t="e">
        <f t="shared" si="22"/>
        <v>#N/A</v>
      </c>
      <c r="F169" s="2">
        <v>905199.56638655066</v>
      </c>
      <c r="G169" s="2">
        <f t="shared" si="26"/>
        <v>489997.71428571426</v>
      </c>
      <c r="H169" s="2">
        <f t="shared" si="37"/>
        <v>65665804.791334808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1595111.2857142824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917657.10084033012</v>
      </c>
      <c r="Q169" s="2">
        <f t="shared" si="39"/>
        <v>500000</v>
      </c>
      <c r="R169" s="2">
        <f t="shared" si="38"/>
        <v>67229172.924369693</v>
      </c>
      <c r="S169" s="2">
        <f t="shared" si="17"/>
        <v>489997.71428571641</v>
      </c>
      <c r="T169" s="2">
        <f t="shared" si="18"/>
        <v>10002.285714285681</v>
      </c>
      <c r="U169" s="2">
        <f t="shared" si="19"/>
        <v>500000</v>
      </c>
      <c r="V169" s="2">
        <f t="shared" si="33"/>
        <v>24505996.7913347</v>
      </c>
      <c r="W169" s="2">
        <f t="shared" si="20"/>
        <v>489997.71428571269</v>
      </c>
      <c r="X169" s="2">
        <f t="shared" si="6"/>
        <v>10002.285714287311</v>
      </c>
      <c r="Y169" s="2">
        <f t="shared" si="35"/>
        <v>42723176.13303493</v>
      </c>
      <c r="Z169" s="2" t="str">
        <f t="shared" si="8"/>
        <v>HERE</v>
      </c>
      <c r="AA169" s="2">
        <f>IF(Z169="HERE",Y169,AA168+Graph!$G$1*1000)</f>
        <v>42723176.13303493</v>
      </c>
      <c r="AB169" s="2">
        <f t="shared" si="21"/>
        <v>10002.285714283586</v>
      </c>
      <c r="AC169" s="2">
        <f t="shared" si="36"/>
        <v>24505996.7913347</v>
      </c>
      <c r="AD169" s="3">
        <f t="shared" si="10"/>
        <v>42723176.13303493</v>
      </c>
      <c r="AE169" s="2">
        <f>IF(AE167&gt;=52800000,52800000,IF(AB148=Graph!G$1*1000,AE168+Graph!G$1*1000,AC169))</f>
        <v>24505996.7913347</v>
      </c>
      <c r="AF169" s="3">
        <f t="shared" si="11"/>
        <v>24505996.7913347</v>
      </c>
      <c r="AG169" s="3">
        <f t="shared" si="27"/>
        <v>38253394.981932692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100</v>
      </c>
      <c r="C170" s="7"/>
      <c r="D170" s="2" t="e">
        <f t="shared" si="12"/>
        <v>#N/A</v>
      </c>
      <c r="E170" s="2" t="e">
        <f t="shared" si="22"/>
        <v>#N/A</v>
      </c>
      <c r="F170" s="2">
        <v>909706.76016587019</v>
      </c>
      <c r="G170" s="2">
        <f t="shared" si="26"/>
        <v>489997.71428571426</v>
      </c>
      <c r="H170" s="2">
        <f t="shared" si="37"/>
        <v>66155802.505620524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1605113.5714285681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922238.68547418714</v>
      </c>
      <c r="Q170" s="2">
        <f t="shared" si="39"/>
        <v>500000</v>
      </c>
      <c r="R170" s="2">
        <f t="shared" si="38"/>
        <v>67729172.924369693</v>
      </c>
      <c r="S170" s="2">
        <f t="shared" si="17"/>
        <v>489997.71428571641</v>
      </c>
      <c r="T170" s="2">
        <f t="shared" si="18"/>
        <v>10002.285714285681</v>
      </c>
      <c r="U170" s="2">
        <f t="shared" si="19"/>
        <v>500000</v>
      </c>
      <c r="V170" s="2">
        <f t="shared" si="33"/>
        <v>24995994.505620413</v>
      </c>
      <c r="W170" s="2">
        <f t="shared" si="20"/>
        <v>489997.71428571269</v>
      </c>
      <c r="X170" s="2">
        <f t="shared" si="6"/>
        <v>10002.285714287311</v>
      </c>
      <c r="Y170" s="2">
        <f t="shared" si="35"/>
        <v>42733178.418749213</v>
      </c>
      <c r="Z170" s="2" t="str">
        <f t="shared" si="8"/>
        <v>HERE</v>
      </c>
      <c r="AA170" s="2">
        <f>IF(Z170="HERE",Y170,AA169+Graph!$G$1*1000)</f>
        <v>42733178.418749213</v>
      </c>
      <c r="AB170" s="2">
        <f t="shared" si="21"/>
        <v>10002.285714283586</v>
      </c>
      <c r="AC170" s="2">
        <f t="shared" si="36"/>
        <v>24995994.505620413</v>
      </c>
      <c r="AD170" s="3">
        <f t="shared" si="10"/>
        <v>42733178.418749213</v>
      </c>
      <c r="AE170" s="2">
        <f>IF(AE168&gt;=52800000,52800000,IF(AB149=Graph!G$1*1000,AE169+Graph!G$1*1000,AC170))</f>
        <v>24995994.505620413</v>
      </c>
      <c r="AF170" s="3">
        <f t="shared" si="11"/>
        <v>24995994.505620413</v>
      </c>
      <c r="AG170" s="3">
        <f t="shared" si="27"/>
        <v>38501127.281932689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101</v>
      </c>
      <c r="C171" s="7"/>
      <c r="D171" s="2" t="e">
        <f t="shared" si="12"/>
        <v>#N/A</v>
      </c>
      <c r="E171" s="2" t="e">
        <f t="shared" si="22"/>
        <v>#N/A</v>
      </c>
      <c r="F171" s="2">
        <v>914213.95394521952</v>
      </c>
      <c r="G171" s="2">
        <f t="shared" si="26"/>
        <v>489997.71428571426</v>
      </c>
      <c r="H171" s="2">
        <f t="shared" si="37"/>
        <v>66645800.219906241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1615115.8571428538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926820.27010804415</v>
      </c>
      <c r="Q171" s="2">
        <f t="shared" si="39"/>
        <v>500000</v>
      </c>
      <c r="R171" s="2">
        <f t="shared" si="38"/>
        <v>68229172.924369693</v>
      </c>
      <c r="S171" s="2">
        <f t="shared" si="17"/>
        <v>489997.71428571641</v>
      </c>
      <c r="T171" s="2">
        <f t="shared" si="18"/>
        <v>10002.285714285681</v>
      </c>
      <c r="U171" s="2">
        <f t="shared" si="19"/>
        <v>500000</v>
      </c>
      <c r="V171" s="2">
        <f t="shared" si="33"/>
        <v>25485992.219906125</v>
      </c>
      <c r="W171" s="2">
        <f t="shared" si="20"/>
        <v>489997.71428571269</v>
      </c>
      <c r="X171" s="2">
        <f t="shared" si="6"/>
        <v>10002.285714287311</v>
      </c>
      <c r="Y171" s="2">
        <f t="shared" si="35"/>
        <v>42743180.704463497</v>
      </c>
      <c r="Z171" s="2" t="str">
        <f t="shared" si="8"/>
        <v>HERE</v>
      </c>
      <c r="AA171" s="2">
        <f>IF(Z171="HERE",Y171,AA170+Graph!$G$1*1000)</f>
        <v>42743180.704463497</v>
      </c>
      <c r="AB171" s="2">
        <f t="shared" si="21"/>
        <v>10002.285714283586</v>
      </c>
      <c r="AC171" s="2">
        <f t="shared" si="36"/>
        <v>25485992.219906125</v>
      </c>
      <c r="AD171" s="3">
        <f t="shared" si="10"/>
        <v>42743180.704463497</v>
      </c>
      <c r="AE171" s="2">
        <f>IF(AE169&gt;=52800000,52800000,IF(AB150=Graph!G$1*1000,AE170+Graph!G$1*1000,AC171))</f>
        <v>25485992.219906125</v>
      </c>
      <c r="AF171" s="3">
        <f t="shared" si="11"/>
        <v>25485992.219906125</v>
      </c>
      <c r="AG171" s="3">
        <f t="shared" si="27"/>
        <v>38716564.681932695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102</v>
      </c>
      <c r="C172" s="7"/>
      <c r="D172" s="2" t="e">
        <f t="shared" si="12"/>
        <v>#N/A</v>
      </c>
      <c r="E172" s="2" t="e">
        <f t="shared" si="22"/>
        <v>#N/A</v>
      </c>
      <c r="F172" s="2">
        <v>918721.14772453904</v>
      </c>
      <c r="G172" s="2">
        <f t="shared" si="26"/>
        <v>489997.71428571426</v>
      </c>
      <c r="H172" s="2">
        <f t="shared" si="37"/>
        <v>67135797.934191957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1625118.1428571395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931401.85474190116</v>
      </c>
      <c r="Q172" s="2">
        <f t="shared" si="39"/>
        <v>500000</v>
      </c>
      <c r="R172" s="2">
        <f t="shared" si="38"/>
        <v>68729172.924369693</v>
      </c>
      <c r="S172" s="2">
        <f t="shared" si="17"/>
        <v>489997.71428571641</v>
      </c>
      <c r="T172" s="2">
        <f t="shared" si="18"/>
        <v>10002.285714285681</v>
      </c>
      <c r="U172" s="2">
        <f t="shared" si="19"/>
        <v>500000</v>
      </c>
      <c r="V172" s="2">
        <f t="shared" si="33"/>
        <v>25975989.934191838</v>
      </c>
      <c r="W172" s="2">
        <f t="shared" si="20"/>
        <v>489997.71428571269</v>
      </c>
      <c r="X172" s="2">
        <f t="shared" si="6"/>
        <v>10002.285714287311</v>
      </c>
      <c r="Y172" s="2">
        <f t="shared" si="35"/>
        <v>42753182.99017778</v>
      </c>
      <c r="Z172" s="2" t="str">
        <f t="shared" si="8"/>
        <v>HERE</v>
      </c>
      <c r="AA172" s="2">
        <f>IF(Z172="HERE",Y172,AA171+Graph!$G$1*1000)</f>
        <v>42753182.99017778</v>
      </c>
      <c r="AB172" s="2">
        <f t="shared" si="21"/>
        <v>10002.285714283586</v>
      </c>
      <c r="AC172" s="2">
        <f t="shared" si="36"/>
        <v>25975989.934191838</v>
      </c>
      <c r="AD172" s="3">
        <f t="shared" si="10"/>
        <v>42753182.99017778</v>
      </c>
      <c r="AE172" s="2">
        <f>IF(AE170&gt;=52800000,52800000,IF(AB151=Graph!G$1*1000,AE171+Graph!G$1*1000,AC172))</f>
        <v>25975989.934191838</v>
      </c>
      <c r="AF172" s="3">
        <f t="shared" si="11"/>
        <v>25975989.934191838</v>
      </c>
      <c r="AG172" s="3">
        <f t="shared" si="27"/>
        <v>38856429.431932695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103</v>
      </c>
      <c r="C173" s="7"/>
      <c r="D173" s="2" t="e">
        <f t="shared" si="12"/>
        <v>#N/A</v>
      </c>
      <c r="E173" s="2" t="e">
        <f t="shared" si="22"/>
        <v>#N/A</v>
      </c>
      <c r="F173" s="2">
        <v>923228.34150388837</v>
      </c>
      <c r="G173" s="2">
        <f t="shared" si="26"/>
        <v>489997.71428571426</v>
      </c>
      <c r="H173" s="2">
        <f t="shared" si="37"/>
        <v>67625795.648477674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1635120.4285714251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935983.43937572837</v>
      </c>
      <c r="Q173" s="2">
        <f t="shared" si="39"/>
        <v>500000</v>
      </c>
      <c r="R173" s="2">
        <f t="shared" si="38"/>
        <v>69229172.924369693</v>
      </c>
      <c r="S173" s="2">
        <f t="shared" si="17"/>
        <v>489997.71428571641</v>
      </c>
      <c r="T173" s="2">
        <f t="shared" si="18"/>
        <v>10002.285714285681</v>
      </c>
      <c r="U173" s="2">
        <f t="shared" si="19"/>
        <v>500000</v>
      </c>
      <c r="V173" s="2">
        <f t="shared" si="33"/>
        <v>26465987.648477551</v>
      </c>
      <c r="W173" s="2">
        <f t="shared" si="20"/>
        <v>489997.71428571269</v>
      </c>
      <c r="X173" s="2">
        <f t="shared" si="6"/>
        <v>10002.285714287311</v>
      </c>
      <c r="Y173" s="2">
        <f t="shared" si="35"/>
        <v>42763185.275892064</v>
      </c>
      <c r="Z173" s="2" t="str">
        <f t="shared" si="8"/>
        <v>HERE</v>
      </c>
      <c r="AA173" s="2">
        <f>IF(Z173="HERE",Y173,AA172+Graph!$G$1*1000)</f>
        <v>42763185.275892064</v>
      </c>
      <c r="AB173" s="2">
        <f t="shared" si="21"/>
        <v>10002.285714283586</v>
      </c>
      <c r="AC173" s="2">
        <f t="shared" si="36"/>
        <v>26465987.648477551</v>
      </c>
      <c r="AD173" s="3">
        <f t="shared" si="10"/>
        <v>42763185.275892064</v>
      </c>
      <c r="AE173" s="2">
        <f>IF(AE171&gt;=52800000,52800000,IF(AB152=Graph!G$1*1000,AE172+Graph!G$1*1000,AC173))</f>
        <v>26465987.648477551</v>
      </c>
      <c r="AF173" s="3">
        <f t="shared" si="11"/>
        <v>26465987.648477551</v>
      </c>
      <c r="AG173" s="3">
        <f t="shared" si="27"/>
        <v>38896635.931932695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104</v>
      </c>
      <c r="C174" s="7"/>
      <c r="D174" s="2" t="e">
        <f t="shared" si="12"/>
        <v>#N/A</v>
      </c>
      <c r="E174" s="2" t="e">
        <f t="shared" si="22"/>
        <v>#N/A</v>
      </c>
      <c r="F174" s="2">
        <v>927735.53528320789</v>
      </c>
      <c r="G174" s="2">
        <f t="shared" si="26"/>
        <v>489997.71428571426</v>
      </c>
      <c r="H174" s="2">
        <f t="shared" si="37"/>
        <v>68115793.36276339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1645122.7142857108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940565.02400958538</v>
      </c>
      <c r="Q174" s="2">
        <f t="shared" si="39"/>
        <v>500000</v>
      </c>
      <c r="R174" s="2">
        <f t="shared" si="38"/>
        <v>69729172.924369693</v>
      </c>
      <c r="S174" s="2">
        <f t="shared" si="17"/>
        <v>489997.71428571641</v>
      </c>
      <c r="T174" s="2">
        <f t="shared" si="18"/>
        <v>10002.285714285681</v>
      </c>
      <c r="U174" s="2">
        <f t="shared" si="19"/>
        <v>500000</v>
      </c>
      <c r="V174" s="2">
        <f t="shared" si="33"/>
        <v>26955985.362763263</v>
      </c>
      <c r="W174" s="2">
        <f t="shared" si="20"/>
        <v>489997.71428571269</v>
      </c>
      <c r="X174" s="2">
        <f t="shared" si="6"/>
        <v>10002.285714287311</v>
      </c>
      <c r="Y174" s="2">
        <f t="shared" si="35"/>
        <v>42773187.561606348</v>
      </c>
      <c r="Z174" s="2" t="str">
        <f t="shared" si="8"/>
        <v>HERE</v>
      </c>
      <c r="AA174" s="2">
        <f>IF(Z174="HERE",Y174,AA173+Graph!$G$1*1000)</f>
        <v>42773187.561606348</v>
      </c>
      <c r="AB174" s="2">
        <f t="shared" si="21"/>
        <v>10002.285714283586</v>
      </c>
      <c r="AC174" s="2">
        <f t="shared" si="36"/>
        <v>26955985.362763263</v>
      </c>
      <c r="AD174" s="3">
        <f t="shared" si="10"/>
        <v>42773187.561606348</v>
      </c>
      <c r="AE174" s="2">
        <f>IF(AE172&gt;=52800000,52800000,IF(AB153=Graph!G$1*1000,AE173+Graph!G$1*1000,AC174))</f>
        <v>26955985.362763263</v>
      </c>
      <c r="AF174" s="3">
        <f t="shared" si="11"/>
        <v>26955985.362763263</v>
      </c>
      <c r="AG174" s="3">
        <f t="shared" si="27"/>
        <v>38962050.031932689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105</v>
      </c>
      <c r="C175" s="7"/>
      <c r="D175" s="2" t="e">
        <f t="shared" si="12"/>
        <v>#N/A</v>
      </c>
      <c r="E175" s="2" t="e">
        <f t="shared" si="22"/>
        <v>#N/A</v>
      </c>
      <c r="F175" s="2">
        <v>932242.72906252742</v>
      </c>
      <c r="G175" s="2">
        <f t="shared" si="26"/>
        <v>489997.71428571426</v>
      </c>
      <c r="H175" s="2">
        <f t="shared" si="37"/>
        <v>68605791.077049106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1655124.9999999965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945146.60864344239</v>
      </c>
      <c r="Q175" s="2">
        <f t="shared" si="39"/>
        <v>500000</v>
      </c>
      <c r="R175" s="2">
        <f t="shared" si="38"/>
        <v>70229172.924369693</v>
      </c>
      <c r="S175" s="2">
        <f t="shared" si="17"/>
        <v>489997.71428571641</v>
      </c>
      <c r="T175" s="2">
        <f t="shared" si="18"/>
        <v>10002.285714285681</v>
      </c>
      <c r="U175" s="2">
        <f t="shared" si="19"/>
        <v>500000</v>
      </c>
      <c r="V175" s="2">
        <f t="shared" si="33"/>
        <v>27445983.077048976</v>
      </c>
      <c r="W175" s="2">
        <f t="shared" si="20"/>
        <v>489997.71428571269</v>
      </c>
      <c r="X175" s="2">
        <f t="shared" si="6"/>
        <v>10002.285714287311</v>
      </c>
      <c r="Y175" s="2">
        <f t="shared" si="35"/>
        <v>42783189.847320631</v>
      </c>
      <c r="Z175" s="2" t="str">
        <f t="shared" si="8"/>
        <v>HERE</v>
      </c>
      <c r="AA175" s="2">
        <f>IF(Z175="HERE",Y175,AA174+Graph!$G$1*1000)</f>
        <v>42783189.847320631</v>
      </c>
      <c r="AB175" s="2">
        <f t="shared" si="21"/>
        <v>10002.285714283586</v>
      </c>
      <c r="AC175" s="2">
        <f t="shared" si="36"/>
        <v>27445983.077048976</v>
      </c>
      <c r="AD175" s="3">
        <f t="shared" si="10"/>
        <v>42783189.847320631</v>
      </c>
      <c r="AE175" s="2">
        <f>IF(AE173&gt;=52800000,52800000,IF(AB154=Graph!G$1*1000,AE174+Graph!G$1*1000,AC175))</f>
        <v>27445983.077048976</v>
      </c>
      <c r="AF175" s="3">
        <f t="shared" si="11"/>
        <v>27445983.077048976</v>
      </c>
      <c r="AG175" s="3">
        <f t="shared" si="27"/>
        <v>39095929.931932695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106</v>
      </c>
      <c r="C176" s="7"/>
      <c r="D176" s="2" t="e">
        <f t="shared" si="12"/>
        <v>#N/A</v>
      </c>
      <c r="E176" s="2" t="e">
        <f t="shared" si="22"/>
        <v>#N/A</v>
      </c>
      <c r="F176" s="2">
        <v>936749.92284187675</v>
      </c>
      <c r="G176" s="2">
        <f t="shared" si="26"/>
        <v>489997.71428571426</v>
      </c>
      <c r="H176" s="2">
        <f t="shared" si="37"/>
        <v>69095788.791334823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1665127.2857142822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949728.1932772994</v>
      </c>
      <c r="Q176" s="2">
        <f t="shared" si="39"/>
        <v>500000</v>
      </c>
      <c r="R176" s="2">
        <f t="shared" si="38"/>
        <v>70729172.924369693</v>
      </c>
      <c r="S176" s="2">
        <f t="shared" si="17"/>
        <v>489997.71428571641</v>
      </c>
      <c r="T176" s="2">
        <f t="shared" si="18"/>
        <v>10002.285714285681</v>
      </c>
      <c r="U176" s="2">
        <f t="shared" si="19"/>
        <v>500000</v>
      </c>
      <c r="V176" s="2">
        <f t="shared" si="33"/>
        <v>27935980.791334689</v>
      </c>
      <c r="W176" s="2">
        <f t="shared" si="20"/>
        <v>489997.71428571269</v>
      </c>
      <c r="X176" s="2">
        <f t="shared" si="6"/>
        <v>10002.285714287311</v>
      </c>
      <c r="Y176" s="2">
        <f t="shared" si="35"/>
        <v>42793192.133034915</v>
      </c>
      <c r="Z176" s="2" t="str">
        <f t="shared" si="8"/>
        <v>HERE</v>
      </c>
      <c r="AA176" s="2">
        <f>IF(Z176="HERE",Y176,AA175+Graph!$G$1*1000)</f>
        <v>42793192.133034915</v>
      </c>
      <c r="AB176" s="2">
        <f t="shared" si="21"/>
        <v>10002.285714283586</v>
      </c>
      <c r="AC176" s="2">
        <f t="shared" si="36"/>
        <v>27935980.791334689</v>
      </c>
      <c r="AD176" s="3">
        <f t="shared" si="10"/>
        <v>42793192.133034915</v>
      </c>
      <c r="AE176" s="2">
        <f>IF(AE174&gt;=52800000,52800000,IF(AB155=Graph!G$1*1000,AE175+Graph!G$1*1000,AC176))</f>
        <v>27935980.791334689</v>
      </c>
      <c r="AF176" s="3">
        <f t="shared" si="11"/>
        <v>27935980.791334689</v>
      </c>
      <c r="AG176" s="3">
        <f t="shared" si="27"/>
        <v>39151959.5423223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107</v>
      </c>
      <c r="C177" s="7"/>
      <c r="D177" s="2" t="e">
        <f t="shared" si="12"/>
        <v>#N/A</v>
      </c>
      <c r="E177" s="2" t="e">
        <f t="shared" si="22"/>
        <v>#N/A</v>
      </c>
      <c r="F177" s="2">
        <v>941257.11662119627</v>
      </c>
      <c r="G177" s="2">
        <f t="shared" si="26"/>
        <v>489997.71428571426</v>
      </c>
      <c r="H177" s="2">
        <f t="shared" si="37"/>
        <v>69585786.505620539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1675129.5714285679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954309.77791115642</v>
      </c>
      <c r="Q177" s="2">
        <f t="shared" si="39"/>
        <v>500000</v>
      </c>
      <c r="R177" s="2">
        <f t="shared" si="38"/>
        <v>71229172.924369693</v>
      </c>
      <c r="S177" s="2">
        <f t="shared" si="17"/>
        <v>489997.71428571641</v>
      </c>
      <c r="T177" s="2">
        <f t="shared" si="18"/>
        <v>10002.285714285681</v>
      </c>
      <c r="U177" s="2">
        <f t="shared" si="19"/>
        <v>500000</v>
      </c>
      <c r="V177" s="2">
        <f t="shared" si="33"/>
        <v>28425978.505620401</v>
      </c>
      <c r="W177" s="2">
        <f t="shared" si="20"/>
        <v>489997.71428571269</v>
      </c>
      <c r="X177" s="2">
        <f t="shared" si="6"/>
        <v>10002.285714287311</v>
      </c>
      <c r="Y177" s="2">
        <f t="shared" si="35"/>
        <v>42803194.418749198</v>
      </c>
      <c r="Z177" s="2" t="str">
        <f t="shared" si="8"/>
        <v>HERE</v>
      </c>
      <c r="AA177" s="2">
        <f>IF(Z177="HERE",Y177,AA176+Graph!$G$1*1000)</f>
        <v>42803194.418749198</v>
      </c>
      <c r="AB177" s="2">
        <f t="shared" si="21"/>
        <v>10002.285714283586</v>
      </c>
      <c r="AC177" s="2">
        <f t="shared" si="36"/>
        <v>28425978.505620401</v>
      </c>
      <c r="AD177" s="3">
        <f t="shared" si="10"/>
        <v>42803194.418749198</v>
      </c>
      <c r="AE177" s="2">
        <f>IF(AE175&gt;=52800000,52800000,IF(AB156=Graph!G$1*1000,AE176+Graph!G$1*1000,AC177))</f>
        <v>28425978.505620401</v>
      </c>
      <c r="AF177" s="3">
        <f t="shared" si="11"/>
        <v>28425978.505620401</v>
      </c>
      <c r="AG177" s="3">
        <f t="shared" si="27"/>
        <v>39204158.037999488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108</v>
      </c>
      <c r="C178" s="7"/>
      <c r="D178" s="2" t="e">
        <f t="shared" si="12"/>
        <v>#N/A</v>
      </c>
      <c r="E178" s="2" t="e">
        <f t="shared" si="22"/>
        <v>#N/A</v>
      </c>
      <c r="F178" s="2">
        <v>945764.31040051579</v>
      </c>
      <c r="G178" s="2">
        <f t="shared" si="26"/>
        <v>489997.71428571426</v>
      </c>
      <c r="H178" s="2">
        <f t="shared" si="37"/>
        <v>70075784.219906256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1685131.8571428536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958891.36254501343</v>
      </c>
      <c r="Q178" s="2">
        <f t="shared" si="39"/>
        <v>500000</v>
      </c>
      <c r="R178" s="2">
        <f t="shared" si="38"/>
        <v>71729172.924369693</v>
      </c>
      <c r="S178" s="2">
        <f t="shared" si="17"/>
        <v>489997.71428571641</v>
      </c>
      <c r="T178" s="2">
        <f t="shared" si="18"/>
        <v>10002.285714285681</v>
      </c>
      <c r="U178" s="2">
        <f t="shared" si="19"/>
        <v>500000</v>
      </c>
      <c r="V178" s="2">
        <f t="shared" si="33"/>
        <v>28915976.219906114</v>
      </c>
      <c r="W178" s="2">
        <f t="shared" si="20"/>
        <v>489997.71428571269</v>
      </c>
      <c r="X178" s="2">
        <f t="shared" si="6"/>
        <v>10002.285714287311</v>
      </c>
      <c r="Y178" s="2">
        <f t="shared" si="35"/>
        <v>42813196.704463482</v>
      </c>
      <c r="Z178" s="2" t="str">
        <f t="shared" si="8"/>
        <v>HERE</v>
      </c>
      <c r="AA178" s="2">
        <f>IF(Z178="HERE",Y178,AA177+Graph!$G$1*1000)</f>
        <v>42813196.704463482</v>
      </c>
      <c r="AB178" s="2">
        <f t="shared" si="21"/>
        <v>10002.285714283586</v>
      </c>
      <c r="AC178" s="2">
        <f t="shared" si="36"/>
        <v>28915976.219906114</v>
      </c>
      <c r="AD178" s="3">
        <f t="shared" si="10"/>
        <v>42813196.704463482</v>
      </c>
      <c r="AE178" s="2">
        <f>IF(AE176&gt;=52800000,52800000,IF(AB157=Graph!G$1*1000,AE177+Graph!G$1*1000,AC178))</f>
        <v>28915976.219906114</v>
      </c>
      <c r="AF178" s="3">
        <f t="shared" si="11"/>
        <v>28915976.219906114</v>
      </c>
      <c r="AG178" s="3">
        <f t="shared" si="27"/>
        <v>39252525.41896423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109</v>
      </c>
      <c r="C179" s="7"/>
      <c r="D179" s="2" t="e">
        <f t="shared" si="12"/>
        <v>#N/A</v>
      </c>
      <c r="E179" s="2" t="e">
        <f t="shared" si="22"/>
        <v>#N/A</v>
      </c>
      <c r="F179" s="2">
        <v>950271.50417986512</v>
      </c>
      <c r="G179" s="2">
        <f t="shared" si="26"/>
        <v>489997.71428571426</v>
      </c>
      <c r="H179" s="2">
        <f t="shared" si="37"/>
        <v>70565781.934191972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1695134.1428571392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963472.94717887044</v>
      </c>
      <c r="Q179" s="2">
        <f t="shared" si="39"/>
        <v>500000</v>
      </c>
      <c r="R179" s="2">
        <f t="shared" si="38"/>
        <v>72229172.924369693</v>
      </c>
      <c r="S179" s="2">
        <f t="shared" si="17"/>
        <v>489997.71428571641</v>
      </c>
      <c r="T179" s="2">
        <f t="shared" si="18"/>
        <v>10002.285714285681</v>
      </c>
      <c r="U179" s="2">
        <f t="shared" si="19"/>
        <v>500000</v>
      </c>
      <c r="V179" s="2">
        <f t="shared" si="33"/>
        <v>29405973.934191827</v>
      </c>
      <c r="W179" s="2">
        <f t="shared" si="20"/>
        <v>489997.71428571269</v>
      </c>
      <c r="X179" s="2">
        <f t="shared" si="6"/>
        <v>10002.285714287311</v>
      </c>
      <c r="Y179" s="2">
        <f t="shared" si="35"/>
        <v>42823198.990177765</v>
      </c>
      <c r="Z179" s="2" t="str">
        <f t="shared" si="8"/>
        <v>HERE</v>
      </c>
      <c r="AA179" s="2">
        <f>IF(Z179="HERE",Y179,AA178+Graph!$G$1*1000)</f>
        <v>42823198.990177765</v>
      </c>
      <c r="AB179" s="2">
        <f t="shared" si="21"/>
        <v>10002.285714283586</v>
      </c>
      <c r="AC179" s="2">
        <f t="shared" si="36"/>
        <v>29405973.934191827</v>
      </c>
      <c r="AD179" s="3">
        <f t="shared" si="10"/>
        <v>42823198.990177765</v>
      </c>
      <c r="AE179" s="2">
        <f>IF(AE177&gt;=52800000,52800000,IF(AB158=Graph!G$1*1000,AE178+Graph!G$1*1000,AC179))</f>
        <v>29405973.934191827</v>
      </c>
      <c r="AF179" s="3">
        <f t="shared" si="11"/>
        <v>29405973.934191827</v>
      </c>
      <c r="AG179" s="3">
        <f t="shared" si="27"/>
        <v>39297061.685216554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110</v>
      </c>
      <c r="C180" s="7"/>
      <c r="D180" s="2" t="e">
        <f t="shared" si="12"/>
        <v>#N/A</v>
      </c>
      <c r="E180" s="2" t="e">
        <f t="shared" si="22"/>
        <v>#N/A</v>
      </c>
      <c r="F180" s="2">
        <v>954778.69795918465</v>
      </c>
      <c r="G180" s="2">
        <f t="shared" si="26"/>
        <v>489997.71428571426</v>
      </c>
      <c r="H180" s="2">
        <f t="shared" si="37"/>
        <v>71055779.648477688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1705136.4285714249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968054.53181272745</v>
      </c>
      <c r="Q180" s="2">
        <f t="shared" si="39"/>
        <v>500000</v>
      </c>
      <c r="R180" s="2">
        <f t="shared" si="38"/>
        <v>72729172.924369693</v>
      </c>
      <c r="S180" s="2">
        <f t="shared" si="17"/>
        <v>489997.71428571641</v>
      </c>
      <c r="T180" s="2">
        <f t="shared" si="18"/>
        <v>10002.285714285681</v>
      </c>
      <c r="U180" s="2">
        <f t="shared" si="19"/>
        <v>500000</v>
      </c>
      <c r="V180" s="2">
        <f t="shared" si="33"/>
        <v>29895971.648477539</v>
      </c>
      <c r="W180" s="2">
        <f t="shared" si="20"/>
        <v>489997.71428571269</v>
      </c>
      <c r="X180" s="2">
        <f t="shared" si="6"/>
        <v>10002.285714287311</v>
      </c>
      <c r="Y180" s="2">
        <f t="shared" si="35"/>
        <v>42833201.275892049</v>
      </c>
      <c r="Z180" s="2" t="str">
        <f t="shared" si="8"/>
        <v>HERE</v>
      </c>
      <c r="AA180" s="2">
        <f>IF(Z180="HERE",Y180,AA179+Graph!$G$1*1000)</f>
        <v>42833201.275892049</v>
      </c>
      <c r="AB180" s="2">
        <f t="shared" si="21"/>
        <v>10002.285714283586</v>
      </c>
      <c r="AC180" s="2">
        <f t="shared" si="36"/>
        <v>29895971.648477539</v>
      </c>
      <c r="AD180" s="3">
        <f t="shared" si="10"/>
        <v>42833201.275892049</v>
      </c>
      <c r="AE180" s="2">
        <f>IF(AE178&gt;=52800000,52800000,IF(AB159=Graph!G$1*1000,AE179+Graph!G$1*1000,AC180))</f>
        <v>29895971.648477539</v>
      </c>
      <c r="AF180" s="3">
        <f t="shared" si="11"/>
        <v>29895971.648477539</v>
      </c>
      <c r="AG180" s="3">
        <f t="shared" si="27"/>
        <v>39337766.836756445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111</v>
      </c>
      <c r="C181" s="7"/>
      <c r="D181" s="2" t="e">
        <f t="shared" si="12"/>
        <v>#N/A</v>
      </c>
      <c r="E181" s="2" t="e">
        <f t="shared" si="22"/>
        <v>#N/A</v>
      </c>
      <c r="F181" s="2">
        <v>959285.89173850417</v>
      </c>
      <c r="G181" s="2">
        <f t="shared" si="26"/>
        <v>489997.71428571426</v>
      </c>
      <c r="H181" s="2">
        <f t="shared" si="37"/>
        <v>71545777.362763405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1715138.7142857106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972636.11644655466</v>
      </c>
      <c r="Q181" s="2">
        <f t="shared" si="39"/>
        <v>500000</v>
      </c>
      <c r="R181" s="2">
        <f t="shared" si="38"/>
        <v>73229172.924369693</v>
      </c>
      <c r="S181" s="2">
        <f t="shared" si="17"/>
        <v>489997.71428571641</v>
      </c>
      <c r="T181" s="2">
        <f t="shared" si="18"/>
        <v>10002.285714285681</v>
      </c>
      <c r="U181" s="2">
        <f t="shared" si="19"/>
        <v>500000</v>
      </c>
      <c r="V181" s="2">
        <f t="shared" si="33"/>
        <v>30385969.362763252</v>
      </c>
      <c r="W181" s="2">
        <f t="shared" si="20"/>
        <v>489997.71428571269</v>
      </c>
      <c r="X181" s="2">
        <f t="shared" si="6"/>
        <v>10002.285714287311</v>
      </c>
      <c r="Y181" s="2">
        <f t="shared" si="35"/>
        <v>42843203.561606333</v>
      </c>
      <c r="Z181" s="2" t="str">
        <f t="shared" si="8"/>
        <v>HERE</v>
      </c>
      <c r="AA181" s="2">
        <f>IF(Z181="HERE",Y181,AA180+Graph!$G$1*1000)</f>
        <v>42843203.561606333</v>
      </c>
      <c r="AB181" s="2">
        <f t="shared" si="21"/>
        <v>10002.285714283586</v>
      </c>
      <c r="AC181" s="2">
        <f t="shared" si="36"/>
        <v>30385969.362763252</v>
      </c>
      <c r="AD181" s="3">
        <f t="shared" si="10"/>
        <v>42843203.561606333</v>
      </c>
      <c r="AE181" s="2">
        <f>IF(AE179&gt;=52800000,52800000,IF(AB160=Graph!G$1*1000,AE180+Graph!G$1*1000,AC181))</f>
        <v>30385969.362763252</v>
      </c>
      <c r="AF181" s="3">
        <f t="shared" si="11"/>
        <v>30385969.362763252</v>
      </c>
      <c r="AG181" s="3">
        <f t="shared" si="27"/>
        <v>39374640.873583898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112</v>
      </c>
      <c r="C182" s="7"/>
      <c r="D182" s="2" t="e">
        <f t="shared" si="12"/>
        <v>#N/A</v>
      </c>
      <c r="E182" s="2" t="e">
        <f t="shared" si="22"/>
        <v>#N/A</v>
      </c>
      <c r="F182" s="2">
        <v>963793.0855178535</v>
      </c>
      <c r="G182" s="2">
        <f t="shared" si="26"/>
        <v>489997.71428571426</v>
      </c>
      <c r="H182" s="2">
        <f t="shared" si="37"/>
        <v>72035775.077049121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1725140.9999999963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977217.70108041167</v>
      </c>
      <c r="Q182" s="2">
        <f t="shared" si="39"/>
        <v>500000</v>
      </c>
      <c r="R182" s="2">
        <f t="shared" si="38"/>
        <v>73729172.924369693</v>
      </c>
      <c r="S182" s="2">
        <f t="shared" si="17"/>
        <v>489997.71428571641</v>
      </c>
      <c r="T182" s="2">
        <f t="shared" si="18"/>
        <v>10002.285714285681</v>
      </c>
      <c r="U182" s="2">
        <f t="shared" si="19"/>
        <v>500000</v>
      </c>
      <c r="V182" s="2">
        <f t="shared" si="33"/>
        <v>30875967.077048965</v>
      </c>
      <c r="W182" s="2">
        <f t="shared" si="20"/>
        <v>489997.71428571269</v>
      </c>
      <c r="X182" s="2">
        <f t="shared" si="6"/>
        <v>10002.285714287311</v>
      </c>
      <c r="Y182" s="2">
        <f t="shared" si="35"/>
        <v>42853205.847320616</v>
      </c>
      <c r="Z182" s="2" t="str">
        <f t="shared" si="8"/>
        <v>HERE</v>
      </c>
      <c r="AA182" s="2">
        <f>IF(Z182="HERE",Y182,AA181+Graph!$G$1*1000)</f>
        <v>42853205.847320616</v>
      </c>
      <c r="AB182" s="2">
        <f t="shared" si="21"/>
        <v>10002.285714283586</v>
      </c>
      <c r="AC182" s="2">
        <f t="shared" si="36"/>
        <v>30875967.077048965</v>
      </c>
      <c r="AD182" s="3">
        <f t="shared" si="10"/>
        <v>42853205.847320616</v>
      </c>
      <c r="AE182" s="2">
        <f>IF(AE180&gt;=52800000,52800000,IF(AB161=Graph!G$1*1000,AE181+Graph!G$1*1000,AC182))</f>
        <v>30875967.077048965</v>
      </c>
      <c r="AF182" s="3">
        <f t="shared" si="11"/>
        <v>30875967.077048965</v>
      </c>
      <c r="AG182" s="3">
        <f t="shared" si="27"/>
        <v>39408142.816441044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113</v>
      </c>
      <c r="C183" s="7"/>
      <c r="D183" s="2" t="e">
        <f t="shared" si="12"/>
        <v>#N/A</v>
      </c>
      <c r="E183" s="2" t="e">
        <f t="shared" si="22"/>
        <v>#N/A</v>
      </c>
      <c r="F183" s="2">
        <v>968300.27929717302</v>
      </c>
      <c r="G183" s="2">
        <f t="shared" si="26"/>
        <v>489997.71428571426</v>
      </c>
      <c r="H183" s="2">
        <f t="shared" si="37"/>
        <v>72525772.791334838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1735143.285714282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981799.28571426868</v>
      </c>
      <c r="Q183" s="2">
        <f t="shared" si="39"/>
        <v>500000</v>
      </c>
      <c r="R183" s="2">
        <f t="shared" si="38"/>
        <v>74229172.924369693</v>
      </c>
      <c r="S183" s="2">
        <f t="shared" si="17"/>
        <v>489997.71428571641</v>
      </c>
      <c r="T183" s="2">
        <f t="shared" si="18"/>
        <v>10002.285714285681</v>
      </c>
      <c r="U183" s="2">
        <f t="shared" si="19"/>
        <v>500000</v>
      </c>
      <c r="V183" s="2">
        <f t="shared" si="33"/>
        <v>31365964.791334677</v>
      </c>
      <c r="W183" s="2">
        <f t="shared" si="20"/>
        <v>489997.71428571269</v>
      </c>
      <c r="X183" s="2">
        <f t="shared" si="6"/>
        <v>10002.285714287311</v>
      </c>
      <c r="Y183" s="2">
        <f t="shared" si="35"/>
        <v>42863208.1330349</v>
      </c>
      <c r="Z183" s="2" t="str">
        <f t="shared" si="8"/>
        <v>HERE</v>
      </c>
      <c r="AA183" s="2">
        <f>IF(Z183="HERE",Y183,AA182+Graph!$G$1*1000)</f>
        <v>42863208.1330349</v>
      </c>
      <c r="AB183" s="2">
        <f t="shared" si="21"/>
        <v>10002.285714283586</v>
      </c>
      <c r="AC183" s="2">
        <f t="shared" si="36"/>
        <v>31365964.791334677</v>
      </c>
      <c r="AD183" s="3">
        <f t="shared" si="10"/>
        <v>42863208.1330349</v>
      </c>
      <c r="AE183" s="2">
        <f>IF(AE181&gt;=52800000,52800000,IF(AB162=Graph!G$1*1000,AE182+Graph!G$1*1000,AC183))</f>
        <v>31365964.791334677</v>
      </c>
      <c r="AF183" s="3">
        <f t="shared" si="11"/>
        <v>31365964.791334677</v>
      </c>
      <c r="AG183" s="3">
        <f t="shared" si="27"/>
        <v>39441644.759298183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114</v>
      </c>
      <c r="C184" s="7"/>
      <c r="D184" s="2" t="e">
        <f t="shared" si="12"/>
        <v>#N/A</v>
      </c>
      <c r="E184" s="2" t="e">
        <f t="shared" si="22"/>
        <v>#N/A</v>
      </c>
      <c r="F184" s="2">
        <v>972807.47307649255</v>
      </c>
      <c r="G184" s="2">
        <f t="shared" si="26"/>
        <v>489997.71428571426</v>
      </c>
      <c r="H184" s="2">
        <f t="shared" si="37"/>
        <v>73015770.505620554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1745145.5714285676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986380.8703481257</v>
      </c>
      <c r="Q184" s="2">
        <f t="shared" si="39"/>
        <v>500000</v>
      </c>
      <c r="R184" s="2">
        <f t="shared" si="38"/>
        <v>74729172.924369693</v>
      </c>
      <c r="S184" s="2">
        <f t="shared" si="17"/>
        <v>489997.71428571641</v>
      </c>
      <c r="T184" s="2">
        <f t="shared" si="18"/>
        <v>10002.285714285681</v>
      </c>
      <c r="U184" s="2">
        <f t="shared" si="19"/>
        <v>500000</v>
      </c>
      <c r="V184" s="2">
        <f t="shared" si="33"/>
        <v>31855962.50562039</v>
      </c>
      <c r="W184" s="2">
        <f t="shared" si="20"/>
        <v>489997.71428571269</v>
      </c>
      <c r="X184" s="2">
        <f t="shared" si="6"/>
        <v>10002.285714287311</v>
      </c>
      <c r="Y184" s="2">
        <f t="shared" si="35"/>
        <v>42873210.418749183</v>
      </c>
      <c r="Z184" s="2" t="str">
        <f t="shared" si="8"/>
        <v>HERE</v>
      </c>
      <c r="AA184" s="2">
        <f>IF(Z184="HERE",Y184,AA183+Graph!$G$1*1000)</f>
        <v>42873210.418749183</v>
      </c>
      <c r="AB184" s="2">
        <f t="shared" si="21"/>
        <v>10002.285714283586</v>
      </c>
      <c r="AC184" s="2">
        <f t="shared" si="36"/>
        <v>31855962.50562039</v>
      </c>
      <c r="AD184" s="3">
        <f t="shared" si="10"/>
        <v>42873210.418749183</v>
      </c>
      <c r="AE184" s="2">
        <f>IF(AE182&gt;=52800000,52800000,IF(AB163=Graph!G$1*1000,AE183+Graph!G$1*1000,AC184))</f>
        <v>31855962.50562039</v>
      </c>
      <c r="AF184" s="3">
        <f t="shared" si="11"/>
        <v>31855962.50562039</v>
      </c>
      <c r="AG184" s="3">
        <f t="shared" si="27"/>
        <v>39475146.702155329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115</v>
      </c>
      <c r="C185" s="7"/>
      <c r="D185" s="2" t="e">
        <f t="shared" si="12"/>
        <v>#N/A</v>
      </c>
      <c r="E185" s="2" t="e">
        <f t="shared" si="22"/>
        <v>#N/A</v>
      </c>
      <c r="F185" s="2">
        <v>977314.66685584188</v>
      </c>
      <c r="G185" s="2">
        <f t="shared" si="26"/>
        <v>489997.71428571426</v>
      </c>
      <c r="H185" s="2">
        <f t="shared" si="37"/>
        <v>73505768.219906271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1755147.8571428533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990962.45498198271</v>
      </c>
      <c r="Q185" s="2">
        <f t="shared" si="39"/>
        <v>500000</v>
      </c>
      <c r="R185" s="2">
        <f t="shared" si="38"/>
        <v>75229172.924369693</v>
      </c>
      <c r="S185" s="2">
        <f t="shared" si="17"/>
        <v>489997.71428571641</v>
      </c>
      <c r="T185" s="2">
        <f t="shared" si="18"/>
        <v>10002.285714285681</v>
      </c>
      <c r="U185" s="2">
        <f t="shared" si="19"/>
        <v>500000</v>
      </c>
      <c r="V185" s="2">
        <f t="shared" si="33"/>
        <v>32345960.219906103</v>
      </c>
      <c r="W185" s="2">
        <f t="shared" si="20"/>
        <v>489997.71428571269</v>
      </c>
      <c r="X185" s="2">
        <f t="shared" si="6"/>
        <v>10002.285714287311</v>
      </c>
      <c r="Y185" s="2">
        <f t="shared" si="35"/>
        <v>42883212.704463467</v>
      </c>
      <c r="Z185" s="2" t="str">
        <f t="shared" si="8"/>
        <v>HERE</v>
      </c>
      <c r="AA185" s="2">
        <f>IF(Z185="HERE",Y185,AA184+Graph!$G$1*1000)</f>
        <v>42883212.704463467</v>
      </c>
      <c r="AB185" s="2">
        <f t="shared" si="21"/>
        <v>10002.285714283586</v>
      </c>
      <c r="AC185" s="2">
        <f t="shared" si="36"/>
        <v>32345960.219906103</v>
      </c>
      <c r="AD185" s="3">
        <f t="shared" si="10"/>
        <v>42883212.704463467</v>
      </c>
      <c r="AE185" s="2">
        <f>IF(AE183&gt;=52800000,52800000,IF(AB164=Graph!G$1*1000,AE184+Graph!G$1*1000,AC185))</f>
        <v>32345960.219906103</v>
      </c>
      <c r="AF185" s="3">
        <f t="shared" si="11"/>
        <v>32345960.219906103</v>
      </c>
      <c r="AG185" s="3">
        <f t="shared" si="27"/>
        <v>39508648.645012468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116</v>
      </c>
      <c r="C186" s="7"/>
      <c r="D186" s="2" t="e">
        <f t="shared" si="12"/>
        <v>#N/A</v>
      </c>
      <c r="E186" s="2" t="e">
        <f t="shared" si="22"/>
        <v>#N/A</v>
      </c>
      <c r="F186" s="2">
        <v>981821.8606351614</v>
      </c>
      <c r="G186" s="2">
        <f t="shared" si="26"/>
        <v>489997.71428571426</v>
      </c>
      <c r="H186" s="2">
        <f t="shared" si="37"/>
        <v>73995765.934191987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1765150.142857139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995544.03961583972</v>
      </c>
      <c r="Q186" s="2">
        <f t="shared" si="39"/>
        <v>500000</v>
      </c>
      <c r="R186" s="2">
        <f t="shared" si="38"/>
        <v>75729172.924369693</v>
      </c>
      <c r="S186" s="2">
        <f t="shared" si="17"/>
        <v>489997.71428571641</v>
      </c>
      <c r="T186" s="2">
        <f t="shared" si="18"/>
        <v>10002.285714285681</v>
      </c>
      <c r="U186" s="2">
        <f t="shared" si="19"/>
        <v>500000</v>
      </c>
      <c r="V186" s="2">
        <f t="shared" si="33"/>
        <v>32835957.934191816</v>
      </c>
      <c r="W186" s="2">
        <f t="shared" si="20"/>
        <v>489997.71428571269</v>
      </c>
      <c r="X186" s="2">
        <f t="shared" si="6"/>
        <v>10002.285714287311</v>
      </c>
      <c r="Y186" s="2">
        <f t="shared" si="35"/>
        <v>42893214.990177751</v>
      </c>
      <c r="Z186" s="2" t="str">
        <f t="shared" si="8"/>
        <v>HERE</v>
      </c>
      <c r="AA186" s="2">
        <f>IF(Z186="HERE",Y186,AA185+Graph!$G$1*1000)</f>
        <v>42893214.990177751</v>
      </c>
      <c r="AB186" s="2">
        <f t="shared" si="21"/>
        <v>10002.285714283586</v>
      </c>
      <c r="AC186" s="2">
        <f t="shared" si="36"/>
        <v>32835957.934191816</v>
      </c>
      <c r="AD186" s="3">
        <f t="shared" si="10"/>
        <v>42893214.990177751</v>
      </c>
      <c r="AE186" s="2">
        <f>IF(AE184&gt;=52800000,52800000,IF(AB165=Graph!G$1*1000,AE185+Graph!G$1*1000,AC186))</f>
        <v>32835957.934191816</v>
      </c>
      <c r="AF186" s="3">
        <f t="shared" si="11"/>
        <v>32835957.934191816</v>
      </c>
      <c r="AG186" s="3">
        <f t="shared" si="27"/>
        <v>39542150.587869607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117</v>
      </c>
      <c r="C187" s="7"/>
      <c r="D187" s="2" t="e">
        <f t="shared" si="12"/>
        <v>#N/A</v>
      </c>
      <c r="E187" s="2" t="e">
        <f t="shared" si="22"/>
        <v>#N/A</v>
      </c>
      <c r="F187" s="2">
        <v>986329.05441448092</v>
      </c>
      <c r="G187" s="2">
        <f t="shared" si="26"/>
        <v>489997.71428571426</v>
      </c>
      <c r="H187" s="2">
        <f t="shared" si="37"/>
        <v>74485763.648477703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1775152.4285714247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1000125.6242496967</v>
      </c>
      <c r="Q187" s="2">
        <f t="shared" si="39"/>
        <v>500000</v>
      </c>
      <c r="R187" s="2">
        <f t="shared" si="38"/>
        <v>76229172.924369693</v>
      </c>
      <c r="S187" s="2">
        <f t="shared" si="17"/>
        <v>489997.71428571641</v>
      </c>
      <c r="T187" s="2">
        <f t="shared" si="18"/>
        <v>10002.285714285681</v>
      </c>
      <c r="U187" s="2">
        <f t="shared" si="19"/>
        <v>500000</v>
      </c>
      <c r="V187" s="2">
        <f t="shared" si="33"/>
        <v>33325955.648477528</v>
      </c>
      <c r="W187" s="2">
        <f t="shared" si="20"/>
        <v>489997.71428571269</v>
      </c>
      <c r="X187" s="2">
        <f t="shared" si="6"/>
        <v>10002.285714287311</v>
      </c>
      <c r="Y187" s="2">
        <f t="shared" si="35"/>
        <v>42903217.275892034</v>
      </c>
      <c r="Z187" s="2" t="str">
        <f t="shared" si="8"/>
        <v>HERE</v>
      </c>
      <c r="AA187" s="2">
        <f>IF(Z187="HERE",Y187,AA186+Graph!$G$1*1000)</f>
        <v>42903217.275892034</v>
      </c>
      <c r="AB187" s="2">
        <f t="shared" si="21"/>
        <v>10002.285714283586</v>
      </c>
      <c r="AC187" s="2">
        <f t="shared" si="36"/>
        <v>33325955.648477528</v>
      </c>
      <c r="AD187" s="3">
        <f t="shared" si="10"/>
        <v>42903217.275892034</v>
      </c>
      <c r="AE187" s="2">
        <f>IF(AE185&gt;=52800000,52800000,IF(AB166=Graph!G$1*1000,AE186+Graph!G$1*1000,AC187))</f>
        <v>33325955.648477528</v>
      </c>
      <c r="AF187" s="3">
        <f t="shared" si="11"/>
        <v>33325955.648477528</v>
      </c>
      <c r="AG187" s="3">
        <f t="shared" si="27"/>
        <v>39575652.530726746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118</v>
      </c>
      <c r="C188" s="7"/>
      <c r="D188" s="2" t="e">
        <f t="shared" si="12"/>
        <v>#N/A</v>
      </c>
      <c r="E188" s="2" t="e">
        <f t="shared" si="22"/>
        <v>#N/A</v>
      </c>
      <c r="F188" s="2">
        <v>990836.24819383025</v>
      </c>
      <c r="G188" s="2">
        <f t="shared" si="26"/>
        <v>489997.71428571426</v>
      </c>
      <c r="H188" s="2">
        <f t="shared" si="37"/>
        <v>74975761.36276342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1785154.7142857104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1004707.2088835537</v>
      </c>
      <c r="Q188" s="2">
        <f t="shared" si="39"/>
        <v>500000</v>
      </c>
      <c r="R188" s="2">
        <f t="shared" si="38"/>
        <v>76729172.924369693</v>
      </c>
      <c r="S188" s="2">
        <f t="shared" si="17"/>
        <v>489997.71428571641</v>
      </c>
      <c r="T188" s="2">
        <f t="shared" si="18"/>
        <v>10002.285714285681</v>
      </c>
      <c r="U188" s="2">
        <f t="shared" si="19"/>
        <v>500000</v>
      </c>
      <c r="V188" s="2">
        <f t="shared" si="33"/>
        <v>33815953.362763241</v>
      </c>
      <c r="W188" s="2">
        <f t="shared" si="20"/>
        <v>489997.71428571269</v>
      </c>
      <c r="X188" s="2">
        <f t="shared" si="6"/>
        <v>10002.285714287311</v>
      </c>
      <c r="Y188" s="2">
        <f t="shared" si="35"/>
        <v>42913219.561606318</v>
      </c>
      <c r="Z188" s="2" t="str">
        <f t="shared" si="8"/>
        <v>HERE</v>
      </c>
      <c r="AA188" s="2">
        <f>IF(Z188="HERE",Y188,AA187+Graph!$G$1*1000)</f>
        <v>42913219.561606318</v>
      </c>
      <c r="AB188" s="2">
        <f t="shared" si="21"/>
        <v>10002.285714283586</v>
      </c>
      <c r="AC188" s="2">
        <f t="shared" si="36"/>
        <v>33815953.362763241</v>
      </c>
      <c r="AD188" s="3">
        <f t="shared" si="10"/>
        <v>42913219.561606318</v>
      </c>
      <c r="AE188" s="2">
        <f>IF(AE186&gt;=52800000,52800000,IF(AB167=Graph!G$1*1000,AE187+Graph!G$1*1000,AC188))</f>
        <v>33815953.362763241</v>
      </c>
      <c r="AF188" s="3">
        <f t="shared" si="11"/>
        <v>33815953.362763241</v>
      </c>
      <c r="AG188" s="3">
        <f t="shared" si="27"/>
        <v>39609154.473583892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119</v>
      </c>
      <c r="C189" s="7"/>
      <c r="D189" s="2" t="e">
        <f t="shared" si="12"/>
        <v>#N/A</v>
      </c>
      <c r="E189" s="2" t="e">
        <f t="shared" si="22"/>
        <v>#N/A</v>
      </c>
      <c r="F189" s="2">
        <v>995343.44197314978</v>
      </c>
      <c r="G189" s="2">
        <f t="shared" si="26"/>
        <v>489997.71428571426</v>
      </c>
      <c r="H189" s="2">
        <f t="shared" si="37"/>
        <v>75465759.077049136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1795156.999999996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1009288.7935174108</v>
      </c>
      <c r="Q189" s="2">
        <f t="shared" si="39"/>
        <v>500000</v>
      </c>
      <c r="R189" s="2">
        <f t="shared" si="38"/>
        <v>77229172.924369693</v>
      </c>
      <c r="S189" s="2">
        <f t="shared" si="17"/>
        <v>489997.71428571641</v>
      </c>
      <c r="T189" s="2">
        <f t="shared" si="18"/>
        <v>10002.285714285681</v>
      </c>
      <c r="U189" s="2">
        <f t="shared" si="19"/>
        <v>500000</v>
      </c>
      <c r="V189" s="2">
        <f t="shared" si="33"/>
        <v>34305951.077048957</v>
      </c>
      <c r="W189" s="2">
        <f t="shared" si="20"/>
        <v>489997.71428571641</v>
      </c>
      <c r="X189" s="2">
        <f t="shared" si="6"/>
        <v>10002.285714283586</v>
      </c>
      <c r="Y189" s="2">
        <f t="shared" si="35"/>
        <v>42923221.847320601</v>
      </c>
      <c r="Z189" s="2" t="str">
        <f t="shared" si="8"/>
        <v>HERE</v>
      </c>
      <c r="AA189" s="2">
        <f>IF(Z189="HERE",Y189,AA188+Graph!$G$1*1000)</f>
        <v>42923221.847320601</v>
      </c>
      <c r="AB189" s="2">
        <f t="shared" si="21"/>
        <v>10002.285714283586</v>
      </c>
      <c r="AC189" s="2">
        <f t="shared" si="36"/>
        <v>34305951.077048957</v>
      </c>
      <c r="AD189" s="3">
        <f t="shared" si="10"/>
        <v>42923221.847320601</v>
      </c>
      <c r="AE189" s="2">
        <f>IF(AE187&gt;=52800000,52800000,IF(AB168=Graph!G$1*1000,AE188+Graph!G$1*1000,AC189))</f>
        <v>34305951.077048957</v>
      </c>
      <c r="AF189" s="3">
        <f t="shared" si="11"/>
        <v>34305951.077048957</v>
      </c>
      <c r="AG189" s="3">
        <f t="shared" si="27"/>
        <v>39642656.416441038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120</v>
      </c>
      <c r="C190" s="7"/>
      <c r="D190" s="2" t="e">
        <f t="shared" si="12"/>
        <v>#N/A</v>
      </c>
      <c r="E190" s="2" t="e">
        <f t="shared" si="22"/>
        <v>#N/A</v>
      </c>
      <c r="F190" s="2">
        <v>999850.6357524693</v>
      </c>
      <c r="G190" s="2">
        <f t="shared" si="26"/>
        <v>489997.71428571426</v>
      </c>
      <c r="H190" s="2">
        <f t="shared" si="37"/>
        <v>75955756.791334853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1805159.2857142817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1013870.378151238</v>
      </c>
      <c r="Q190" s="2">
        <f t="shared" si="39"/>
        <v>500000</v>
      </c>
      <c r="R190" s="2">
        <f t="shared" si="38"/>
        <v>77729172.924369693</v>
      </c>
      <c r="S190" s="2">
        <f t="shared" si="17"/>
        <v>489997.71428571641</v>
      </c>
      <c r="T190" s="2">
        <f t="shared" si="18"/>
        <v>10002.285714285681</v>
      </c>
      <c r="U190" s="2">
        <f t="shared" si="19"/>
        <v>500000</v>
      </c>
      <c r="V190" s="2">
        <f t="shared" si="33"/>
        <v>34795948.791334674</v>
      </c>
      <c r="W190" s="2">
        <f t="shared" si="20"/>
        <v>489997.71428571641</v>
      </c>
      <c r="X190" s="2">
        <f t="shared" si="6"/>
        <v>10002.285714283586</v>
      </c>
      <c r="Y190" s="2">
        <f t="shared" si="35"/>
        <v>42933224.133034885</v>
      </c>
      <c r="Z190" s="2" t="str">
        <f t="shared" si="8"/>
        <v>HERE</v>
      </c>
      <c r="AA190" s="2">
        <f>IF(Z190="HERE",Y190,AA189+Graph!$G$1*1000)</f>
        <v>42933224.133034885</v>
      </c>
      <c r="AB190" s="2">
        <f t="shared" si="21"/>
        <v>10002.285714283586</v>
      </c>
      <c r="AC190" s="2">
        <f t="shared" si="36"/>
        <v>34795948.791334674</v>
      </c>
      <c r="AD190" s="3">
        <f t="shared" si="10"/>
        <v>42933224.133034885</v>
      </c>
      <c r="AE190" s="2">
        <f>IF(AE188&gt;=52800000,52800000,IF(AB169=Graph!G$1*1000,AE189+Graph!G$1*1000,AC190))</f>
        <v>34795948.791334674</v>
      </c>
      <c r="AF190" s="3">
        <f t="shared" si="11"/>
        <v>34795948.791334674</v>
      </c>
      <c r="AG190" s="3">
        <f t="shared" si="27"/>
        <v>39676158.359298177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121</v>
      </c>
      <c r="C191" s="7"/>
      <c r="D191" s="2" t="e">
        <f t="shared" si="12"/>
        <v>#N/A</v>
      </c>
      <c r="E191" s="2" t="e">
        <f t="shared" si="22"/>
        <v>#N/A</v>
      </c>
      <c r="F191" s="2">
        <v>1004357.8295318186</v>
      </c>
      <c r="G191" s="2">
        <f t="shared" si="26"/>
        <v>489997.71428571426</v>
      </c>
      <c r="H191" s="2">
        <f t="shared" si="37"/>
        <v>76445754.505620569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1815161.5714285674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1018451.962785095</v>
      </c>
      <c r="Q191" s="2">
        <f t="shared" si="39"/>
        <v>500000</v>
      </c>
      <c r="R191" s="2">
        <f t="shared" si="38"/>
        <v>78229172.924369693</v>
      </c>
      <c r="S191" s="2">
        <f t="shared" si="17"/>
        <v>489997.71428571641</v>
      </c>
      <c r="T191" s="2">
        <f t="shared" si="18"/>
        <v>10002.285714285681</v>
      </c>
      <c r="U191" s="2">
        <f t="shared" si="19"/>
        <v>500000</v>
      </c>
      <c r="V191" s="2">
        <f t="shared" si="33"/>
        <v>35285946.50562039</v>
      </c>
      <c r="W191" s="2">
        <f t="shared" si="20"/>
        <v>489997.71428571641</v>
      </c>
      <c r="X191" s="2">
        <f t="shared" si="6"/>
        <v>10002.285714283586</v>
      </c>
      <c r="Y191" s="2">
        <f t="shared" si="35"/>
        <v>42943226.418749169</v>
      </c>
      <c r="Z191" s="2" t="str">
        <f t="shared" si="8"/>
        <v>HERE</v>
      </c>
      <c r="AA191" s="2">
        <f>IF(Z191="HERE",Y191,AA190+Graph!$G$1*1000)</f>
        <v>42943226.418749169</v>
      </c>
      <c r="AB191" s="2">
        <f t="shared" si="21"/>
        <v>10002.285714283586</v>
      </c>
      <c r="AC191" s="2">
        <f t="shared" si="36"/>
        <v>35285946.50562039</v>
      </c>
      <c r="AD191" s="3">
        <f t="shared" si="10"/>
        <v>42943226.418749169</v>
      </c>
      <c r="AE191" s="2">
        <f>IF(AE189&gt;=52800000,52800000,IF(AB170=Graph!G$1*1000,AE190+Graph!G$1*1000,AC191))</f>
        <v>35285946.50562039</v>
      </c>
      <c r="AF191" s="3">
        <f t="shared" si="11"/>
        <v>35285946.50562039</v>
      </c>
      <c r="AG191" s="3">
        <f t="shared" si="27"/>
        <v>39709660.302155316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122</v>
      </c>
      <c r="C192" s="7"/>
      <c r="D192" s="2" t="e">
        <f t="shared" si="12"/>
        <v>#N/A</v>
      </c>
      <c r="E192" s="2" t="e">
        <f t="shared" si="22"/>
        <v>#N/A</v>
      </c>
      <c r="F192" s="2">
        <v>1008865.0233111382</v>
      </c>
      <c r="G192" s="2">
        <f t="shared" si="26"/>
        <v>489997.71428571426</v>
      </c>
      <c r="H192" s="2">
        <f t="shared" si="37"/>
        <v>76935752.219906285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1825163.8571428531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1023033.547418952</v>
      </c>
      <c r="Q192" s="2">
        <f t="shared" si="39"/>
        <v>500000</v>
      </c>
      <c r="R192" s="2">
        <f t="shared" si="38"/>
        <v>78729172.924369693</v>
      </c>
      <c r="S192" s="2">
        <f t="shared" si="17"/>
        <v>489997.71428571641</v>
      </c>
      <c r="T192" s="2">
        <f t="shared" si="18"/>
        <v>10002.285714285681</v>
      </c>
      <c r="U192" s="2">
        <f t="shared" si="19"/>
        <v>500000</v>
      </c>
      <c r="V192" s="2">
        <f t="shared" si="33"/>
        <v>35775944.219906107</v>
      </c>
      <c r="W192" s="2">
        <f t="shared" si="20"/>
        <v>489997.71428571641</v>
      </c>
      <c r="X192" s="2">
        <f t="shared" si="6"/>
        <v>10002.285714283586</v>
      </c>
      <c r="Y192" s="2">
        <f t="shared" si="35"/>
        <v>42953228.704463452</v>
      </c>
      <c r="Z192" s="2" t="str">
        <f t="shared" si="8"/>
        <v>HERE</v>
      </c>
      <c r="AA192" s="2">
        <f>IF(Z192="HERE",Y192,AA191+Graph!$G$1*1000)</f>
        <v>42953228.704463452</v>
      </c>
      <c r="AB192" s="2">
        <f t="shared" si="21"/>
        <v>10002.285714283586</v>
      </c>
      <c r="AC192" s="2">
        <f t="shared" si="36"/>
        <v>35775944.219906107</v>
      </c>
      <c r="AD192" s="3">
        <f t="shared" si="10"/>
        <v>42953228.704463452</v>
      </c>
      <c r="AE192" s="2">
        <f>IF(AE190&gt;=52800000,52800000,IF(AB171=Graph!G$1*1000,AE191+Graph!G$1*1000,AC192))</f>
        <v>35775944.219906107</v>
      </c>
      <c r="AF192" s="3">
        <f t="shared" si="11"/>
        <v>35775944.219906107</v>
      </c>
      <c r="AG192" s="3">
        <f t="shared" si="27"/>
        <v>39743162.245012455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123</v>
      </c>
      <c r="C193" s="7"/>
      <c r="D193" s="2" t="e">
        <f t="shared" si="12"/>
        <v>#N/A</v>
      </c>
      <c r="E193" s="2" t="e">
        <f t="shared" si="22"/>
        <v>#N/A</v>
      </c>
      <c r="F193" s="2">
        <v>1013372.2170904577</v>
      </c>
      <c r="G193" s="2">
        <f t="shared" si="26"/>
        <v>489997.71428571426</v>
      </c>
      <c r="H193" s="2">
        <f t="shared" si="37"/>
        <v>77425749.934192002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1835166.1428571388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1027615.132052809</v>
      </c>
      <c r="Q193" s="2">
        <f t="shared" si="39"/>
        <v>500000</v>
      </c>
      <c r="R193" s="2">
        <f t="shared" si="38"/>
        <v>79229172.924369693</v>
      </c>
      <c r="S193" s="2">
        <f t="shared" si="17"/>
        <v>489997.71428571641</v>
      </c>
      <c r="T193" s="2">
        <f t="shared" si="18"/>
        <v>10002.285714285681</v>
      </c>
      <c r="U193" s="2">
        <f t="shared" si="19"/>
        <v>500000</v>
      </c>
      <c r="V193" s="2">
        <f t="shared" si="33"/>
        <v>36265941.934191823</v>
      </c>
      <c r="W193" s="2">
        <f t="shared" si="20"/>
        <v>489997.71428571641</v>
      </c>
      <c r="X193" s="2">
        <f t="shared" si="6"/>
        <v>10002.285714283586</v>
      </c>
      <c r="Y193" s="2">
        <f t="shared" si="35"/>
        <v>42963230.990177736</v>
      </c>
      <c r="Z193" s="2" t="str">
        <f t="shared" si="8"/>
        <v>HERE</v>
      </c>
      <c r="AA193" s="2">
        <f>IF(Z193="HERE",Y193,AA192+Graph!$G$1*1000)</f>
        <v>42963230.990177736</v>
      </c>
      <c r="AB193" s="2">
        <f t="shared" si="21"/>
        <v>10002.285714283586</v>
      </c>
      <c r="AC193" s="2">
        <f t="shared" si="36"/>
        <v>36265941.934191823</v>
      </c>
      <c r="AD193" s="3">
        <f t="shared" si="10"/>
        <v>42963230.990177736</v>
      </c>
      <c r="AE193" s="2">
        <f>IF(AE191&gt;=52800000,52800000,IF(AB172=Graph!G$1*1000,AE192+Graph!G$1*1000,AC193))</f>
        <v>36265941.934191823</v>
      </c>
      <c r="AF193" s="3">
        <f t="shared" si="11"/>
        <v>36265941.934191823</v>
      </c>
      <c r="AG193" s="3">
        <f t="shared" si="27"/>
        <v>39776664.187869594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124</v>
      </c>
      <c r="C194" s="7"/>
      <c r="D194" s="2" t="e">
        <f t="shared" si="12"/>
        <v>#N/A</v>
      </c>
      <c r="E194" s="2" t="e">
        <f t="shared" si="22"/>
        <v>#N/A</v>
      </c>
      <c r="F194" s="2">
        <v>1017879.410869807</v>
      </c>
      <c r="G194" s="2">
        <f t="shared" si="26"/>
        <v>489997.71428571426</v>
      </c>
      <c r="H194" s="2">
        <f t="shared" si="37"/>
        <v>77915747.648477718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1845168.4285714244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1032196.716686666</v>
      </c>
      <c r="Q194" s="2">
        <f t="shared" si="39"/>
        <v>500000</v>
      </c>
      <c r="R194" s="2">
        <f t="shared" si="38"/>
        <v>79729172.924369693</v>
      </c>
      <c r="S194" s="2">
        <f t="shared" si="17"/>
        <v>489997.71428571641</v>
      </c>
      <c r="T194" s="2">
        <f t="shared" si="18"/>
        <v>10002.285714285681</v>
      </c>
      <c r="U194" s="2">
        <f t="shared" si="19"/>
        <v>500000</v>
      </c>
      <c r="V194" s="2">
        <f t="shared" si="33"/>
        <v>36755939.648477539</v>
      </c>
      <c r="W194" s="2">
        <f t="shared" si="20"/>
        <v>489997.71428571641</v>
      </c>
      <c r="X194" s="2">
        <f t="shared" si="6"/>
        <v>10002.285714283586</v>
      </c>
      <c r="Y194" s="2">
        <f t="shared" si="35"/>
        <v>42973233.275892019</v>
      </c>
      <c r="Z194" s="2" t="str">
        <f t="shared" si="8"/>
        <v>HERE</v>
      </c>
      <c r="AA194" s="2">
        <f>IF(Z194="HERE",Y194,AA193+Graph!$G$1*1000)</f>
        <v>42973233.275892019</v>
      </c>
      <c r="AB194" s="2">
        <f t="shared" si="21"/>
        <v>10002.285714283586</v>
      </c>
      <c r="AC194" s="2">
        <f t="shared" si="36"/>
        <v>36755939.648477539</v>
      </c>
      <c r="AD194" s="3">
        <f t="shared" si="10"/>
        <v>42973233.275892019</v>
      </c>
      <c r="AE194" s="2">
        <f>IF(AE192&gt;=52800000,52800000,IF(AB173=Graph!G$1*1000,AE193+Graph!G$1*1000,AC194))</f>
        <v>36755939.648477539</v>
      </c>
      <c r="AF194" s="3">
        <f t="shared" si="11"/>
        <v>36755939.648477539</v>
      </c>
      <c r="AG194" s="3">
        <f t="shared" si="27"/>
        <v>39810166.13072674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125</v>
      </c>
      <c r="C195" s="7"/>
      <c r="D195" s="2" t="e">
        <f t="shared" si="12"/>
        <v>#N/A</v>
      </c>
      <c r="E195" s="2" t="e">
        <f t="shared" si="22"/>
        <v>#N/A</v>
      </c>
      <c r="F195" s="2">
        <v>1022386.6046491265</v>
      </c>
      <c r="G195" s="2">
        <f t="shared" si="26"/>
        <v>489997.71428571426</v>
      </c>
      <c r="H195" s="2">
        <f t="shared" si="37"/>
        <v>78405745.362763435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1855170.7142857101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1036778.301320523</v>
      </c>
      <c r="Q195" s="2">
        <f t="shared" si="39"/>
        <v>500000</v>
      </c>
      <c r="R195" s="2">
        <f t="shared" si="38"/>
        <v>80229172.924369693</v>
      </c>
      <c r="S195" s="2">
        <f t="shared" si="17"/>
        <v>489997.71428571641</v>
      </c>
      <c r="T195" s="2">
        <f t="shared" si="18"/>
        <v>10002.285714285681</v>
      </c>
      <c r="U195" s="2">
        <f t="shared" si="19"/>
        <v>500000</v>
      </c>
      <c r="V195" s="2">
        <f t="shared" si="33"/>
        <v>37245937.362763256</v>
      </c>
      <c r="W195" s="2">
        <f t="shared" si="20"/>
        <v>489997.71428571641</v>
      </c>
      <c r="X195" s="2">
        <f t="shared" si="6"/>
        <v>10002.285714283586</v>
      </c>
      <c r="Y195" s="2">
        <f t="shared" si="35"/>
        <v>42983235.561606303</v>
      </c>
      <c r="Z195" s="2" t="str">
        <f t="shared" si="8"/>
        <v>HERE</v>
      </c>
      <c r="AA195" s="2">
        <f>IF(Z195="HERE",Y195,AA194+Graph!$G$1*1000)</f>
        <v>42983235.561606303</v>
      </c>
      <c r="AB195" s="2">
        <f t="shared" si="21"/>
        <v>10002.285714283586</v>
      </c>
      <c r="AC195" s="2">
        <f t="shared" si="36"/>
        <v>37245937.362763256</v>
      </c>
      <c r="AD195" s="3">
        <f t="shared" si="10"/>
        <v>42983235.561606303</v>
      </c>
      <c r="AE195" s="2">
        <f>IF(AE193&gt;=52800000,52800000,IF(AB174=Graph!G$1*1000,AE194+Graph!G$1*1000,AC195))</f>
        <v>37245937.362763256</v>
      </c>
      <c r="AF195" s="3">
        <f t="shared" si="11"/>
        <v>37245937.362763256</v>
      </c>
      <c r="AG195" s="3">
        <f t="shared" si="27"/>
        <v>39843668.073583879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126</v>
      </c>
      <c r="C196" s="7"/>
      <c r="D196" s="2" t="e">
        <f t="shared" si="12"/>
        <v>#N/A</v>
      </c>
      <c r="E196" s="2" t="e">
        <f t="shared" si="22"/>
        <v>#N/A</v>
      </c>
      <c r="F196" s="2">
        <v>1026893.7984284759</v>
      </c>
      <c r="G196" s="2">
        <f t="shared" si="26"/>
        <v>489997.71428571426</v>
      </c>
      <c r="H196" s="2">
        <f t="shared" si="37"/>
        <v>78895743.077049151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1865172.9999999958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1041359.88595438</v>
      </c>
      <c r="Q196" s="2">
        <f t="shared" si="39"/>
        <v>500000</v>
      </c>
      <c r="R196" s="2">
        <f t="shared" si="38"/>
        <v>80729172.924369693</v>
      </c>
      <c r="S196" s="2">
        <f t="shared" si="17"/>
        <v>489997.71428571641</v>
      </c>
      <c r="T196" s="2">
        <f t="shared" si="18"/>
        <v>10002.285714285681</v>
      </c>
      <c r="U196" s="2">
        <f t="shared" si="19"/>
        <v>500000</v>
      </c>
      <c r="V196" s="2">
        <f t="shared" si="33"/>
        <v>37735935.077048972</v>
      </c>
      <c r="W196" s="2">
        <f t="shared" si="20"/>
        <v>489997.71428571641</v>
      </c>
      <c r="X196" s="2">
        <f t="shared" si="6"/>
        <v>10002.285714283586</v>
      </c>
      <c r="Y196" s="2">
        <f t="shared" si="35"/>
        <v>42993237.847320586</v>
      </c>
      <c r="Z196" s="2" t="str">
        <f t="shared" si="8"/>
        <v>HERE</v>
      </c>
      <c r="AA196" s="2">
        <f>IF(Z196="HERE",Y196,AA195+Graph!$G$1*1000)</f>
        <v>42993237.847320586</v>
      </c>
      <c r="AB196" s="2">
        <f t="shared" si="21"/>
        <v>10002.285714283586</v>
      </c>
      <c r="AC196" s="2">
        <f t="shared" si="36"/>
        <v>37735935.077048972</v>
      </c>
      <c r="AD196" s="3">
        <f t="shared" si="10"/>
        <v>42993237.847320586</v>
      </c>
      <c r="AE196" s="2">
        <f>IF(AE194&gt;=52800000,52800000,IF(AB175=Graph!G$1*1000,AE195+Graph!G$1*1000,AC196))</f>
        <v>37735935.077048972</v>
      </c>
      <c r="AF196" s="3">
        <f t="shared" si="11"/>
        <v>37735935.077048972</v>
      </c>
      <c r="AG196" s="3">
        <f t="shared" si="27"/>
        <v>39877170.016441017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127</v>
      </c>
      <c r="C197" s="7"/>
      <c r="D197" s="2" t="e">
        <f t="shared" si="12"/>
        <v>#N/A</v>
      </c>
      <c r="E197" s="2" t="e">
        <f t="shared" si="22"/>
        <v>#N/A</v>
      </c>
      <c r="F197" s="2">
        <v>1031400.9922077954</v>
      </c>
      <c r="G197" s="2">
        <f t="shared" si="26"/>
        <v>489997.71428571426</v>
      </c>
      <c r="H197" s="2">
        <f t="shared" si="37"/>
        <v>79385740.791334867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1875175.2857142815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1045941.470588237</v>
      </c>
      <c r="Q197" s="2">
        <f t="shared" si="39"/>
        <v>500000</v>
      </c>
      <c r="R197" s="2">
        <f t="shared" si="38"/>
        <v>81229172.924369693</v>
      </c>
      <c r="S197" s="2">
        <f t="shared" si="17"/>
        <v>489997.71428571641</v>
      </c>
      <c r="T197" s="2">
        <f t="shared" si="18"/>
        <v>10002.285714285681</v>
      </c>
      <c r="U197" s="2">
        <f t="shared" si="19"/>
        <v>500000</v>
      </c>
      <c r="V197" s="2">
        <f t="shared" si="33"/>
        <v>38225932.791334689</v>
      </c>
      <c r="W197" s="2">
        <f t="shared" si="20"/>
        <v>489997.71428571641</v>
      </c>
      <c r="X197" s="2">
        <f t="shared" si="6"/>
        <v>10002.285714283586</v>
      </c>
      <c r="Y197" s="2">
        <f t="shared" si="35"/>
        <v>43003240.13303487</v>
      </c>
      <c r="Z197" s="2" t="str">
        <f t="shared" si="8"/>
        <v>HERE</v>
      </c>
      <c r="AA197" s="2">
        <f>IF(Z197="HERE",Y197,AA196+Graph!$G$1*1000)</f>
        <v>43003240.13303487</v>
      </c>
      <c r="AB197" s="2">
        <f t="shared" si="21"/>
        <v>10002.285714283586</v>
      </c>
      <c r="AC197" s="2">
        <f t="shared" si="36"/>
        <v>38225932.791334689</v>
      </c>
      <c r="AD197" s="3">
        <f t="shared" si="10"/>
        <v>43003240.13303487</v>
      </c>
      <c r="AE197" s="2">
        <f>IF(AE195&gt;=52800000,52800000,IF(AB176=Graph!G$1*1000,AE196+Graph!G$1*1000,AC197))</f>
        <v>38225932.791334689</v>
      </c>
      <c r="AF197" s="3">
        <f t="shared" si="11"/>
        <v>38225932.791334689</v>
      </c>
      <c r="AG197" s="3">
        <f t="shared" si="27"/>
        <v>39910671.959298156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128</v>
      </c>
      <c r="C198" s="7"/>
      <c r="D198" s="2" t="e">
        <f t="shared" si="12"/>
        <v>#N/A</v>
      </c>
      <c r="E198" s="2" t="e">
        <f t="shared" si="22"/>
        <v>#N/A</v>
      </c>
      <c r="F198" s="2">
        <v>1035908.1859871149</v>
      </c>
      <c r="G198" s="2">
        <f t="shared" si="26"/>
        <v>489997.71428571426</v>
      </c>
      <c r="H198" s="2">
        <f t="shared" si="37"/>
        <v>79875738.505620584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1885177.5714285672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1050523.0552220643</v>
      </c>
      <c r="Q198" s="2">
        <f t="shared" si="39"/>
        <v>500000</v>
      </c>
      <c r="R198" s="2">
        <f t="shared" si="38"/>
        <v>81729172.924369693</v>
      </c>
      <c r="S198" s="2">
        <f t="shared" si="17"/>
        <v>489997.71428571641</v>
      </c>
      <c r="T198" s="2">
        <f t="shared" si="18"/>
        <v>10002.285714285681</v>
      </c>
      <c r="U198" s="2">
        <f t="shared" si="19"/>
        <v>500000</v>
      </c>
      <c r="V198" s="2">
        <f t="shared" si="33"/>
        <v>38715930.505620405</v>
      </c>
      <c r="W198" s="2">
        <f t="shared" si="20"/>
        <v>489997.71428571641</v>
      </c>
      <c r="X198" s="2">
        <f t="shared" si="6"/>
        <v>10002.285714283586</v>
      </c>
      <c r="Y198" s="2">
        <f t="shared" si="35"/>
        <v>43013242.418749154</v>
      </c>
      <c r="Z198" s="2" t="str">
        <f t="shared" si="8"/>
        <v>HERE</v>
      </c>
      <c r="AA198" s="2">
        <f>IF(Z198="HERE",Y198,AA197+Graph!$G$1*1000)</f>
        <v>43013242.418749154</v>
      </c>
      <c r="AB198" s="2">
        <f t="shared" si="21"/>
        <v>10002.285714283586</v>
      </c>
      <c r="AC198" s="2">
        <f t="shared" si="36"/>
        <v>38715930.505620405</v>
      </c>
      <c r="AD198" s="3">
        <f t="shared" si="10"/>
        <v>43013242.418749154</v>
      </c>
      <c r="AE198" s="2">
        <f>IF(AE196&gt;=52800000,52800000,IF(AB177=Graph!G$1*1000,AE197+Graph!G$1*1000,AC198))</f>
        <v>38715930.505620405</v>
      </c>
      <c r="AF198" s="3">
        <f t="shared" si="11"/>
        <v>38715930.505620405</v>
      </c>
      <c r="AG198" s="3">
        <f t="shared" si="27"/>
        <v>39944173.902155295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129</v>
      </c>
      <c r="C199" s="7"/>
      <c r="D199" s="2" t="e">
        <f t="shared" si="12"/>
        <v>#N/A</v>
      </c>
      <c r="E199" s="2" t="e">
        <f t="shared" si="22"/>
        <v>#N/A</v>
      </c>
      <c r="F199" s="2">
        <v>1040415.3797664642</v>
      </c>
      <c r="G199" s="2">
        <f t="shared" si="26"/>
        <v>489997.71428571426</v>
      </c>
      <c r="H199" s="2">
        <f t="shared" si="37"/>
        <v>80365736.2199063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1895179.8571428529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1055104.6398559213</v>
      </c>
      <c r="Q199" s="2">
        <f t="shared" si="39"/>
        <v>500000</v>
      </c>
      <c r="R199" s="2">
        <f t="shared" si="38"/>
        <v>82229172.924369693</v>
      </c>
      <c r="S199" s="2">
        <f t="shared" si="17"/>
        <v>489997.71428571641</v>
      </c>
      <c r="T199" s="2">
        <f t="shared" si="18"/>
        <v>10002.285714285681</v>
      </c>
      <c r="U199" s="2">
        <f t="shared" si="19"/>
        <v>500000</v>
      </c>
      <c r="V199" s="2">
        <f t="shared" si="33"/>
        <v>39205928.219906121</v>
      </c>
      <c r="W199" s="2">
        <f t="shared" si="20"/>
        <v>489997.71428571641</v>
      </c>
      <c r="X199" s="2">
        <f t="shared" si="6"/>
        <v>10002.285714283586</v>
      </c>
      <c r="Y199" s="2">
        <f t="shared" si="35"/>
        <v>43023244.704463437</v>
      </c>
      <c r="Z199" s="2" t="str">
        <f t="shared" si="8"/>
        <v>HERE</v>
      </c>
      <c r="AA199" s="2">
        <f>IF(Z199="HERE",Y199,AA198+Graph!$G$1*1000)</f>
        <v>43023244.704463437</v>
      </c>
      <c r="AB199" s="2">
        <f t="shared" si="21"/>
        <v>10002.285714283586</v>
      </c>
      <c r="AC199" s="2">
        <f t="shared" si="36"/>
        <v>39205928.219906121</v>
      </c>
      <c r="AD199" s="3">
        <f t="shared" si="10"/>
        <v>43023244.704463437</v>
      </c>
      <c r="AE199" s="2">
        <f>IF(AE197&gt;=52800000,52800000,IF(AB178=Graph!G$1*1000,AE198+Graph!G$1*1000,AC199))</f>
        <v>39205928.219906121</v>
      </c>
      <c r="AF199" s="3">
        <f t="shared" si="11"/>
        <v>39205928.219906121</v>
      </c>
      <c r="AG199" s="3">
        <f t="shared" si="27"/>
        <v>39977675.845012441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130</v>
      </c>
      <c r="C200" s="7"/>
      <c r="D200" s="2" t="e">
        <f t="shared" si="12"/>
        <v>#N/A</v>
      </c>
      <c r="E200" s="2" t="e">
        <f t="shared" si="22"/>
        <v>#N/A</v>
      </c>
      <c r="F200" s="2">
        <v>1044922.5735457838</v>
      </c>
      <c r="G200" s="2">
        <f t="shared" si="26"/>
        <v>489997.71428571426</v>
      </c>
      <c r="H200" s="2">
        <f t="shared" si="37"/>
        <v>80855733.934192017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1905182.1428571385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1059686.2244897783</v>
      </c>
      <c r="Q200" s="2">
        <f t="shared" si="39"/>
        <v>500000</v>
      </c>
      <c r="R200" s="2">
        <f t="shared" si="38"/>
        <v>82729172.924369693</v>
      </c>
      <c r="S200" s="2">
        <f t="shared" si="17"/>
        <v>489997.71428571641</v>
      </c>
      <c r="T200" s="2">
        <f t="shared" si="18"/>
        <v>10002.285714285681</v>
      </c>
      <c r="U200" s="2">
        <f t="shared" si="19"/>
        <v>500000</v>
      </c>
      <c r="V200" s="2">
        <f t="shared" si="33"/>
        <v>39695925.934191838</v>
      </c>
      <c r="W200" s="2">
        <f t="shared" si="20"/>
        <v>489997.71428571641</v>
      </c>
      <c r="X200" s="2">
        <f t="shared" si="6"/>
        <v>10002.285714283586</v>
      </c>
      <c r="Y200" s="2">
        <f t="shared" si="35"/>
        <v>43033246.990177721</v>
      </c>
      <c r="Z200" s="2" t="str">
        <f t="shared" si="8"/>
        <v>HERE</v>
      </c>
      <c r="AA200" s="2">
        <f>IF(Z200="HERE",Y200,AA199+Graph!$G$1*1000)</f>
        <v>43033246.990177721</v>
      </c>
      <c r="AB200" s="2">
        <f t="shared" si="21"/>
        <v>10002.285714283586</v>
      </c>
      <c r="AC200" s="2">
        <f t="shared" si="36"/>
        <v>39695925.934191838</v>
      </c>
      <c r="AD200" s="3">
        <f t="shared" si="10"/>
        <v>43033246.990177721</v>
      </c>
      <c r="AE200" s="2">
        <f>IF(AE198&gt;=52800000,52800000,IF(AB179=Graph!G$1*1000,AE199+Graph!G$1*1000,AC200))</f>
        <v>39695925.934191838</v>
      </c>
      <c r="AF200" s="3">
        <f t="shared" si="11"/>
        <v>39695925.934191838</v>
      </c>
      <c r="AG200" s="3">
        <f t="shared" si="27"/>
        <v>40011177.78786958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131</v>
      </c>
      <c r="C201" s="7"/>
      <c r="D201" s="2" t="e">
        <f t="shared" si="12"/>
        <v>#N/A</v>
      </c>
      <c r="E201" s="2" t="e">
        <f t="shared" si="22"/>
        <v>#N/A</v>
      </c>
      <c r="F201" s="2">
        <v>1049429.7673251033</v>
      </c>
      <c r="G201" s="2">
        <f t="shared" si="26"/>
        <v>489997.71428571426</v>
      </c>
      <c r="H201" s="2">
        <f t="shared" si="37"/>
        <v>81345731.648477733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1915184.4285714242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1064267.8091236353</v>
      </c>
      <c r="Q201" s="2">
        <f t="shared" si="39"/>
        <v>500000</v>
      </c>
      <c r="R201" s="2">
        <f t="shared" si="38"/>
        <v>83229172.924369693</v>
      </c>
      <c r="S201" s="2">
        <f t="shared" si="17"/>
        <v>489997.71428571641</v>
      </c>
      <c r="T201" s="2">
        <f t="shared" si="18"/>
        <v>10002.285714285681</v>
      </c>
      <c r="U201" s="2">
        <f t="shared" si="19"/>
        <v>500000</v>
      </c>
      <c r="V201" s="2">
        <f t="shared" si="33"/>
        <v>40185923.648477554</v>
      </c>
      <c r="W201" s="2">
        <f t="shared" si="20"/>
        <v>489997.71428571641</v>
      </c>
      <c r="X201" s="2">
        <f t="shared" si="6"/>
        <v>10002.285714283586</v>
      </c>
      <c r="Y201" s="2">
        <f t="shared" si="35"/>
        <v>43043249.275892004</v>
      </c>
      <c r="Z201" s="2" t="str">
        <f t="shared" si="8"/>
        <v>HERE</v>
      </c>
      <c r="AA201" s="2">
        <f>IF(Z201="HERE",Y201,AA200+Graph!$G$1*1000)</f>
        <v>43043249.275892004</v>
      </c>
      <c r="AB201" s="2">
        <f t="shared" si="21"/>
        <v>10002.285714283586</v>
      </c>
      <c r="AC201" s="2">
        <f t="shared" si="36"/>
        <v>40185923.648477554</v>
      </c>
      <c r="AD201" s="3">
        <f t="shared" si="10"/>
        <v>43043249.275892004</v>
      </c>
      <c r="AE201" s="2">
        <f>IF(AE199&gt;=52800000,52800000,IF(AB180=Graph!G$1*1000,AE200+Graph!G$1*1000,AC201))</f>
        <v>40185923.648477554</v>
      </c>
      <c r="AF201" s="3">
        <f t="shared" si="11"/>
        <v>40185923.648477554</v>
      </c>
      <c r="AG201" s="3">
        <f t="shared" si="27"/>
        <v>40044679.730726719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132</v>
      </c>
      <c r="C202" s="7"/>
      <c r="D202" s="2" t="e">
        <f t="shared" si="12"/>
        <v>#N/A</v>
      </c>
      <c r="E202" s="2" t="e">
        <f t="shared" si="22"/>
        <v>#N/A</v>
      </c>
      <c r="F202" s="2">
        <v>1053936.9611044526</v>
      </c>
      <c r="G202" s="2">
        <f t="shared" si="26"/>
        <v>489997.71428571426</v>
      </c>
      <c r="H202" s="2">
        <f t="shared" si="37"/>
        <v>81835729.36276345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1925186.7142857099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1068849.3937574923</v>
      </c>
      <c r="Q202" s="2">
        <f t="shared" si="39"/>
        <v>500000</v>
      </c>
      <c r="R202" s="2">
        <f t="shared" si="38"/>
        <v>83729172.924369693</v>
      </c>
      <c r="S202" s="2">
        <f t="shared" si="17"/>
        <v>489997.71428571641</v>
      </c>
      <c r="T202" s="2">
        <f t="shared" si="18"/>
        <v>10002.285714285681</v>
      </c>
      <c r="U202" s="2">
        <f t="shared" si="19"/>
        <v>500000</v>
      </c>
      <c r="V202" s="2">
        <f t="shared" si="33"/>
        <v>40675921.362763271</v>
      </c>
      <c r="W202" s="2">
        <f t="shared" si="20"/>
        <v>489997.71428571641</v>
      </c>
      <c r="X202" s="2">
        <f t="shared" si="6"/>
        <v>10002.285714283586</v>
      </c>
      <c r="Y202" s="2">
        <f t="shared" si="35"/>
        <v>43053251.561606288</v>
      </c>
      <c r="Z202" s="2" t="str">
        <f t="shared" si="8"/>
        <v>HERE</v>
      </c>
      <c r="AA202" s="2">
        <f>IF(Z202="HERE",Y202,AA201+Graph!$G$1*1000)</f>
        <v>43053251.561606288</v>
      </c>
      <c r="AB202" s="2">
        <f t="shared" si="21"/>
        <v>10002.285714283586</v>
      </c>
      <c r="AC202" s="2">
        <f t="shared" si="36"/>
        <v>40675921.362763271</v>
      </c>
      <c r="AD202" s="3">
        <f t="shared" si="10"/>
        <v>43053251.561606288</v>
      </c>
      <c r="AE202" s="2">
        <f>IF(AE200&gt;=52800000,52800000,IF(AB181=Graph!G$1*1000,AE201+Graph!G$1*1000,AC202))</f>
        <v>40675921.362763271</v>
      </c>
      <c r="AF202" s="3">
        <f t="shared" si="11"/>
        <v>40675921.362763271</v>
      </c>
      <c r="AG202" s="3">
        <f t="shared" si="27"/>
        <v>40078181.673583865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133</v>
      </c>
      <c r="C203" s="7"/>
      <c r="D203" s="2" t="e">
        <f t="shared" si="12"/>
        <v>#N/A</v>
      </c>
      <c r="E203" s="2" t="e">
        <f t="shared" si="22"/>
        <v>#N/A</v>
      </c>
      <c r="F203" s="2">
        <v>1058444.1548837721</v>
      </c>
      <c r="G203" s="2">
        <f t="shared" si="26"/>
        <v>489997.71428571426</v>
      </c>
      <c r="H203" s="2">
        <f t="shared" si="37"/>
        <v>82325727.077049166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1935188.9999999956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1073430.9783913493</v>
      </c>
      <c r="Q203" s="2">
        <f t="shared" si="39"/>
        <v>500000</v>
      </c>
      <c r="R203" s="2">
        <f t="shared" si="38"/>
        <v>84229172.924369693</v>
      </c>
      <c r="S203" s="2">
        <f t="shared" si="17"/>
        <v>489997.71428571641</v>
      </c>
      <c r="T203" s="2">
        <f t="shared" si="18"/>
        <v>10002.285714285681</v>
      </c>
      <c r="U203" s="2">
        <f t="shared" si="19"/>
        <v>500000</v>
      </c>
      <c r="V203" s="2">
        <f t="shared" si="33"/>
        <v>41165919.077048987</v>
      </c>
      <c r="W203" s="2">
        <f t="shared" si="20"/>
        <v>489997.71428571641</v>
      </c>
      <c r="X203" s="2">
        <f t="shared" si="6"/>
        <v>10002.285714283586</v>
      </c>
      <c r="Y203" s="2">
        <f t="shared" si="35"/>
        <v>43063253.847320572</v>
      </c>
      <c r="Z203" s="2" t="str">
        <f t="shared" si="8"/>
        <v>HERE</v>
      </c>
      <c r="AA203" s="2">
        <f>IF(Z203="HERE",Y203,AA202+Graph!$G$1*1000)</f>
        <v>43063253.847320572</v>
      </c>
      <c r="AB203" s="2">
        <f t="shared" si="21"/>
        <v>10002.285714283586</v>
      </c>
      <c r="AC203" s="2">
        <f t="shared" si="36"/>
        <v>41165919.077048987</v>
      </c>
      <c r="AD203" s="3">
        <f t="shared" si="10"/>
        <v>43063253.847320572</v>
      </c>
      <c r="AE203" s="2">
        <f>IF(AE201&gt;=52800000,52800000,IF(AB182=Graph!G$1*1000,AE202+Graph!G$1*1000,AC203))</f>
        <v>41165919.077048987</v>
      </c>
      <c r="AF203" s="3">
        <f t="shared" si="11"/>
        <v>41165919.077048987</v>
      </c>
      <c r="AG203" s="3">
        <f t="shared" si="27"/>
        <v>40111683.616441004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134</v>
      </c>
      <c r="C204" s="7"/>
      <c r="D204" s="2" t="e">
        <f t="shared" si="12"/>
        <v>#N/A</v>
      </c>
      <c r="E204" s="2" t="e">
        <f t="shared" si="22"/>
        <v>#N/A</v>
      </c>
      <c r="F204" s="2">
        <v>1062951.3486630917</v>
      </c>
      <c r="G204" s="2">
        <f t="shared" si="26"/>
        <v>489997.71428571426</v>
      </c>
      <c r="H204" s="2">
        <f t="shared" si="37"/>
        <v>82815724.791334882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1945191.2857142813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1078012.5630252063</v>
      </c>
      <c r="Q204" s="2">
        <f t="shared" si="39"/>
        <v>500000</v>
      </c>
      <c r="R204" s="2">
        <f t="shared" si="38"/>
        <v>84729172.924369693</v>
      </c>
      <c r="S204" s="2">
        <f t="shared" si="17"/>
        <v>489997.71428571641</v>
      </c>
      <c r="T204" s="2">
        <f t="shared" si="18"/>
        <v>10002.285714285681</v>
      </c>
      <c r="U204" s="2">
        <f t="shared" si="19"/>
        <v>500000</v>
      </c>
      <c r="V204" s="2">
        <f t="shared" si="33"/>
        <v>41655916.791334704</v>
      </c>
      <c r="W204" s="2">
        <f t="shared" si="20"/>
        <v>489997.71428571641</v>
      </c>
      <c r="X204" s="2">
        <f t="shared" si="6"/>
        <v>10002.285714283586</v>
      </c>
      <c r="Y204" s="2">
        <f t="shared" si="35"/>
        <v>43073256.133034855</v>
      </c>
      <c r="Z204" s="2" t="str">
        <f t="shared" si="8"/>
        <v>HERE</v>
      </c>
      <c r="AA204" s="2">
        <f>IF(Z204="HERE",Y204,AA203+Graph!$G$1*1000)</f>
        <v>43073256.133034855</v>
      </c>
      <c r="AB204" s="2">
        <f t="shared" si="21"/>
        <v>10002.285714283586</v>
      </c>
      <c r="AC204" s="2">
        <f t="shared" si="36"/>
        <v>41655916.791334704</v>
      </c>
      <c r="AD204" s="3">
        <f t="shared" si="10"/>
        <v>43073256.133034855</v>
      </c>
      <c r="AE204" s="2">
        <f>IF(AE202&gt;=52800000,52800000,IF(AB183=Graph!G$1*1000,AE203+Graph!G$1*1000,AC204))</f>
        <v>41655916.791334704</v>
      </c>
      <c r="AF204" s="3">
        <f t="shared" si="11"/>
        <v>41655916.791334704</v>
      </c>
      <c r="AG204" s="3">
        <f t="shared" si="27"/>
        <v>40145185.55929815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135</v>
      </c>
      <c r="C205" s="7"/>
      <c r="D205" s="2" t="e">
        <f t="shared" si="12"/>
        <v>#N/A</v>
      </c>
      <c r="E205" s="2" t="e">
        <f t="shared" si="22"/>
        <v>#N/A</v>
      </c>
      <c r="F205" s="2">
        <v>1067458.542442441</v>
      </c>
      <c r="G205" s="2">
        <f t="shared" si="26"/>
        <v>489997.71428571426</v>
      </c>
      <c r="H205" s="2">
        <f t="shared" si="37"/>
        <v>83305722.505620599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1955193.5714285669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1082594.1476590633</v>
      </c>
      <c r="Q205" s="2">
        <f t="shared" si="39"/>
        <v>500000</v>
      </c>
      <c r="R205" s="2">
        <f t="shared" si="38"/>
        <v>85229172.924369693</v>
      </c>
      <c r="S205" s="2">
        <f t="shared" si="17"/>
        <v>489997.71428571641</v>
      </c>
      <c r="T205" s="2">
        <f t="shared" si="18"/>
        <v>10002.285714285681</v>
      </c>
      <c r="U205" s="2">
        <f t="shared" si="19"/>
        <v>500000</v>
      </c>
      <c r="V205" s="2">
        <f t="shared" si="33"/>
        <v>42145914.50562042</v>
      </c>
      <c r="W205" s="2">
        <f t="shared" si="20"/>
        <v>489997.71428571641</v>
      </c>
      <c r="X205" s="2">
        <f t="shared" si="6"/>
        <v>10002.285714283586</v>
      </c>
      <c r="Y205" s="2">
        <f t="shared" si="35"/>
        <v>43083258.418749139</v>
      </c>
      <c r="Z205" s="2" t="str">
        <f t="shared" si="8"/>
        <v>HERE</v>
      </c>
      <c r="AA205" s="2">
        <f>IF(Z205="HERE",Y205,AA204+Graph!$G$1*1000)</f>
        <v>43083258.418749139</v>
      </c>
      <c r="AB205" s="2">
        <f t="shared" si="21"/>
        <v>10002.285714283586</v>
      </c>
      <c r="AC205" s="2">
        <f t="shared" si="36"/>
        <v>42145914.50562042</v>
      </c>
      <c r="AD205" s="3">
        <f t="shared" si="10"/>
        <v>43083258.418749139</v>
      </c>
      <c r="AE205" s="2">
        <f>IF(AE203&gt;=52800000,52800000,IF(AB184=Graph!G$1*1000,AE204+Graph!G$1*1000,AC205))</f>
        <v>42145914.50562042</v>
      </c>
      <c r="AF205" s="3">
        <f t="shared" si="11"/>
        <v>42145914.50562042</v>
      </c>
      <c r="AG205" s="3">
        <f t="shared" si="27"/>
        <v>40178687.502155289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136</v>
      </c>
      <c r="C206" s="7"/>
      <c r="D206" s="2" t="e">
        <f t="shared" si="12"/>
        <v>#N/A</v>
      </c>
      <c r="E206" s="2" t="e">
        <f t="shared" si="22"/>
        <v>#N/A</v>
      </c>
      <c r="F206" s="2">
        <v>1071965.7362217605</v>
      </c>
      <c r="G206" s="2">
        <f t="shared" si="26"/>
        <v>489997.71428571426</v>
      </c>
      <c r="H206" s="2">
        <f t="shared" si="37"/>
        <v>83795720.219906315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1965195.8571428526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1087175.7322929204</v>
      </c>
      <c r="Q206" s="2">
        <f t="shared" si="39"/>
        <v>500000</v>
      </c>
      <c r="R206" s="2">
        <f t="shared" si="38"/>
        <v>85729172.924369693</v>
      </c>
      <c r="S206" s="2">
        <f t="shared" si="17"/>
        <v>489997.71428571641</v>
      </c>
      <c r="T206" s="2">
        <f t="shared" si="18"/>
        <v>10002.285714285681</v>
      </c>
      <c r="U206" s="2">
        <f t="shared" si="19"/>
        <v>500000</v>
      </c>
      <c r="V206" s="2">
        <f t="shared" si="33"/>
        <v>42635912.219906136</v>
      </c>
      <c r="W206" s="2">
        <f t="shared" si="20"/>
        <v>489997.71428571641</v>
      </c>
      <c r="X206" s="2">
        <f t="shared" si="6"/>
        <v>10002.285714283586</v>
      </c>
      <c r="Y206" s="2">
        <f t="shared" si="35"/>
        <v>43093260.704463422</v>
      </c>
      <c r="Z206" s="2" t="str">
        <f t="shared" si="8"/>
        <v>HERE</v>
      </c>
      <c r="AA206" s="2">
        <f>IF(Z206="HERE",Y206,AA205+Graph!$G$1*1000)</f>
        <v>43093260.704463422</v>
      </c>
      <c r="AB206" s="2">
        <f t="shared" si="21"/>
        <v>10002.285714283586</v>
      </c>
      <c r="AC206" s="2">
        <f t="shared" si="36"/>
        <v>42145914.50562042</v>
      </c>
      <c r="AD206" s="3">
        <f t="shared" si="10"/>
        <v>43093260.704463422</v>
      </c>
      <c r="AE206" s="2">
        <f>IF(AE204&gt;=52800000,52800000,IF(AB185=Graph!G$1*1000,AE205+Graph!G$1*1000,AC206))</f>
        <v>42145914.50562042</v>
      </c>
      <c r="AF206" s="3">
        <f t="shared" si="11"/>
        <v>42145914.50562042</v>
      </c>
      <c r="AG206" s="3">
        <f t="shared" si="27"/>
        <v>40212189.445012428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137</v>
      </c>
      <c r="C207" s="7"/>
      <c r="D207" s="2" t="e">
        <f t="shared" si="12"/>
        <v>#N/A</v>
      </c>
      <c r="E207" s="2" t="e">
        <f t="shared" si="22"/>
        <v>#N/A</v>
      </c>
      <c r="F207" s="2">
        <v>1076472.93000108</v>
      </c>
      <c r="G207" s="2">
        <f t="shared" si="26"/>
        <v>489997.71428571426</v>
      </c>
      <c r="H207" s="2">
        <f t="shared" si="37"/>
        <v>84285717.934192032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1975198.1428571383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1091757.3169267476</v>
      </c>
      <c r="Q207" s="2">
        <f t="shared" si="39"/>
        <v>500000</v>
      </c>
      <c r="R207" s="2">
        <f t="shared" si="38"/>
        <v>86229172.924369693</v>
      </c>
      <c r="S207" s="2">
        <f t="shared" si="17"/>
        <v>489997.71428571641</v>
      </c>
      <c r="T207" s="2">
        <f t="shared" si="18"/>
        <v>10002.285714285681</v>
      </c>
      <c r="U207" s="2">
        <f t="shared" si="19"/>
        <v>500000</v>
      </c>
      <c r="V207" s="2">
        <f t="shared" si="33"/>
        <v>43125909.934191853</v>
      </c>
      <c r="W207" s="2">
        <f t="shared" si="20"/>
        <v>489997.71428571641</v>
      </c>
      <c r="X207" s="2">
        <f t="shared" si="6"/>
        <v>10002.285714283586</v>
      </c>
      <c r="Y207" s="2">
        <f t="shared" si="35"/>
        <v>43103262.990177706</v>
      </c>
      <c r="Z207" s="2" t="str">
        <f t="shared" si="8"/>
        <v>MEEP</v>
      </c>
      <c r="AA207" s="2">
        <f>IF(Z207="HERE",Y207,AA206+Graph!$G$1*1000)</f>
        <v>43513260.704463422</v>
      </c>
      <c r="AB207" s="2">
        <f t="shared" si="21"/>
        <v>420000</v>
      </c>
      <c r="AC207" s="2">
        <f t="shared" si="36"/>
        <v>42145914.50562042</v>
      </c>
      <c r="AD207" s="3">
        <f t="shared" si="10"/>
        <v>43513260.704463422</v>
      </c>
      <c r="AE207" s="2">
        <f>IF(AE205&gt;=52800000,52800000,IF(AB186=Graph!G$1*1000,AE206+Graph!G$1*1000,AC207))</f>
        <v>42145914.50562042</v>
      </c>
      <c r="AF207" s="3">
        <f t="shared" si="11"/>
        <v>42145914.50562042</v>
      </c>
      <c r="AG207" s="3">
        <f t="shared" si="27"/>
        <v>40245691.387869567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138</v>
      </c>
      <c r="C208" s="7"/>
      <c r="D208" s="2" t="e">
        <f t="shared" si="12"/>
        <v>#N/A</v>
      </c>
      <c r="E208" s="2" t="e">
        <f t="shared" si="22"/>
        <v>#N/A</v>
      </c>
      <c r="F208" s="2">
        <v>1080980.1237804294</v>
      </c>
      <c r="G208" s="2">
        <f t="shared" si="26"/>
        <v>489997.71428571426</v>
      </c>
      <c r="H208" s="2">
        <f t="shared" si="37"/>
        <v>84775715.648477748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1985200.428571424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1096338.9015606046</v>
      </c>
      <c r="Q208" s="2">
        <f t="shared" si="39"/>
        <v>500000</v>
      </c>
      <c r="R208" s="2">
        <f t="shared" si="38"/>
        <v>86729172.924369693</v>
      </c>
      <c r="S208" s="2">
        <f t="shared" si="17"/>
        <v>489997.71428571641</v>
      </c>
      <c r="T208" s="2">
        <f t="shared" si="18"/>
        <v>10002.285714285681</v>
      </c>
      <c r="U208" s="2">
        <f t="shared" si="19"/>
        <v>500000</v>
      </c>
      <c r="V208" s="2">
        <f t="shared" si="33"/>
        <v>43615907.648477569</v>
      </c>
      <c r="W208" s="2">
        <f t="shared" si="20"/>
        <v>489997.71428571641</v>
      </c>
      <c r="X208" s="2">
        <f t="shared" si="6"/>
        <v>10002.285714283586</v>
      </c>
      <c r="Y208" s="2">
        <f t="shared" si="35"/>
        <v>43113265.275891989</v>
      </c>
      <c r="Z208" s="2" t="str">
        <f t="shared" si="8"/>
        <v>MEEP</v>
      </c>
      <c r="AA208" s="2">
        <f>IF(Z208="HERE",Y208,AA207+Graph!$G$1*1000)</f>
        <v>43933260.704463422</v>
      </c>
      <c r="AB208" s="2">
        <f t="shared" si="21"/>
        <v>420000</v>
      </c>
      <c r="AC208" s="2">
        <f t="shared" si="36"/>
        <v>42145914.50562042</v>
      </c>
      <c r="AD208" s="3">
        <f t="shared" si="10"/>
        <v>43933260.704463422</v>
      </c>
      <c r="AE208" s="2">
        <f>IF(AE206&gt;=52800000,52800000,IF(AB187=Graph!G$1*1000,AE207+Graph!G$1*1000,AC208))</f>
        <v>42145914.50562042</v>
      </c>
      <c r="AF208" s="3">
        <f t="shared" si="11"/>
        <v>42145914.50562042</v>
      </c>
      <c r="AG208" s="3">
        <f t="shared" si="27"/>
        <v>40279193.330726705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139</v>
      </c>
      <c r="C209" s="7"/>
      <c r="D209" s="2" t="e">
        <f t="shared" si="12"/>
        <v>#N/A</v>
      </c>
      <c r="E209" s="2" t="e">
        <f t="shared" si="22"/>
        <v>#N/A</v>
      </c>
      <c r="F209" s="2">
        <v>1085487.3175597489</v>
      </c>
      <c r="G209" s="2">
        <f t="shared" si="26"/>
        <v>489997.71428571426</v>
      </c>
      <c r="H209" s="2">
        <f t="shared" si="37"/>
        <v>85265713.362763464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1995202.7142857097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1100920.4861944616</v>
      </c>
      <c r="Q209" s="2">
        <f t="shared" si="39"/>
        <v>500000</v>
      </c>
      <c r="R209" s="2">
        <f t="shared" si="38"/>
        <v>87229172.924369693</v>
      </c>
      <c r="S209" s="2">
        <f t="shared" si="17"/>
        <v>489997.71428571641</v>
      </c>
      <c r="T209" s="2">
        <f t="shared" si="18"/>
        <v>10002.285714285681</v>
      </c>
      <c r="U209" s="2">
        <f t="shared" si="19"/>
        <v>500000</v>
      </c>
      <c r="V209" s="2">
        <f t="shared" si="33"/>
        <v>44105905.362763286</v>
      </c>
      <c r="W209" s="2">
        <f t="shared" si="20"/>
        <v>489997.71428571641</v>
      </c>
      <c r="X209" s="2">
        <f t="shared" si="6"/>
        <v>10002.285714283586</v>
      </c>
      <c r="Y209" s="2">
        <f t="shared" si="35"/>
        <v>43123267.561606273</v>
      </c>
      <c r="Z209" s="2" t="str">
        <f t="shared" si="8"/>
        <v>MEEP</v>
      </c>
      <c r="AA209" s="2">
        <f>IF(Z209="HERE",Y209,AA208+Graph!$G$1*1000)</f>
        <v>44353260.704463422</v>
      </c>
      <c r="AB209" s="2">
        <f t="shared" si="21"/>
        <v>420000</v>
      </c>
      <c r="AC209" s="2">
        <f t="shared" si="36"/>
        <v>42145914.50562042</v>
      </c>
      <c r="AD209" s="3">
        <f t="shared" si="10"/>
        <v>44353260.704463422</v>
      </c>
      <c r="AE209" s="2">
        <f>IF(AE207&gt;=52800000,52800000,IF(AB188=Graph!G$1*1000,AE208+Graph!G$1*1000,AC209))</f>
        <v>42145914.50562042</v>
      </c>
      <c r="AF209" s="3">
        <f t="shared" si="11"/>
        <v>42145914.50562042</v>
      </c>
      <c r="AG209" s="3">
        <f t="shared" si="27"/>
        <v>40312695.273583852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140</v>
      </c>
      <c r="C210" s="7"/>
      <c r="D210" s="2" t="e">
        <f t="shared" si="12"/>
        <v>#N/A</v>
      </c>
      <c r="E210" s="2" t="e">
        <f t="shared" si="22"/>
        <v>#N/A</v>
      </c>
      <c r="F210" s="2">
        <v>1089994.5113390684</v>
      </c>
      <c r="G210" s="2">
        <f t="shared" si="26"/>
        <v>489997.71428571426</v>
      </c>
      <c r="H210" s="2">
        <f t="shared" si="37"/>
        <v>85755711.077049181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2005204.9999999953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1105502.0708283186</v>
      </c>
      <c r="Q210" s="2">
        <f t="shared" si="39"/>
        <v>500000</v>
      </c>
      <c r="R210" s="2">
        <f t="shared" si="38"/>
        <v>87729172.924369693</v>
      </c>
      <c r="S210" s="2">
        <f t="shared" si="17"/>
        <v>489997.71428571641</v>
      </c>
      <c r="T210" s="2">
        <f t="shared" si="18"/>
        <v>10002.285714285681</v>
      </c>
      <c r="U210" s="2">
        <f t="shared" si="19"/>
        <v>500000</v>
      </c>
      <c r="V210" s="2">
        <f t="shared" si="33"/>
        <v>44595903.077049002</v>
      </c>
      <c r="W210" s="2">
        <f t="shared" si="20"/>
        <v>489997.71428571641</v>
      </c>
      <c r="X210" s="2">
        <f t="shared" si="6"/>
        <v>10002.285714283586</v>
      </c>
      <c r="Y210" s="2">
        <f t="shared" si="35"/>
        <v>43133269.847320557</v>
      </c>
      <c r="Z210" s="2" t="str">
        <f t="shared" si="8"/>
        <v>MEEP</v>
      </c>
      <c r="AA210" s="2">
        <f>IF(Z210="HERE",Y210,AA209+Graph!$G$1*1000)</f>
        <v>44773260.704463422</v>
      </c>
      <c r="AB210" s="2">
        <f t="shared" si="21"/>
        <v>420000</v>
      </c>
      <c r="AC210" s="2">
        <f t="shared" si="36"/>
        <v>42145914.50562042</v>
      </c>
      <c r="AD210" s="3">
        <f t="shared" si="10"/>
        <v>44773260.704463422</v>
      </c>
      <c r="AE210" s="2">
        <f>IF(AE208&gt;=52800000,52800000,IF(AB189=Graph!G$1*1000,AE209+Graph!G$1*1000,AC210))</f>
        <v>42145914.50562042</v>
      </c>
      <c r="AF210" s="3">
        <f t="shared" si="11"/>
        <v>42145914.50562042</v>
      </c>
      <c r="AG210" s="3">
        <f t="shared" si="27"/>
        <v>40346197.216440991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141</v>
      </c>
      <c r="C211" s="7"/>
      <c r="D211" s="2" t="e">
        <f t="shared" si="12"/>
        <v>#N/A</v>
      </c>
      <c r="E211" s="2" t="e">
        <f t="shared" si="22"/>
        <v>#N/A</v>
      </c>
      <c r="F211" s="2">
        <v>1094501.7051184177</v>
      </c>
      <c r="G211" s="2">
        <f t="shared" si="26"/>
        <v>489997.71428571426</v>
      </c>
      <c r="H211" s="2">
        <f t="shared" si="37"/>
        <v>86245708.791334897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2015207.285714281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1110083.6554621756</v>
      </c>
      <c r="Q211" s="2">
        <f t="shared" si="39"/>
        <v>500000</v>
      </c>
      <c r="R211" s="2">
        <f t="shared" si="38"/>
        <v>88229172.924369693</v>
      </c>
      <c r="S211" s="2">
        <f t="shared" si="17"/>
        <v>489997.71428571641</v>
      </c>
      <c r="T211" s="2">
        <f t="shared" si="18"/>
        <v>10002.285714285681</v>
      </c>
      <c r="U211" s="2">
        <f t="shared" si="19"/>
        <v>500000</v>
      </c>
      <c r="V211" s="2">
        <f t="shared" si="33"/>
        <v>45085900.791334718</v>
      </c>
      <c r="W211" s="2">
        <f t="shared" si="20"/>
        <v>489997.71428571641</v>
      </c>
      <c r="X211" s="2">
        <f t="shared" si="6"/>
        <v>10002.285714283586</v>
      </c>
      <c r="Y211" s="2">
        <f t="shared" si="35"/>
        <v>43143272.13303484</v>
      </c>
      <c r="Z211" s="2" t="str">
        <f t="shared" si="8"/>
        <v>MEEP</v>
      </c>
      <c r="AA211" s="2">
        <f>IF(Z211="HERE",Y211,AA210+Graph!$G$1*1000)</f>
        <v>45193260.704463422</v>
      </c>
      <c r="AB211" s="2">
        <f t="shared" si="21"/>
        <v>420000</v>
      </c>
      <c r="AC211" s="2">
        <f t="shared" si="36"/>
        <v>42145914.50562042</v>
      </c>
      <c r="AD211" s="3">
        <f t="shared" si="10"/>
        <v>45193260.704463422</v>
      </c>
      <c r="AE211" s="2">
        <f>IF(AE209&gt;=52800000,52800000,IF(AB190=Graph!G$1*1000,AE210+Graph!G$1*1000,AC211))</f>
        <v>42145914.50562042</v>
      </c>
      <c r="AF211" s="3">
        <f t="shared" si="11"/>
        <v>42145914.50562042</v>
      </c>
      <c r="AG211" s="3">
        <f t="shared" si="27"/>
        <v>40379699.159298129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142</v>
      </c>
      <c r="C212" s="7"/>
      <c r="D212" s="2" t="e">
        <f t="shared" si="12"/>
        <v>#N/A</v>
      </c>
      <c r="E212" s="2" t="e">
        <f t="shared" si="22"/>
        <v>#N/A</v>
      </c>
      <c r="F212" s="2">
        <v>1099008.8988977373</v>
      </c>
      <c r="G212" s="2">
        <f t="shared" si="26"/>
        <v>489997.71428571426</v>
      </c>
      <c r="H212" s="2">
        <f t="shared" si="37"/>
        <v>86735706.505620614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2025209.5714285667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1114665.2400960326</v>
      </c>
      <c r="Q212" s="2">
        <f t="shared" si="39"/>
        <v>500000</v>
      </c>
      <c r="R212" s="2">
        <f t="shared" si="38"/>
        <v>88729172.924369693</v>
      </c>
      <c r="S212" s="2">
        <f t="shared" si="17"/>
        <v>489997.71428571641</v>
      </c>
      <c r="T212" s="2">
        <f t="shared" si="18"/>
        <v>10002.285714285681</v>
      </c>
      <c r="U212" s="2">
        <f t="shared" si="19"/>
        <v>500000</v>
      </c>
      <c r="V212" s="2">
        <f t="shared" si="33"/>
        <v>45575898.505620435</v>
      </c>
      <c r="W212" s="2">
        <f t="shared" si="20"/>
        <v>489997.71428571641</v>
      </c>
      <c r="X212" s="2">
        <f t="shared" si="6"/>
        <v>10002.285714283586</v>
      </c>
      <c r="Y212" s="2">
        <f t="shared" si="35"/>
        <v>43153274.418749124</v>
      </c>
      <c r="Z212" s="2" t="str">
        <f t="shared" si="8"/>
        <v>MEEP</v>
      </c>
      <c r="AA212" s="2">
        <f>IF(Z212="HERE",Y212,AA211+Graph!$G$1*1000)</f>
        <v>45613260.704463422</v>
      </c>
      <c r="AB212" s="2">
        <f t="shared" si="21"/>
        <v>420000</v>
      </c>
      <c r="AC212" s="2">
        <f t="shared" si="36"/>
        <v>42145914.50562042</v>
      </c>
      <c r="AD212" s="3">
        <f t="shared" si="10"/>
        <v>45613260.704463422</v>
      </c>
      <c r="AE212" s="2">
        <f>IF(AE210&gt;=52800000,52800000,IF(AB191=Graph!G$1*1000,AE211+Graph!G$1*1000,AC212))</f>
        <v>42145914.50562042</v>
      </c>
      <c r="AF212" s="3">
        <f t="shared" si="11"/>
        <v>42145914.50562042</v>
      </c>
      <c r="AG212" s="3">
        <f t="shared" si="27"/>
        <v>40413201.102155268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143</v>
      </c>
      <c r="C213" s="7"/>
      <c r="D213" s="2" t="e">
        <f t="shared" si="12"/>
        <v>#N/A</v>
      </c>
      <c r="E213" s="2" t="e">
        <f t="shared" si="22"/>
        <v>#N/A</v>
      </c>
      <c r="F213" s="2">
        <v>1103516.0926770568</v>
      </c>
      <c r="G213" s="2">
        <f t="shared" si="26"/>
        <v>489997.71428571426</v>
      </c>
      <c r="H213" s="2">
        <f t="shared" si="37"/>
        <v>87225704.21990633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2035211.8571428524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1119246.8247298896</v>
      </c>
      <c r="Q213" s="2">
        <f t="shared" si="39"/>
        <v>500000</v>
      </c>
      <c r="R213" s="2">
        <f t="shared" si="38"/>
        <v>89229172.924369693</v>
      </c>
      <c r="S213" s="2">
        <f t="shared" si="17"/>
        <v>489997.71428571641</v>
      </c>
      <c r="T213" s="2">
        <f t="shared" si="18"/>
        <v>10002.285714285681</v>
      </c>
      <c r="U213" s="2">
        <f t="shared" si="19"/>
        <v>500000</v>
      </c>
      <c r="V213" s="2">
        <f t="shared" si="33"/>
        <v>46065896.219906151</v>
      </c>
      <c r="W213" s="2">
        <f t="shared" si="20"/>
        <v>489997.71428571641</v>
      </c>
      <c r="X213" s="2">
        <f t="shared" si="6"/>
        <v>10002.285714283586</v>
      </c>
      <c r="Y213" s="2">
        <f t="shared" si="35"/>
        <v>43163276.704463407</v>
      </c>
      <c r="Z213" s="2" t="str">
        <f t="shared" si="8"/>
        <v>MEEP</v>
      </c>
      <c r="AA213" s="2">
        <f>IF(Z213="HERE",Y213,AA212+Graph!$G$1*1000)</f>
        <v>46033260.704463422</v>
      </c>
      <c r="AB213" s="2">
        <f t="shared" si="21"/>
        <v>420000</v>
      </c>
      <c r="AC213" s="2">
        <f t="shared" si="36"/>
        <v>42145914.50562042</v>
      </c>
      <c r="AD213" s="3">
        <f t="shared" si="10"/>
        <v>46033260.704463422</v>
      </c>
      <c r="AE213" s="2">
        <f>IF(AE211&gt;=52800000,52800000,IF(AB192=Graph!G$1*1000,AE212+Graph!G$1*1000,AC213))</f>
        <v>42145914.50562042</v>
      </c>
      <c r="AF213" s="3">
        <f t="shared" si="11"/>
        <v>42145914.50562042</v>
      </c>
      <c r="AG213" s="3">
        <f t="shared" si="27"/>
        <v>40446703.045012414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144</v>
      </c>
      <c r="C214" s="7"/>
      <c r="D214" s="2" t="e">
        <f t="shared" si="12"/>
        <v>#N/A</v>
      </c>
      <c r="E214" s="2" t="e">
        <f t="shared" si="22"/>
        <v>#N/A</v>
      </c>
      <c r="F214" s="2">
        <v>1108023.2864564061</v>
      </c>
      <c r="G214" s="2">
        <f t="shared" si="26"/>
        <v>489997.71428571426</v>
      </c>
      <c r="H214" s="2">
        <f t="shared" si="37"/>
        <v>87715701.934192047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2045214.1428571381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1123828.4093637466</v>
      </c>
      <c r="Q214" s="2">
        <f t="shared" si="39"/>
        <v>500000</v>
      </c>
      <c r="R214" s="2">
        <f t="shared" si="38"/>
        <v>89729172.924369693</v>
      </c>
      <c r="S214" s="2">
        <f t="shared" si="17"/>
        <v>489997.71428571641</v>
      </c>
      <c r="T214" s="2">
        <f t="shared" si="18"/>
        <v>10002.285714285681</v>
      </c>
      <c r="U214" s="2">
        <f t="shared" si="19"/>
        <v>500000</v>
      </c>
      <c r="V214" s="2">
        <f t="shared" si="33"/>
        <v>46555893.934191868</v>
      </c>
      <c r="W214" s="2">
        <f t="shared" si="20"/>
        <v>489997.71428571641</v>
      </c>
      <c r="X214" s="2">
        <f t="shared" si="6"/>
        <v>10002.285714283586</v>
      </c>
      <c r="Y214" s="2">
        <f t="shared" si="35"/>
        <v>43173278.990177691</v>
      </c>
      <c r="Z214" s="2" t="str">
        <f t="shared" si="8"/>
        <v>MEEP</v>
      </c>
      <c r="AA214" s="2">
        <f>IF(Z214="HERE",Y214,AA213+Graph!$G$1*1000)</f>
        <v>46453260.704463422</v>
      </c>
      <c r="AB214" s="2">
        <f t="shared" si="21"/>
        <v>420000</v>
      </c>
      <c r="AC214" s="2">
        <f t="shared" si="36"/>
        <v>42145914.50562042</v>
      </c>
      <c r="AD214" s="3">
        <f t="shared" si="10"/>
        <v>46453260.704463422</v>
      </c>
      <c r="AE214" s="2">
        <f>IF(AE212&gt;=52800000,52800000,IF(AB193=Graph!G$1*1000,AE213+Graph!G$1*1000,AC214))</f>
        <v>42145914.50562042</v>
      </c>
      <c r="AF214" s="3">
        <f t="shared" si="11"/>
        <v>42145914.50562042</v>
      </c>
      <c r="AG214" s="3">
        <f t="shared" si="27"/>
        <v>40480204.987869561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145</v>
      </c>
      <c r="C215" s="7"/>
      <c r="D215" s="2" t="e">
        <f t="shared" si="12"/>
        <v>#N/A</v>
      </c>
      <c r="E215" s="2" t="e">
        <f t="shared" si="22"/>
        <v>#N/A</v>
      </c>
      <c r="F215" s="2">
        <v>1112530.4802357256</v>
      </c>
      <c r="G215" s="2">
        <f t="shared" si="26"/>
        <v>489997.71428571426</v>
      </c>
      <c r="H215" s="2">
        <f t="shared" si="37"/>
        <v>88205699.648477763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2055216.4285714237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1128409.9939976037</v>
      </c>
      <c r="Q215" s="2">
        <f t="shared" si="39"/>
        <v>500000</v>
      </c>
      <c r="R215" s="2">
        <f t="shared" si="38"/>
        <v>90229172.924369693</v>
      </c>
      <c r="S215" s="2">
        <f t="shared" si="17"/>
        <v>489997.71428571641</v>
      </c>
      <c r="T215" s="2">
        <f t="shared" si="18"/>
        <v>10002.285714285681</v>
      </c>
      <c r="U215" s="2">
        <f t="shared" si="19"/>
        <v>500000</v>
      </c>
      <c r="V215" s="2">
        <f t="shared" si="33"/>
        <v>47045891.648477584</v>
      </c>
      <c r="W215" s="2">
        <f t="shared" si="20"/>
        <v>489997.71428571641</v>
      </c>
      <c r="X215" s="2">
        <f t="shared" si="6"/>
        <v>10002.285714283586</v>
      </c>
      <c r="Y215" s="2">
        <f t="shared" si="35"/>
        <v>43183281.275891975</v>
      </c>
      <c r="Z215" s="2" t="str">
        <f t="shared" si="8"/>
        <v>MEEP</v>
      </c>
      <c r="AA215" s="2">
        <f>IF(Z215="HERE",Y215,AA214+Graph!$G$1*1000)</f>
        <v>46873260.704463422</v>
      </c>
      <c r="AB215" s="2">
        <f t="shared" si="21"/>
        <v>420000</v>
      </c>
      <c r="AC215" s="2">
        <f t="shared" si="36"/>
        <v>42145914.50562042</v>
      </c>
      <c r="AD215" s="3">
        <f t="shared" si="10"/>
        <v>46873260.704463422</v>
      </c>
      <c r="AE215" s="2">
        <f>IF(AE213&gt;=52800000,52800000,IF(AB194=Graph!G$1*1000,AE214+Graph!G$1*1000,AC215))</f>
        <v>42145914.50562042</v>
      </c>
      <c r="AF215" s="3">
        <f t="shared" si="11"/>
        <v>42145914.50562042</v>
      </c>
      <c r="AG215" s="3">
        <f t="shared" si="27"/>
        <v>40513706.9307267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146</v>
      </c>
      <c r="C216" s="7"/>
      <c r="D216" s="2" t="e">
        <f t="shared" si="12"/>
        <v>#N/A</v>
      </c>
      <c r="E216" s="2" t="e">
        <f t="shared" si="22"/>
        <v>#N/A</v>
      </c>
      <c r="F216" s="2">
        <v>1117037.674015075</v>
      </c>
      <c r="G216" s="2">
        <f t="shared" si="26"/>
        <v>489997.71428571426</v>
      </c>
      <c r="H216" s="2">
        <f t="shared" si="37"/>
        <v>88695697.362763479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2065218.7142857094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1132991.5786314309</v>
      </c>
      <c r="Q216" s="2">
        <f t="shared" si="39"/>
        <v>500000</v>
      </c>
      <c r="R216" s="2">
        <f t="shared" si="38"/>
        <v>90729172.924369693</v>
      </c>
      <c r="S216" s="2">
        <f t="shared" si="17"/>
        <v>489997.71428571641</v>
      </c>
      <c r="T216" s="2">
        <f t="shared" si="18"/>
        <v>10002.285714285681</v>
      </c>
      <c r="U216" s="2">
        <f t="shared" si="19"/>
        <v>500000</v>
      </c>
      <c r="V216" s="2">
        <f t="shared" si="33"/>
        <v>47535889.362763301</v>
      </c>
      <c r="W216" s="2">
        <f t="shared" si="20"/>
        <v>489997.71428571641</v>
      </c>
      <c r="X216" s="2">
        <f t="shared" si="6"/>
        <v>10002.285714283586</v>
      </c>
      <c r="Y216" s="2">
        <f t="shared" si="35"/>
        <v>43193283.561606258</v>
      </c>
      <c r="Z216" s="2" t="str">
        <f t="shared" si="8"/>
        <v>MEEP</v>
      </c>
      <c r="AA216" s="2">
        <f>IF(Z216="HERE",Y216,AA215+Graph!$G$1*1000)</f>
        <v>47293260.704463422</v>
      </c>
      <c r="AB216" s="2">
        <f t="shared" si="21"/>
        <v>420000</v>
      </c>
      <c r="AC216" s="2">
        <f t="shared" si="36"/>
        <v>42145914.50562042</v>
      </c>
      <c r="AD216" s="3">
        <f t="shared" si="10"/>
        <v>47293260.704463422</v>
      </c>
      <c r="AE216" s="2">
        <f>IF(AE214&gt;=52800000,52800000,IF(AB195=Graph!G$1*1000,AE215+Graph!G$1*1000,AC216))</f>
        <v>42145914.50562042</v>
      </c>
      <c r="AF216" s="3">
        <f t="shared" si="11"/>
        <v>42145914.50562042</v>
      </c>
      <c r="AG216" s="3">
        <f t="shared" si="27"/>
        <v>40547208.873583838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147</v>
      </c>
      <c r="C217" s="7"/>
      <c r="D217" s="2" t="e">
        <f t="shared" si="12"/>
        <v>#N/A</v>
      </c>
      <c r="E217" s="2" t="e">
        <f t="shared" si="22"/>
        <v>#N/A</v>
      </c>
      <c r="F217" s="2">
        <v>1121544.8677943945</v>
      </c>
      <c r="G217" s="2">
        <f t="shared" si="26"/>
        <v>489997.71428571426</v>
      </c>
      <c r="H217" s="2">
        <f t="shared" si="37"/>
        <v>89185695.077049196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2075220.9999999951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1137573.1632652879</v>
      </c>
      <c r="Q217" s="2">
        <f t="shared" si="39"/>
        <v>500000</v>
      </c>
      <c r="R217" s="2">
        <f t="shared" si="38"/>
        <v>91229172.924369693</v>
      </c>
      <c r="S217" s="2">
        <f t="shared" si="17"/>
        <v>489997.71428571641</v>
      </c>
      <c r="T217" s="2">
        <f t="shared" si="18"/>
        <v>10002.285714285681</v>
      </c>
      <c r="U217" s="2">
        <f t="shared" si="19"/>
        <v>500000</v>
      </c>
      <c r="V217" s="2">
        <f t="shared" si="33"/>
        <v>48025887.077049017</v>
      </c>
      <c r="W217" s="2">
        <f t="shared" si="20"/>
        <v>489997.71428571641</v>
      </c>
      <c r="X217" s="2">
        <f t="shared" si="6"/>
        <v>10002.285714283586</v>
      </c>
      <c r="Y217" s="2">
        <f t="shared" si="35"/>
        <v>43203285.847320542</v>
      </c>
      <c r="Z217" s="2" t="str">
        <f t="shared" si="8"/>
        <v>MEEP</v>
      </c>
      <c r="AA217" s="2">
        <f>IF(Z217="HERE",Y217,AA216+Graph!$G$1*1000)</f>
        <v>47713260.704463422</v>
      </c>
      <c r="AB217" s="2">
        <f t="shared" si="21"/>
        <v>420000</v>
      </c>
      <c r="AC217" s="2">
        <f t="shared" si="36"/>
        <v>42145914.50562042</v>
      </c>
      <c r="AD217" s="3">
        <f t="shared" si="10"/>
        <v>47713260.704463422</v>
      </c>
      <c r="AE217" s="2">
        <f>IF(AE215&gt;=52800000,52800000,IF(AB196=Graph!G$1*1000,AE216+Graph!G$1*1000,AC217))</f>
        <v>42145914.50562042</v>
      </c>
      <c r="AF217" s="3">
        <f t="shared" si="11"/>
        <v>42145914.50562042</v>
      </c>
      <c r="AG217" s="3">
        <f t="shared" si="27"/>
        <v>40580710.816440977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148</v>
      </c>
      <c r="C218" s="7"/>
      <c r="D218" s="2" t="e">
        <f t="shared" si="12"/>
        <v>#N/A</v>
      </c>
      <c r="E218" s="2" t="e">
        <f t="shared" si="22"/>
        <v>#N/A</v>
      </c>
      <c r="F218" s="2">
        <v>1126052.061573714</v>
      </c>
      <c r="G218" s="2">
        <f t="shared" si="26"/>
        <v>489997.71428571426</v>
      </c>
      <c r="H218" s="2">
        <f t="shared" si="37"/>
        <v>89675692.791334912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2085223.2857142808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1142154.7478991449</v>
      </c>
      <c r="Q218" s="2">
        <f t="shared" si="39"/>
        <v>500000</v>
      </c>
      <c r="R218" s="2">
        <f t="shared" si="38"/>
        <v>91729172.924369693</v>
      </c>
      <c r="S218" s="2">
        <f t="shared" si="17"/>
        <v>489997.71428571641</v>
      </c>
      <c r="T218" s="2">
        <f t="shared" si="18"/>
        <v>10002.285714285681</v>
      </c>
      <c r="U218" s="2">
        <f t="shared" si="19"/>
        <v>500000</v>
      </c>
      <c r="V218" s="2">
        <f t="shared" si="33"/>
        <v>48515884.791334733</v>
      </c>
      <c r="W218" s="2">
        <f t="shared" si="20"/>
        <v>489997.71428571641</v>
      </c>
      <c r="X218" s="2">
        <f t="shared" si="6"/>
        <v>10002.285714283586</v>
      </c>
      <c r="Y218" s="2">
        <f t="shared" si="35"/>
        <v>43213288.133034825</v>
      </c>
      <c r="Z218" s="2" t="str">
        <f t="shared" si="8"/>
        <v>MEEP</v>
      </c>
      <c r="AA218" s="2">
        <f>IF(Z218="HERE",Y218,AA217+Graph!$G$1*1000)</f>
        <v>48133260.704463422</v>
      </c>
      <c r="AB218" s="2">
        <f t="shared" si="21"/>
        <v>420000</v>
      </c>
      <c r="AC218" s="2">
        <f t="shared" si="36"/>
        <v>42145914.50562042</v>
      </c>
      <c r="AD218" s="3">
        <f t="shared" si="10"/>
        <v>48133260.704463422</v>
      </c>
      <c r="AE218" s="2">
        <f>IF(AE216&gt;=52800000,52800000,IF(AB197=Graph!G$1*1000,AE217+Graph!G$1*1000,AC218))</f>
        <v>42145914.50562042</v>
      </c>
      <c r="AF218" s="3">
        <f t="shared" si="11"/>
        <v>42145914.50562042</v>
      </c>
      <c r="AG218" s="3">
        <f t="shared" si="27"/>
        <v>40614212.759298116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149</v>
      </c>
      <c r="C219" s="7"/>
      <c r="D219" s="2" t="e">
        <f t="shared" si="12"/>
        <v>#N/A</v>
      </c>
      <c r="E219" s="2" t="e">
        <f t="shared" si="22"/>
        <v>#N/A</v>
      </c>
      <c r="F219" s="2">
        <v>1130559.2553530633</v>
      </c>
      <c r="G219" s="2">
        <f t="shared" si="26"/>
        <v>489997.71428571426</v>
      </c>
      <c r="H219" s="2">
        <f t="shared" si="37"/>
        <v>90165690.505620629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2095225.5714285665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1146736.3325330019</v>
      </c>
      <c r="Q219" s="2">
        <f t="shared" si="39"/>
        <v>500000</v>
      </c>
      <c r="R219" s="2">
        <f t="shared" si="38"/>
        <v>92229172.924369693</v>
      </c>
      <c r="S219" s="2">
        <f t="shared" si="17"/>
        <v>489997.71428571641</v>
      </c>
      <c r="T219" s="2">
        <f t="shared" si="18"/>
        <v>10002.285714285681</v>
      </c>
      <c r="U219" s="2">
        <f t="shared" si="19"/>
        <v>500000</v>
      </c>
      <c r="V219" s="2">
        <f t="shared" si="33"/>
        <v>49005882.50562045</v>
      </c>
      <c r="W219" s="2">
        <f t="shared" si="20"/>
        <v>489997.71428571641</v>
      </c>
      <c r="X219" s="2">
        <f t="shared" si="6"/>
        <v>10002.285714283586</v>
      </c>
      <c r="Y219" s="2">
        <f t="shared" si="35"/>
        <v>43223290.418749109</v>
      </c>
      <c r="Z219" s="2" t="str">
        <f t="shared" si="8"/>
        <v>MEEP</v>
      </c>
      <c r="AA219" s="2">
        <f>IF(Z219="HERE",Y219,AA218+Graph!$G$1*1000)</f>
        <v>48553260.704463422</v>
      </c>
      <c r="AB219" s="2">
        <f t="shared" si="21"/>
        <v>420000</v>
      </c>
      <c r="AC219" s="2">
        <f t="shared" si="36"/>
        <v>42145914.50562042</v>
      </c>
      <c r="AD219" s="3">
        <f t="shared" si="10"/>
        <v>48553260.704463422</v>
      </c>
      <c r="AE219" s="2">
        <f>IF(AE217&gt;=52800000,52800000,IF(AB198=Graph!G$1*1000,AE218+Graph!G$1*1000,AC219))</f>
        <v>42145914.50562042</v>
      </c>
      <c r="AF219" s="3">
        <f t="shared" si="11"/>
        <v>42145914.50562042</v>
      </c>
      <c r="AG219" s="3">
        <f t="shared" si="27"/>
        <v>40647714.702155262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150</v>
      </c>
      <c r="C220" s="7"/>
      <c r="D220" s="2" t="e">
        <f t="shared" si="12"/>
        <v>#N/A</v>
      </c>
      <c r="E220" s="2" t="e">
        <f t="shared" si="22"/>
        <v>#N/A</v>
      </c>
      <c r="F220" s="2">
        <v>1135066.4491323829</v>
      </c>
      <c r="G220" s="2">
        <f t="shared" si="26"/>
        <v>489997.71428571426</v>
      </c>
      <c r="H220" s="2">
        <f t="shared" si="37"/>
        <v>90655688.219906345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2105227.8571428522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1151317.9171668589</v>
      </c>
      <c r="Q220" s="2">
        <f t="shared" si="39"/>
        <v>500000</v>
      </c>
      <c r="R220" s="2">
        <f t="shared" si="38"/>
        <v>92729172.924369693</v>
      </c>
      <c r="S220" s="2">
        <f t="shared" si="17"/>
        <v>489997.71428571641</v>
      </c>
      <c r="T220" s="2">
        <f t="shared" si="18"/>
        <v>10002.285714285681</v>
      </c>
      <c r="U220" s="2">
        <f t="shared" si="19"/>
        <v>500000</v>
      </c>
      <c r="V220" s="2">
        <f t="shared" si="33"/>
        <v>49495880.219906166</v>
      </c>
      <c r="W220" s="2">
        <f t="shared" si="20"/>
        <v>489997.71428571641</v>
      </c>
      <c r="X220" s="2">
        <f t="shared" si="6"/>
        <v>10002.285714283586</v>
      </c>
      <c r="Y220" s="2">
        <f t="shared" si="35"/>
        <v>43233292.704463392</v>
      </c>
      <c r="Z220" s="2" t="str">
        <f t="shared" si="8"/>
        <v>MEEP</v>
      </c>
      <c r="AA220" s="2">
        <f>IF(Z220="HERE",Y220,AA219+Graph!$G$1*1000)</f>
        <v>48973260.704463422</v>
      </c>
      <c r="AB220" s="2">
        <f t="shared" si="21"/>
        <v>420000</v>
      </c>
      <c r="AC220" s="2">
        <f t="shared" si="36"/>
        <v>42145914.50562042</v>
      </c>
      <c r="AD220" s="3">
        <f t="shared" si="10"/>
        <v>48973260.704463422</v>
      </c>
      <c r="AE220" s="2">
        <f>IF(AE218&gt;=52800000,52800000,IF(AB199=Graph!G$1*1000,AE219+Graph!G$1*1000,AC220))</f>
        <v>42145914.50562042</v>
      </c>
      <c r="AF220" s="3">
        <f t="shared" si="11"/>
        <v>42145914.50562042</v>
      </c>
      <c r="AG220" s="3">
        <f t="shared" si="27"/>
        <v>40681216.645012401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151</v>
      </c>
      <c r="C221" s="7"/>
      <c r="D221" s="2" t="e">
        <f t="shared" si="12"/>
        <v>#N/A</v>
      </c>
      <c r="E221" s="2" t="e">
        <f t="shared" si="22"/>
        <v>#N/A</v>
      </c>
      <c r="F221" s="2">
        <v>1139573.6429117024</v>
      </c>
      <c r="G221" s="2">
        <f t="shared" si="26"/>
        <v>489997.71428571426</v>
      </c>
      <c r="H221" s="2">
        <f t="shared" si="37"/>
        <v>91145685.934192061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2115230.1428571381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1155899.5018007159</v>
      </c>
      <c r="Q221" s="2">
        <f t="shared" si="39"/>
        <v>500000</v>
      </c>
      <c r="R221" s="2">
        <f t="shared" si="38"/>
        <v>93229172.924369693</v>
      </c>
      <c r="S221" s="2">
        <f t="shared" si="17"/>
        <v>489997.71428571641</v>
      </c>
      <c r="T221" s="2">
        <f t="shared" si="18"/>
        <v>10002.285714285914</v>
      </c>
      <c r="U221" s="2">
        <f t="shared" si="19"/>
        <v>500000</v>
      </c>
      <c r="V221" s="2">
        <f t="shared" si="33"/>
        <v>49985877.934191883</v>
      </c>
      <c r="W221" s="2">
        <f t="shared" si="20"/>
        <v>489997.71428571641</v>
      </c>
      <c r="X221" s="2">
        <f t="shared" si="6"/>
        <v>10002.285714283586</v>
      </c>
      <c r="Y221" s="2">
        <f t="shared" si="35"/>
        <v>43243294.990177676</v>
      </c>
      <c r="Z221" s="2" t="str">
        <f t="shared" si="8"/>
        <v>MEEP</v>
      </c>
      <c r="AA221" s="2">
        <f>IF(Z221="HERE",Y221,AA220+Graph!$G$1*1000)</f>
        <v>49393260.704463422</v>
      </c>
      <c r="AB221" s="2">
        <f t="shared" si="21"/>
        <v>420000</v>
      </c>
      <c r="AC221" s="2">
        <f t="shared" si="36"/>
        <v>42145914.50562042</v>
      </c>
      <c r="AD221" s="3">
        <f t="shared" si="10"/>
        <v>49393260.704463422</v>
      </c>
      <c r="AE221" s="2">
        <f>IF(AE219&gt;=52800000,52800000,IF(AB200=Graph!G$1*1000,AE220+Graph!G$1*1000,AC221))</f>
        <v>42145914.50562042</v>
      </c>
      <c r="AF221" s="3">
        <f t="shared" si="11"/>
        <v>42145914.50562042</v>
      </c>
      <c r="AG221" s="3">
        <f t="shared" si="27"/>
        <v>40714718.58786954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152</v>
      </c>
      <c r="C222" s="7"/>
      <c r="D222" s="2" t="e">
        <f t="shared" si="12"/>
        <v>#N/A</v>
      </c>
      <c r="E222" s="2" t="e">
        <f t="shared" si="22"/>
        <v>#N/A</v>
      </c>
      <c r="F222" s="2">
        <v>1144080.8366910517</v>
      </c>
      <c r="G222" s="2">
        <f t="shared" si="26"/>
        <v>489997.71428571426</v>
      </c>
      <c r="H222" s="2">
        <f t="shared" si="37"/>
        <v>91635683.648477778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2125232.428571424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1160481.0864345729</v>
      </c>
      <c r="Q222" s="2">
        <f t="shared" si="39"/>
        <v>500000</v>
      </c>
      <c r="R222" s="2">
        <f t="shared" si="38"/>
        <v>93729172.924369693</v>
      </c>
      <c r="S222" s="2">
        <f t="shared" si="17"/>
        <v>489997.71428571641</v>
      </c>
      <c r="T222" s="2">
        <f t="shared" si="18"/>
        <v>10002.285714285914</v>
      </c>
      <c r="U222" s="2">
        <f t="shared" si="19"/>
        <v>500000</v>
      </c>
      <c r="V222" s="2">
        <f t="shared" si="33"/>
        <v>50475875.648477599</v>
      </c>
      <c r="W222" s="2">
        <f t="shared" si="20"/>
        <v>489997.71428571641</v>
      </c>
      <c r="X222" s="2">
        <f t="shared" si="6"/>
        <v>10002.285714283586</v>
      </c>
      <c r="Y222" s="2">
        <f t="shared" si="35"/>
        <v>43253297.27589196</v>
      </c>
      <c r="Z222" s="2" t="str">
        <f t="shared" si="8"/>
        <v>MEEP</v>
      </c>
      <c r="AA222" s="2">
        <f>IF(Z222="HERE",Y222,AA221+Graph!$G$1*1000)</f>
        <v>49813260.704463422</v>
      </c>
      <c r="AB222" s="2">
        <f t="shared" si="21"/>
        <v>420000</v>
      </c>
      <c r="AC222" s="2">
        <f t="shared" si="36"/>
        <v>42145914.50562042</v>
      </c>
      <c r="AD222" s="3">
        <f t="shared" si="10"/>
        <v>49813260.704463422</v>
      </c>
      <c r="AE222" s="2">
        <f>IF(AE220&gt;=52800000,52800000,IF(AB201=Graph!G$1*1000,AE221+Graph!G$1*1000,AC222))</f>
        <v>42145914.50562042</v>
      </c>
      <c r="AF222" s="3">
        <f t="shared" si="11"/>
        <v>42145914.50562042</v>
      </c>
      <c r="AG222" s="3">
        <f t="shared" si="27"/>
        <v>40748220.530726679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153</v>
      </c>
      <c r="C223" s="7"/>
      <c r="D223" s="2" t="e">
        <f t="shared" si="12"/>
        <v>#N/A</v>
      </c>
      <c r="E223" s="2" t="e">
        <f t="shared" si="22"/>
        <v>#N/A</v>
      </c>
      <c r="F223" s="2">
        <v>1148588.0304703712</v>
      </c>
      <c r="G223" s="2">
        <f t="shared" si="26"/>
        <v>489997.71428571426</v>
      </c>
      <c r="H223" s="2">
        <f t="shared" si="37"/>
        <v>92125681.362763494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2135234.7142857099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1165062.6710684299</v>
      </c>
      <c r="Q223" s="2">
        <f t="shared" si="39"/>
        <v>500000</v>
      </c>
      <c r="R223" s="2">
        <f t="shared" si="38"/>
        <v>94229172.924369693</v>
      </c>
      <c r="S223" s="2">
        <f t="shared" si="17"/>
        <v>489997.71428571641</v>
      </c>
      <c r="T223" s="2">
        <f t="shared" si="18"/>
        <v>10002.285714285914</v>
      </c>
      <c r="U223" s="2">
        <f t="shared" si="19"/>
        <v>500000</v>
      </c>
      <c r="V223" s="2">
        <f t="shared" si="33"/>
        <v>50965873.362763315</v>
      </c>
      <c r="W223" s="2">
        <f t="shared" si="20"/>
        <v>489997.71428571641</v>
      </c>
      <c r="X223" s="2">
        <f t="shared" si="6"/>
        <v>10002.285714283586</v>
      </c>
      <c r="Y223" s="2">
        <f t="shared" ref="Y223:Y286" si="40">IF(COUNT($C224)=0,IF(COUNT($C223)=1,C223,SUM(Y222+X223)),C223)</f>
        <v>43263299.561606243</v>
      </c>
      <c r="Z223" s="2" t="str">
        <f t="shared" si="8"/>
        <v>MEEP</v>
      </c>
      <c r="AA223" s="2">
        <f>IF(Z223="HERE",Y223,AA222+Graph!$G$1*1000)</f>
        <v>50233260.704463422</v>
      </c>
      <c r="AB223" s="2">
        <f t="shared" si="21"/>
        <v>420000</v>
      </c>
      <c r="AC223" s="2">
        <f t="shared" ref="AC223:AC286" si="41">IF(Z224="HERE",V223,AC222)</f>
        <v>42145914.50562042</v>
      </c>
      <c r="AD223" s="3">
        <f t="shared" si="10"/>
        <v>50233260.704463422</v>
      </c>
      <c r="AE223" s="2">
        <f>IF(AE221&gt;=52800000,52800000,IF(AB202=Graph!G$1*1000,AE222+Graph!G$1*1000,AC223))</f>
        <v>42145914.50562042</v>
      </c>
      <c r="AF223" s="3">
        <f t="shared" si="11"/>
        <v>42145914.50562042</v>
      </c>
      <c r="AG223" s="3">
        <f t="shared" si="27"/>
        <v>40781722.473583817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154</v>
      </c>
      <c r="C224" s="7"/>
      <c r="D224" s="2" t="e">
        <f t="shared" si="12"/>
        <v>#N/A</v>
      </c>
      <c r="E224" s="2" t="e">
        <f t="shared" si="22"/>
        <v>#N/A</v>
      </c>
      <c r="F224" s="2">
        <v>1153095.2242496908</v>
      </c>
      <c r="G224" s="2">
        <f t="shared" si="26"/>
        <v>489997.71428571426</v>
      </c>
      <c r="H224" s="2">
        <f t="shared" ref="H224:H287" si="42">IF(COUNT($C225)=0,IF(COUNT($C224)=1,C224,SUM(H223+G224)),C224)</f>
        <v>92615679.077049211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2145236.9999999958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1169644.2557022572</v>
      </c>
      <c r="Q224" s="2">
        <f t="shared" si="39"/>
        <v>500000</v>
      </c>
      <c r="R224" s="2">
        <f t="shared" ref="R224:R287" si="43">IF(COUNT($C225)=0,IF(COUNT($C224)=1,M224,SUM(R223+Q224)),M224)</f>
        <v>94729172.924369693</v>
      </c>
      <c r="S224" s="2">
        <f t="shared" si="17"/>
        <v>489997.71428571641</v>
      </c>
      <c r="T224" s="2">
        <f t="shared" si="18"/>
        <v>10002.285714285914</v>
      </c>
      <c r="U224" s="2">
        <f t="shared" si="19"/>
        <v>500000</v>
      </c>
      <c r="V224" s="2">
        <f t="shared" si="33"/>
        <v>51455871.077049032</v>
      </c>
      <c r="W224" s="2">
        <f t="shared" si="20"/>
        <v>489997.71428571641</v>
      </c>
      <c r="X224" s="2">
        <f t="shared" si="6"/>
        <v>10002.285714283586</v>
      </c>
      <c r="Y224" s="2">
        <f t="shared" si="40"/>
        <v>43273301.847320527</v>
      </c>
      <c r="Z224" s="2" t="str">
        <f t="shared" si="8"/>
        <v>MEEP</v>
      </c>
      <c r="AA224" s="2">
        <f>IF(Z224="HERE",Y224,AA223+Graph!$G$1*1000)</f>
        <v>50653260.704463422</v>
      </c>
      <c r="AB224" s="2">
        <f t="shared" si="21"/>
        <v>420000</v>
      </c>
      <c r="AC224" s="2">
        <f t="shared" si="41"/>
        <v>42145914.50562042</v>
      </c>
      <c r="AD224" s="3">
        <f t="shared" si="10"/>
        <v>50653260.704463422</v>
      </c>
      <c r="AE224" s="2">
        <f>IF(AE222&gt;=52800000,52800000,IF(AB203=Graph!G$1*1000,AE223+Graph!G$1*1000,AC224))</f>
        <v>42145914.50562042</v>
      </c>
      <c r="AF224" s="3">
        <f t="shared" si="11"/>
        <v>42145914.50562042</v>
      </c>
      <c r="AG224" s="3">
        <f t="shared" si="27"/>
        <v>40815224.416440971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155</v>
      </c>
      <c r="C225" s="7"/>
      <c r="D225" s="2" t="e">
        <f t="shared" si="12"/>
        <v>#N/A</v>
      </c>
      <c r="E225" s="2" t="e">
        <f t="shared" si="22"/>
        <v>#N/A</v>
      </c>
      <c r="F225" s="2">
        <v>1157602.4180290401</v>
      </c>
      <c r="G225" s="2">
        <f t="shared" si="26"/>
        <v>489997.71428571426</v>
      </c>
      <c r="H225" s="2">
        <f t="shared" si="42"/>
        <v>93105676.791334927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2155239.2857142817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1174225.8403361142</v>
      </c>
      <c r="Q225" s="2">
        <f t="shared" si="39"/>
        <v>500000</v>
      </c>
      <c r="R225" s="2">
        <f t="shared" si="43"/>
        <v>95229172.924369693</v>
      </c>
      <c r="S225" s="2">
        <f t="shared" si="17"/>
        <v>489997.71428571641</v>
      </c>
      <c r="T225" s="2">
        <f t="shared" si="18"/>
        <v>10002.285714285914</v>
      </c>
      <c r="U225" s="2">
        <f t="shared" si="19"/>
        <v>500000</v>
      </c>
      <c r="V225" s="2">
        <f t="shared" si="33"/>
        <v>51945868.791334748</v>
      </c>
      <c r="W225" s="2">
        <f t="shared" si="20"/>
        <v>489997.71428571641</v>
      </c>
      <c r="X225" s="2">
        <f t="shared" si="6"/>
        <v>10002.285714283586</v>
      </c>
      <c r="Y225" s="2">
        <f t="shared" si="40"/>
        <v>43283304.13303481</v>
      </c>
      <c r="Z225" s="2" t="str">
        <f t="shared" si="8"/>
        <v>MEEP</v>
      </c>
      <c r="AA225" s="2">
        <f>IF(Z225="HERE",Y225,AA224+Graph!$G$1*1000)</f>
        <v>51073260.704463422</v>
      </c>
      <c r="AB225" s="2">
        <f t="shared" si="21"/>
        <v>420000</v>
      </c>
      <c r="AC225" s="2">
        <f t="shared" si="41"/>
        <v>42145914.50562042</v>
      </c>
      <c r="AD225" s="3">
        <f t="shared" si="10"/>
        <v>51073260.704463422</v>
      </c>
      <c r="AE225" s="2">
        <f>IF(AE223&gt;=52800000,52800000,IF(AB204=Graph!G$1*1000,AE224+Graph!G$1*1000,AC225))</f>
        <v>42145914.50562042</v>
      </c>
      <c r="AF225" s="3">
        <f t="shared" si="11"/>
        <v>42145914.50562042</v>
      </c>
      <c r="AG225" s="3">
        <f t="shared" si="27"/>
        <v>40848726.35929811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156</v>
      </c>
      <c r="C226" s="7"/>
      <c r="D226" s="2" t="e">
        <f t="shared" si="12"/>
        <v>#N/A</v>
      </c>
      <c r="E226" s="2" t="e">
        <f t="shared" si="22"/>
        <v>#N/A</v>
      </c>
      <c r="F226" s="2">
        <v>1162109.6118083596</v>
      </c>
      <c r="G226" s="2">
        <f t="shared" si="26"/>
        <v>489997.71428571426</v>
      </c>
      <c r="H226" s="2">
        <f t="shared" si="42"/>
        <v>93595674.505620643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2165241.5714285676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1178807.4249699712</v>
      </c>
      <c r="Q226" s="2">
        <f t="shared" si="39"/>
        <v>500000</v>
      </c>
      <c r="R226" s="2">
        <f t="shared" si="43"/>
        <v>95729172.924369693</v>
      </c>
      <c r="S226" s="2">
        <f t="shared" si="17"/>
        <v>489997.71428571641</v>
      </c>
      <c r="T226" s="2">
        <f t="shared" si="18"/>
        <v>10002.285714285914</v>
      </c>
      <c r="U226" s="2">
        <f t="shared" si="19"/>
        <v>500000</v>
      </c>
      <c r="V226" s="2">
        <f t="shared" si="33"/>
        <v>52435866.505620465</v>
      </c>
      <c r="W226" s="2">
        <f t="shared" si="20"/>
        <v>489997.71428571641</v>
      </c>
      <c r="X226" s="2">
        <f t="shared" si="6"/>
        <v>10002.285714283586</v>
      </c>
      <c r="Y226" s="2">
        <f t="shared" si="40"/>
        <v>43293306.418749094</v>
      </c>
      <c r="Z226" s="2" t="str">
        <f t="shared" si="8"/>
        <v>MEEP</v>
      </c>
      <c r="AA226" s="2">
        <f>IF(Z226="HERE",Y226,AA225+Graph!$G$1*1000)</f>
        <v>51493260.704463422</v>
      </c>
      <c r="AB226" s="2">
        <f t="shared" si="21"/>
        <v>420000</v>
      </c>
      <c r="AC226" s="2">
        <f t="shared" si="41"/>
        <v>42145914.50562042</v>
      </c>
      <c r="AD226" s="3">
        <f t="shared" si="10"/>
        <v>51493260.704463422</v>
      </c>
      <c r="AE226" s="2">
        <f>IF(AE224&gt;=52800000,52800000,IF(AB205=Graph!G$1*1000,AE225+Graph!G$1*1000,AC226))</f>
        <v>42145914.50562042</v>
      </c>
      <c r="AF226" s="3">
        <f t="shared" si="11"/>
        <v>42145914.50562042</v>
      </c>
      <c r="AG226" s="3">
        <f t="shared" si="27"/>
        <v>40882228.302155249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157</v>
      </c>
      <c r="C227" s="7"/>
      <c r="D227" s="2" t="e">
        <f t="shared" si="12"/>
        <v>#N/A</v>
      </c>
      <c r="E227" s="2" t="e">
        <f t="shared" si="22"/>
        <v>#N/A</v>
      </c>
      <c r="F227" s="2">
        <v>1166616.8055876791</v>
      </c>
      <c r="G227" s="2">
        <f t="shared" si="26"/>
        <v>489997.71428571426</v>
      </c>
      <c r="H227" s="2">
        <f t="shared" si="42"/>
        <v>94085672.21990636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2175243.8571428536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1183389.0096038282</v>
      </c>
      <c r="Q227" s="2">
        <f t="shared" si="39"/>
        <v>500000</v>
      </c>
      <c r="R227" s="2">
        <f t="shared" si="43"/>
        <v>96229172.924369693</v>
      </c>
      <c r="S227" s="2">
        <f t="shared" si="17"/>
        <v>489997.71428571641</v>
      </c>
      <c r="T227" s="2">
        <f t="shared" si="18"/>
        <v>10002.285714285914</v>
      </c>
      <c r="U227" s="2">
        <f t="shared" si="19"/>
        <v>500000</v>
      </c>
      <c r="V227" s="2">
        <f t="shared" si="33"/>
        <v>52925864.219906181</v>
      </c>
      <c r="W227" s="2">
        <f t="shared" si="20"/>
        <v>489997.71428571641</v>
      </c>
      <c r="X227" s="2">
        <f t="shared" si="6"/>
        <v>10002.285714283586</v>
      </c>
      <c r="Y227" s="2">
        <f t="shared" si="40"/>
        <v>43303308.704463378</v>
      </c>
      <c r="Z227" s="2" t="str">
        <f t="shared" si="8"/>
        <v>MEEP</v>
      </c>
      <c r="AA227" s="2">
        <f>IF(Z227="HERE",Y227,AA226+Graph!$G$1*1000)</f>
        <v>51913260.704463422</v>
      </c>
      <c r="AB227" s="2">
        <f t="shared" si="21"/>
        <v>420000</v>
      </c>
      <c r="AC227" s="2">
        <f t="shared" si="41"/>
        <v>42145914.50562042</v>
      </c>
      <c r="AD227" s="3">
        <f t="shared" si="10"/>
        <v>51913260.704463422</v>
      </c>
      <c r="AE227" s="2">
        <f>IF(AE225&gt;=52800000,52800000,IF(AB206=Graph!G$1*1000,AE226+Graph!G$1*1000,AC227))</f>
        <v>42145914.50562042</v>
      </c>
      <c r="AF227" s="3">
        <f t="shared" si="11"/>
        <v>42145914.50562042</v>
      </c>
      <c r="AG227" s="3">
        <f t="shared" si="27"/>
        <v>40891230.359298103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158</v>
      </c>
      <c r="C228" s="7"/>
      <c r="D228" s="2" t="e">
        <f t="shared" si="12"/>
        <v>#N/A</v>
      </c>
      <c r="E228" s="2" t="e">
        <f t="shared" si="22"/>
        <v>#N/A</v>
      </c>
      <c r="F228" s="2">
        <v>1171123.9993670285</v>
      </c>
      <c r="G228" s="2">
        <f t="shared" si="26"/>
        <v>489997.71428571426</v>
      </c>
      <c r="H228" s="2">
        <f t="shared" si="42"/>
        <v>94575669.934192076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2185246.1428571395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1187970.5942376852</v>
      </c>
      <c r="Q228" s="2">
        <f t="shared" si="39"/>
        <v>500000</v>
      </c>
      <c r="R228" s="2">
        <f t="shared" si="43"/>
        <v>96729172.924369693</v>
      </c>
      <c r="S228" s="2">
        <f t="shared" si="17"/>
        <v>489997.71428571641</v>
      </c>
      <c r="T228" s="2">
        <f t="shared" si="18"/>
        <v>10002.285714285914</v>
      </c>
      <c r="U228" s="2">
        <f t="shared" si="19"/>
        <v>500000</v>
      </c>
      <c r="V228" s="2">
        <f t="shared" si="33"/>
        <v>53415861.934191898</v>
      </c>
      <c r="W228" s="2">
        <f t="shared" si="20"/>
        <v>489997.71428571641</v>
      </c>
      <c r="X228" s="2">
        <f t="shared" si="6"/>
        <v>10002.285714283586</v>
      </c>
      <c r="Y228" s="2">
        <f t="shared" si="40"/>
        <v>43313310.990177661</v>
      </c>
      <c r="Z228" s="2" t="str">
        <f t="shared" si="8"/>
        <v>MEEP</v>
      </c>
      <c r="AA228" s="2">
        <f>IF(Z228="HERE",Y228,AA227+Graph!$G$1*1000)</f>
        <v>52333260.704463422</v>
      </c>
      <c r="AB228" s="2">
        <f t="shared" si="21"/>
        <v>420000</v>
      </c>
      <c r="AC228" s="2">
        <f t="shared" si="41"/>
        <v>42145914.50562042</v>
      </c>
      <c r="AD228" s="3">
        <f t="shared" si="10"/>
        <v>52333260.704463422</v>
      </c>
      <c r="AE228" s="2">
        <f>IF(AE226&gt;=52800000,52800000,IF(AB207=Graph!G$1*1000,AE227+Graph!G$1*1000,AC228))</f>
        <v>42565914.50562042</v>
      </c>
      <c r="AF228" s="3">
        <f t="shared" si="11"/>
        <v>42565914.50562042</v>
      </c>
      <c r="AG228" s="3">
        <f t="shared" si="27"/>
        <v>41269230.359298103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159</v>
      </c>
      <c r="C229" s="7"/>
      <c r="D229" s="2" t="e">
        <f t="shared" si="12"/>
        <v>#N/A</v>
      </c>
      <c r="E229" s="2" t="e">
        <f t="shared" si="22"/>
        <v>#N/A</v>
      </c>
      <c r="F229" s="2">
        <v>1175631.193146348</v>
      </c>
      <c r="G229" s="2">
        <f t="shared" si="26"/>
        <v>489997.71428571426</v>
      </c>
      <c r="H229" s="2">
        <f t="shared" si="42"/>
        <v>95065667.648477793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2195248.4285714254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1192552.1788715422</v>
      </c>
      <c r="Q229" s="2">
        <f t="shared" si="39"/>
        <v>500000</v>
      </c>
      <c r="R229" s="2">
        <f t="shared" si="43"/>
        <v>97229172.924369693</v>
      </c>
      <c r="S229" s="2">
        <f t="shared" si="17"/>
        <v>489997.71428571641</v>
      </c>
      <c r="T229" s="2">
        <f t="shared" si="18"/>
        <v>10002.285714285914</v>
      </c>
      <c r="U229" s="2">
        <f t="shared" si="19"/>
        <v>500000</v>
      </c>
      <c r="V229" s="2">
        <f t="shared" si="33"/>
        <v>53905859.648477614</v>
      </c>
      <c r="W229" s="2">
        <f t="shared" si="20"/>
        <v>489997.71428571641</v>
      </c>
      <c r="X229" s="2">
        <f t="shared" si="6"/>
        <v>10002.285714283586</v>
      </c>
      <c r="Y229" s="2">
        <f t="shared" si="40"/>
        <v>43323313.275891945</v>
      </c>
      <c r="Z229" s="2" t="str">
        <f t="shared" si="8"/>
        <v>MEEP</v>
      </c>
      <c r="AA229" s="2">
        <f>IF(Z229="HERE",Y229,AA228+Graph!$G$1*1000)</f>
        <v>52753260.704463422</v>
      </c>
      <c r="AB229" s="2">
        <f t="shared" si="21"/>
        <v>420000</v>
      </c>
      <c r="AC229" s="2">
        <f t="shared" si="41"/>
        <v>42145914.50562042</v>
      </c>
      <c r="AD229" s="3">
        <f t="shared" si="10"/>
        <v>52753260.704463422</v>
      </c>
      <c r="AE229" s="2">
        <f>IF(AE227&gt;=52800000,52800000,IF(AB208=Graph!G$1*1000,AE228+Graph!G$1*1000,AC229))</f>
        <v>42985914.50562042</v>
      </c>
      <c r="AF229" s="3">
        <f t="shared" si="11"/>
        <v>42985914.50562042</v>
      </c>
      <c r="AG229" s="3">
        <f t="shared" si="27"/>
        <v>41647230.359298103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160</v>
      </c>
      <c r="C230" s="7"/>
      <c r="D230" s="2" t="e">
        <f t="shared" si="12"/>
        <v>#N/A</v>
      </c>
      <c r="E230" s="2" t="e">
        <f t="shared" si="22"/>
        <v>#N/A</v>
      </c>
      <c r="F230" s="2">
        <v>1180138.3869256675</v>
      </c>
      <c r="G230" s="2">
        <f t="shared" si="26"/>
        <v>489997.71428571426</v>
      </c>
      <c r="H230" s="2">
        <f t="shared" si="42"/>
        <v>95555665.362763509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2205250.7142857113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1197133.7635053992</v>
      </c>
      <c r="Q230" s="2">
        <f t="shared" ref="Q230:Q293" si="44">IF(P230&gt;500000,500000,P230)</f>
        <v>500000</v>
      </c>
      <c r="R230" s="2">
        <f t="shared" si="43"/>
        <v>97729172.924369693</v>
      </c>
      <c r="S230" s="2">
        <f t="shared" si="17"/>
        <v>489997.71428571641</v>
      </c>
      <c r="T230" s="2">
        <f t="shared" si="18"/>
        <v>10002.285714285914</v>
      </c>
      <c r="U230" s="2">
        <f t="shared" si="19"/>
        <v>500000</v>
      </c>
      <c r="V230" s="2">
        <f t="shared" si="33"/>
        <v>54395857.36276333</v>
      </c>
      <c r="W230" s="2">
        <f t="shared" si="20"/>
        <v>489997.71428571641</v>
      </c>
      <c r="X230" s="2">
        <f t="shared" si="6"/>
        <v>10002.285714283586</v>
      </c>
      <c r="Y230" s="2">
        <f t="shared" si="40"/>
        <v>43333315.561606228</v>
      </c>
      <c r="Z230" s="2" t="str">
        <f t="shared" si="8"/>
        <v>MEEP</v>
      </c>
      <c r="AA230" s="2">
        <f>IF(Z230="HERE",Y230,AA229+Graph!$G$1*1000)</f>
        <v>53173260.704463422</v>
      </c>
      <c r="AB230" s="2">
        <f t="shared" si="21"/>
        <v>420000</v>
      </c>
      <c r="AC230" s="2">
        <f t="shared" si="41"/>
        <v>42145914.50562042</v>
      </c>
      <c r="AD230" s="3">
        <f t="shared" si="10"/>
        <v>52800000</v>
      </c>
      <c r="AE230" s="2">
        <f>IF(AE228&gt;=52800000,52800000,IF(AB209=Graph!G$1*1000,AE229+Graph!G$1*1000,AC230))</f>
        <v>43405914.50562042</v>
      </c>
      <c r="AF230" s="3">
        <f t="shared" si="11"/>
        <v>43405914.50562042</v>
      </c>
      <c r="AG230" s="3">
        <f t="shared" si="27"/>
        <v>42025230.359298103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161</v>
      </c>
      <c r="C231" s="7"/>
      <c r="D231" s="2" t="e">
        <f t="shared" si="12"/>
        <v>#N/A</v>
      </c>
      <c r="E231" s="2" t="e">
        <f t="shared" si="22"/>
        <v>#N/A</v>
      </c>
      <c r="F231" s="2">
        <v>1184645.5807050169</v>
      </c>
      <c r="G231" s="2">
        <f t="shared" si="26"/>
        <v>489997.71428571426</v>
      </c>
      <c r="H231" s="2">
        <f t="shared" si="42"/>
        <v>96045663.077049226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2215252.9999999972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1201715.3481392562</v>
      </c>
      <c r="Q231" s="2">
        <f t="shared" si="44"/>
        <v>500000</v>
      </c>
      <c r="R231" s="2">
        <f t="shared" si="43"/>
        <v>98229172.924369693</v>
      </c>
      <c r="S231" s="2">
        <f t="shared" si="17"/>
        <v>489997.71428571641</v>
      </c>
      <c r="T231" s="2">
        <f t="shared" si="18"/>
        <v>10002.285714285914</v>
      </c>
      <c r="U231" s="2">
        <f t="shared" si="19"/>
        <v>500000</v>
      </c>
      <c r="V231" s="2">
        <f t="shared" si="33"/>
        <v>54885855.077049047</v>
      </c>
      <c r="W231" s="2">
        <f t="shared" si="20"/>
        <v>489997.71428571641</v>
      </c>
      <c r="X231" s="2">
        <f t="shared" si="6"/>
        <v>10002.285714283586</v>
      </c>
      <c r="Y231" s="2">
        <f t="shared" si="40"/>
        <v>43343317.847320512</v>
      </c>
      <c r="Z231" s="2" t="str">
        <f t="shared" si="8"/>
        <v>MEEP</v>
      </c>
      <c r="AA231" s="2">
        <f>IF(Z231="HERE",Y231,AA230+Graph!$G$1*1000)</f>
        <v>53593260.704463422</v>
      </c>
      <c r="AB231" s="2">
        <f t="shared" si="21"/>
        <v>420000</v>
      </c>
      <c r="AC231" s="2">
        <f t="shared" si="41"/>
        <v>42145914.50562042</v>
      </c>
      <c r="AD231" s="3">
        <f t="shared" si="10"/>
        <v>52800000</v>
      </c>
      <c r="AE231" s="2">
        <f>IF(AE229&gt;=52800000,52800000,IF(AB210=Graph!G$1*1000,AE230+Graph!G$1*1000,AC231))</f>
        <v>43825914.50562042</v>
      </c>
      <c r="AF231" s="3">
        <f t="shared" si="11"/>
        <v>43825914.50562042</v>
      </c>
      <c r="AG231" s="3">
        <f t="shared" si="27"/>
        <v>42403230.359298103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162</v>
      </c>
      <c r="C232" s="7"/>
      <c r="D232" s="2" t="e">
        <f t="shared" si="12"/>
        <v>#N/A</v>
      </c>
      <c r="E232" s="2" t="e">
        <f t="shared" si="22"/>
        <v>#N/A</v>
      </c>
      <c r="F232" s="2">
        <v>1189152.7744843364</v>
      </c>
      <c r="G232" s="2">
        <f t="shared" si="26"/>
        <v>489997.71428571426</v>
      </c>
      <c r="H232" s="2">
        <f t="shared" si="42"/>
        <v>96535660.791334942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2225255.2857142831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1206296.9327731133</v>
      </c>
      <c r="Q232" s="2">
        <f t="shared" si="44"/>
        <v>500000</v>
      </c>
      <c r="R232" s="2">
        <f t="shared" si="43"/>
        <v>98729172.924369693</v>
      </c>
      <c r="S232" s="2">
        <f t="shared" si="17"/>
        <v>489997.71428571641</v>
      </c>
      <c r="T232" s="2">
        <f t="shared" si="18"/>
        <v>10002.285714285914</v>
      </c>
      <c r="U232" s="2">
        <f t="shared" si="19"/>
        <v>500000</v>
      </c>
      <c r="V232" s="2">
        <f t="shared" si="33"/>
        <v>55375852.791334763</v>
      </c>
      <c r="W232" s="2">
        <f t="shared" si="20"/>
        <v>489997.71428571641</v>
      </c>
      <c r="X232" s="2">
        <f t="shared" si="6"/>
        <v>10002.285714283586</v>
      </c>
      <c r="Y232" s="2">
        <f t="shared" si="40"/>
        <v>43353320.133034796</v>
      </c>
      <c r="Z232" s="2" t="str">
        <f t="shared" si="8"/>
        <v>MEEP</v>
      </c>
      <c r="AA232" s="2">
        <f>IF(Z232="HERE",Y232,AA231+Graph!$G$1*1000)</f>
        <v>54013260.704463422</v>
      </c>
      <c r="AB232" s="2">
        <f t="shared" si="21"/>
        <v>420000</v>
      </c>
      <c r="AC232" s="2">
        <f t="shared" si="41"/>
        <v>42145914.50562042</v>
      </c>
      <c r="AD232" s="3">
        <f t="shared" si="10"/>
        <v>52800000</v>
      </c>
      <c r="AE232" s="2">
        <f>IF(AE230&gt;=52800000,52800000,IF(AB211=Graph!G$1*1000,AE231+Graph!G$1*1000,AC232))</f>
        <v>44245914.50562042</v>
      </c>
      <c r="AF232" s="3">
        <f t="shared" si="11"/>
        <v>44245914.50562042</v>
      </c>
      <c r="AG232" s="3">
        <f t="shared" si="27"/>
        <v>42781230.359298103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163</v>
      </c>
      <c r="C233" s="7"/>
      <c r="D233" s="2" t="e">
        <f t="shared" si="12"/>
        <v>#N/A</v>
      </c>
      <c r="E233" s="2" t="e">
        <f t="shared" si="22"/>
        <v>#N/A</v>
      </c>
      <c r="F233" s="2">
        <v>1193659.9682636559</v>
      </c>
      <c r="G233" s="2">
        <f t="shared" si="26"/>
        <v>489997.71428571426</v>
      </c>
      <c r="H233" s="2">
        <f t="shared" si="42"/>
        <v>97025658.505620658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2235257.571428569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1210878.5174069405</v>
      </c>
      <c r="Q233" s="2">
        <f t="shared" si="44"/>
        <v>500000</v>
      </c>
      <c r="R233" s="2">
        <f t="shared" si="43"/>
        <v>99229172.924369693</v>
      </c>
      <c r="S233" s="2">
        <f t="shared" si="17"/>
        <v>489997.71428571641</v>
      </c>
      <c r="T233" s="2">
        <f t="shared" si="18"/>
        <v>10002.285714285914</v>
      </c>
      <c r="U233" s="2">
        <f t="shared" si="19"/>
        <v>500000</v>
      </c>
      <c r="V233" s="2">
        <f t="shared" si="33"/>
        <v>55865850.50562048</v>
      </c>
      <c r="W233" s="2">
        <f t="shared" si="20"/>
        <v>489997.71428571641</v>
      </c>
      <c r="X233" s="2">
        <f t="shared" si="6"/>
        <v>10002.285714283586</v>
      </c>
      <c r="Y233" s="2">
        <f t="shared" si="40"/>
        <v>43363322.418749079</v>
      </c>
      <c r="Z233" s="2" t="str">
        <f t="shared" si="8"/>
        <v>MEEP</v>
      </c>
      <c r="AA233" s="2">
        <f>IF(Z233="HERE",Y233,AA232+Graph!$G$1*1000)</f>
        <v>54433260.704463422</v>
      </c>
      <c r="AB233" s="2">
        <f t="shared" si="21"/>
        <v>420000</v>
      </c>
      <c r="AC233" s="2">
        <f t="shared" si="41"/>
        <v>42145914.50562042</v>
      </c>
      <c r="AD233" s="3">
        <f t="shared" si="10"/>
        <v>52800000</v>
      </c>
      <c r="AE233" s="2">
        <f>IF(AE231&gt;=52800000,52800000,IF(AB212=Graph!G$1*1000,AE232+Graph!G$1*1000,AC233))</f>
        <v>44665914.50562042</v>
      </c>
      <c r="AF233" s="3">
        <f t="shared" si="11"/>
        <v>44665914.50562042</v>
      </c>
      <c r="AG233" s="3">
        <f t="shared" si="27"/>
        <v>43159230.359298103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164</v>
      </c>
      <c r="C234" s="7"/>
      <c r="D234" s="2" t="e">
        <f t="shared" si="12"/>
        <v>#N/A</v>
      </c>
      <c r="E234" s="2" t="e">
        <f t="shared" si="22"/>
        <v>#N/A</v>
      </c>
      <c r="F234" s="2">
        <v>1198167.1620430052</v>
      </c>
      <c r="G234" s="2">
        <f t="shared" si="26"/>
        <v>489997.71428571426</v>
      </c>
      <c r="H234" s="2">
        <f t="shared" si="42"/>
        <v>97515656.219906375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2245259.8571428549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1215460.1020407975</v>
      </c>
      <c r="Q234" s="2">
        <f t="shared" si="44"/>
        <v>500000</v>
      </c>
      <c r="R234" s="2">
        <f t="shared" si="43"/>
        <v>99729172.924369693</v>
      </c>
      <c r="S234" s="2">
        <f t="shared" si="17"/>
        <v>489997.71428571641</v>
      </c>
      <c r="T234" s="2">
        <f t="shared" si="18"/>
        <v>10002.285714285914</v>
      </c>
      <c r="U234" s="2">
        <f t="shared" si="19"/>
        <v>500000</v>
      </c>
      <c r="V234" s="2">
        <f t="shared" si="33"/>
        <v>56355848.219906196</v>
      </c>
      <c r="W234" s="2">
        <f t="shared" si="20"/>
        <v>489997.71428571641</v>
      </c>
      <c r="X234" s="2">
        <f t="shared" si="6"/>
        <v>10002.285714283586</v>
      </c>
      <c r="Y234" s="2">
        <f t="shared" si="40"/>
        <v>43373324.704463363</v>
      </c>
      <c r="Z234" s="2" t="str">
        <f t="shared" si="8"/>
        <v>MEEP</v>
      </c>
      <c r="AA234" s="2">
        <f>IF(Z234="HERE",Y234,AA233+Graph!$G$1*1000)</f>
        <v>54853260.704463422</v>
      </c>
      <c r="AB234" s="2">
        <f t="shared" si="21"/>
        <v>420000</v>
      </c>
      <c r="AC234" s="2">
        <f t="shared" si="41"/>
        <v>42145914.50562042</v>
      </c>
      <c r="AD234" s="3">
        <f t="shared" si="10"/>
        <v>52800000</v>
      </c>
      <c r="AE234" s="2">
        <f>IF(AE232&gt;=52800000,52800000,IF(AB213=Graph!G$1*1000,AE233+Graph!G$1*1000,AC234))</f>
        <v>45085914.50562042</v>
      </c>
      <c r="AF234" s="3">
        <f t="shared" si="11"/>
        <v>45085914.50562042</v>
      </c>
      <c r="AG234" s="3">
        <f t="shared" si="27"/>
        <v>43537230.359298103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165</v>
      </c>
      <c r="C235" s="7"/>
      <c r="D235" s="2" t="e">
        <f t="shared" si="12"/>
        <v>#N/A</v>
      </c>
      <c r="E235" s="2" t="e">
        <f t="shared" si="22"/>
        <v>#N/A</v>
      </c>
      <c r="F235" s="2">
        <v>1202674.3558223248</v>
      </c>
      <c r="G235" s="2">
        <f t="shared" si="26"/>
        <v>489997.71428571426</v>
      </c>
      <c r="H235" s="2">
        <f t="shared" si="42"/>
        <v>98005653.934192091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2255262.1428571409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1220041.6866746545</v>
      </c>
      <c r="Q235" s="2">
        <f t="shared" si="44"/>
        <v>500000</v>
      </c>
      <c r="R235" s="2">
        <f t="shared" si="43"/>
        <v>100229172.92436969</v>
      </c>
      <c r="S235" s="2">
        <f t="shared" si="17"/>
        <v>489997.71428571641</v>
      </c>
      <c r="T235" s="2">
        <f t="shared" si="18"/>
        <v>10002.285714285914</v>
      </c>
      <c r="U235" s="2">
        <f t="shared" si="19"/>
        <v>500000</v>
      </c>
      <c r="V235" s="2">
        <f t="shared" si="33"/>
        <v>56845845.934191912</v>
      </c>
      <c r="W235" s="2">
        <f t="shared" si="20"/>
        <v>489997.71428571641</v>
      </c>
      <c r="X235" s="2">
        <f t="shared" si="6"/>
        <v>10002.285714283586</v>
      </c>
      <c r="Y235" s="2">
        <f t="shared" si="40"/>
        <v>43383326.990177646</v>
      </c>
      <c r="Z235" s="2" t="str">
        <f t="shared" si="8"/>
        <v>MEEP</v>
      </c>
      <c r="AA235" s="2">
        <f>IF(Z235="HERE",Y235,AA234+Graph!$G$1*1000)</f>
        <v>55273260.704463422</v>
      </c>
      <c r="AB235" s="2">
        <f t="shared" si="21"/>
        <v>420000</v>
      </c>
      <c r="AC235" s="2">
        <f t="shared" si="41"/>
        <v>42145914.50562042</v>
      </c>
      <c r="AD235" s="3">
        <f t="shared" si="10"/>
        <v>52800000</v>
      </c>
      <c r="AE235" s="2">
        <f>IF(AE233&gt;=52800000,52800000,IF(AB214=Graph!G$1*1000,AE234+Graph!G$1*1000,AC235))</f>
        <v>45505914.50562042</v>
      </c>
      <c r="AF235" s="3">
        <f t="shared" si="11"/>
        <v>45505914.50562042</v>
      </c>
      <c r="AG235" s="3">
        <f t="shared" si="27"/>
        <v>43915230.359298103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166</v>
      </c>
      <c r="C236" s="7"/>
      <c r="D236" s="2" t="e">
        <f t="shared" si="12"/>
        <v>#N/A</v>
      </c>
      <c r="E236" s="2" t="e">
        <f t="shared" si="22"/>
        <v>#N/A</v>
      </c>
      <c r="F236" s="2">
        <v>1207181.5496016443</v>
      </c>
      <c r="G236" s="2">
        <f t="shared" si="26"/>
        <v>489997.71428571426</v>
      </c>
      <c r="H236" s="2">
        <f t="shared" si="42"/>
        <v>98495651.648477808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2265264.4285714268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1224623.2713085115</v>
      </c>
      <c r="Q236" s="2">
        <f t="shared" si="44"/>
        <v>500000</v>
      </c>
      <c r="R236" s="2">
        <f t="shared" si="43"/>
        <v>100729172.92436969</v>
      </c>
      <c r="S236" s="2">
        <f t="shared" si="17"/>
        <v>489997.71428571641</v>
      </c>
      <c r="T236" s="2">
        <f t="shared" si="18"/>
        <v>10002.285714285914</v>
      </c>
      <c r="U236" s="2">
        <f t="shared" si="19"/>
        <v>500000</v>
      </c>
      <c r="V236" s="2">
        <f t="shared" si="33"/>
        <v>57335843.648477629</v>
      </c>
      <c r="W236" s="2">
        <f t="shared" si="20"/>
        <v>489997.71428571641</v>
      </c>
      <c r="X236" s="2">
        <f t="shared" si="6"/>
        <v>10002.285714283586</v>
      </c>
      <c r="Y236" s="2">
        <f t="shared" si="40"/>
        <v>43393329.27589193</v>
      </c>
      <c r="Z236" s="2" t="str">
        <f t="shared" si="8"/>
        <v>MEEP</v>
      </c>
      <c r="AA236" s="2">
        <f>IF(Z236="HERE",Y236,AA235+Graph!$G$1*1000)</f>
        <v>55693260.704463422</v>
      </c>
      <c r="AB236" s="2">
        <f t="shared" si="21"/>
        <v>420000</v>
      </c>
      <c r="AC236" s="2">
        <f t="shared" si="41"/>
        <v>42145914.50562042</v>
      </c>
      <c r="AD236" s="3">
        <f t="shared" si="10"/>
        <v>52800000</v>
      </c>
      <c r="AE236" s="2">
        <f>IF(AE234&gt;=52800000,52800000,IF(AB215=Graph!G$1*1000,AE235+Graph!G$1*1000,AC236))</f>
        <v>45925914.50562042</v>
      </c>
      <c r="AF236" s="3">
        <f t="shared" si="11"/>
        <v>45925914.50562042</v>
      </c>
      <c r="AG236" s="3">
        <f t="shared" si="27"/>
        <v>44293230.359298103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167</v>
      </c>
      <c r="C237" s="7"/>
      <c r="D237" s="2" t="e">
        <f t="shared" si="12"/>
        <v>#N/A</v>
      </c>
      <c r="E237" s="2" t="e">
        <f t="shared" si="22"/>
        <v>#N/A</v>
      </c>
      <c r="F237" s="2">
        <v>1211688.7433809936</v>
      </c>
      <c r="G237" s="2">
        <f t="shared" si="26"/>
        <v>489997.71428571426</v>
      </c>
      <c r="H237" s="2">
        <f t="shared" si="42"/>
        <v>98985649.362763524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2275266.7142857127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1229204.8559423685</v>
      </c>
      <c r="Q237" s="2">
        <f t="shared" si="44"/>
        <v>500000</v>
      </c>
      <c r="R237" s="2">
        <f t="shared" si="43"/>
        <v>101229172.92436969</v>
      </c>
      <c r="S237" s="2">
        <f t="shared" si="17"/>
        <v>489997.71428571641</v>
      </c>
      <c r="T237" s="2">
        <f t="shared" si="18"/>
        <v>10002.285714285914</v>
      </c>
      <c r="U237" s="2">
        <f t="shared" si="19"/>
        <v>500000</v>
      </c>
      <c r="V237" s="2">
        <f t="shared" si="33"/>
        <v>57825841.362763345</v>
      </c>
      <c r="W237" s="2">
        <f t="shared" si="20"/>
        <v>489997.71428571641</v>
      </c>
      <c r="X237" s="2">
        <f t="shared" si="6"/>
        <v>10002.285714283586</v>
      </c>
      <c r="Y237" s="2">
        <f t="shared" si="40"/>
        <v>43403331.561606213</v>
      </c>
      <c r="Z237" s="2" t="str">
        <f t="shared" si="8"/>
        <v>MEEP</v>
      </c>
      <c r="AA237" s="2">
        <f>IF(Z237="HERE",Y237,AA236+Graph!$G$1*1000)</f>
        <v>56113260.704463422</v>
      </c>
      <c r="AB237" s="2">
        <f t="shared" si="21"/>
        <v>420000</v>
      </c>
      <c r="AC237" s="2">
        <f t="shared" si="41"/>
        <v>42145914.50562042</v>
      </c>
      <c r="AD237" s="3">
        <f t="shared" si="10"/>
        <v>52800000</v>
      </c>
      <c r="AE237" s="2">
        <f>IF(AE235&gt;=52800000,52800000,IF(AB216=Graph!G$1*1000,AE236+Graph!G$1*1000,AC237))</f>
        <v>46345914.50562042</v>
      </c>
      <c r="AF237" s="3">
        <f t="shared" si="11"/>
        <v>46345914.50562042</v>
      </c>
      <c r="AG237" s="3">
        <f t="shared" si="27"/>
        <v>44671230.359298103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168</v>
      </c>
      <c r="C238" s="7"/>
      <c r="D238" s="2" t="e">
        <f t="shared" si="12"/>
        <v>#N/A</v>
      </c>
      <c r="E238" s="2" t="e">
        <f t="shared" si="22"/>
        <v>#N/A</v>
      </c>
      <c r="F238" s="2">
        <v>1216195.9371603131</v>
      </c>
      <c r="G238" s="2">
        <f t="shared" si="26"/>
        <v>489997.71428571426</v>
      </c>
      <c r="H238" s="2">
        <f t="shared" si="42"/>
        <v>99475647.07704924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2285268.9999999986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1233786.4405762255</v>
      </c>
      <c r="Q238" s="2">
        <f t="shared" si="44"/>
        <v>500000</v>
      </c>
      <c r="R238" s="2">
        <f t="shared" si="43"/>
        <v>101729172.92436969</v>
      </c>
      <c r="S238" s="2">
        <f t="shared" si="17"/>
        <v>489997.71428571641</v>
      </c>
      <c r="T238" s="2">
        <f t="shared" si="18"/>
        <v>10002.285714285914</v>
      </c>
      <c r="U238" s="2">
        <f t="shared" si="19"/>
        <v>500000</v>
      </c>
      <c r="V238" s="2">
        <f t="shared" si="33"/>
        <v>58315839.077049062</v>
      </c>
      <c r="W238" s="2">
        <f t="shared" si="20"/>
        <v>489997.71428571641</v>
      </c>
      <c r="X238" s="2">
        <f t="shared" si="6"/>
        <v>10002.285714283586</v>
      </c>
      <c r="Y238" s="2">
        <f t="shared" si="40"/>
        <v>43413333.847320497</v>
      </c>
      <c r="Z238" s="2" t="str">
        <f t="shared" si="8"/>
        <v>MEEP</v>
      </c>
      <c r="AA238" s="2">
        <f>IF(Z238="HERE",Y238,AA237+Graph!$G$1*1000)</f>
        <v>56533260.704463422</v>
      </c>
      <c r="AB238" s="2">
        <f t="shared" si="21"/>
        <v>420000</v>
      </c>
      <c r="AC238" s="2">
        <f t="shared" si="41"/>
        <v>42145914.50562042</v>
      </c>
      <c r="AD238" s="3">
        <f t="shared" si="10"/>
        <v>52800000</v>
      </c>
      <c r="AE238" s="2">
        <f>IF(AE236&gt;=52800000,52800000,IF(AB217=Graph!G$1*1000,AE237+Graph!G$1*1000,AC238))</f>
        <v>46765914.50562042</v>
      </c>
      <c r="AF238" s="3">
        <f t="shared" si="11"/>
        <v>46765914.50562042</v>
      </c>
      <c r="AG238" s="3">
        <f t="shared" si="27"/>
        <v>45049230.359298103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169</v>
      </c>
      <c r="C239" s="7"/>
      <c r="D239" s="2" t="e">
        <f t="shared" si="12"/>
        <v>#N/A</v>
      </c>
      <c r="E239" s="2" t="e">
        <f t="shared" si="22"/>
        <v>#N/A</v>
      </c>
      <c r="F239" s="2">
        <v>1220703.1309396625</v>
      </c>
      <c r="G239" s="2">
        <f t="shared" si="26"/>
        <v>489997.71428571426</v>
      </c>
      <c r="H239" s="2">
        <f t="shared" si="42"/>
        <v>99965644.791334957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2295271.2857142845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1238368.0252100825</v>
      </c>
      <c r="Q239" s="2">
        <f t="shared" si="44"/>
        <v>500000</v>
      </c>
      <c r="R239" s="2">
        <f t="shared" si="43"/>
        <v>102229172.92436969</v>
      </c>
      <c r="S239" s="2">
        <f t="shared" si="17"/>
        <v>489997.71428571641</v>
      </c>
      <c r="T239" s="2">
        <f t="shared" si="18"/>
        <v>10002.285714285914</v>
      </c>
      <c r="U239" s="2">
        <f t="shared" si="19"/>
        <v>500000</v>
      </c>
      <c r="V239" s="2">
        <f t="shared" si="33"/>
        <v>58805836.791334778</v>
      </c>
      <c r="W239" s="2">
        <f t="shared" si="20"/>
        <v>489997.71428571641</v>
      </c>
      <c r="X239" s="2">
        <f t="shared" si="6"/>
        <v>10002.285714283586</v>
      </c>
      <c r="Y239" s="2">
        <f t="shared" si="40"/>
        <v>43423336.133034781</v>
      </c>
      <c r="Z239" s="2" t="str">
        <f t="shared" si="8"/>
        <v>MEEP</v>
      </c>
      <c r="AA239" s="2">
        <f>IF(Z239="HERE",Y239,AA238+Graph!$G$1*1000)</f>
        <v>56953260.704463422</v>
      </c>
      <c r="AB239" s="2">
        <f t="shared" si="21"/>
        <v>420000</v>
      </c>
      <c r="AC239" s="2">
        <f t="shared" si="41"/>
        <v>42145914.50562042</v>
      </c>
      <c r="AD239" s="3">
        <f t="shared" si="10"/>
        <v>52800000</v>
      </c>
      <c r="AE239" s="2">
        <f>IF(AE237&gt;=52800000,52800000,IF(AB218=Graph!G$1*1000,AE238+Graph!G$1*1000,AC239))</f>
        <v>47185914.50562042</v>
      </c>
      <c r="AF239" s="3">
        <f t="shared" si="11"/>
        <v>47185914.50562042</v>
      </c>
      <c r="AG239" s="3">
        <f t="shared" si="27"/>
        <v>45427230.359298103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170</v>
      </c>
      <c r="C240" s="7"/>
      <c r="D240" s="2" t="e">
        <f t="shared" si="12"/>
        <v>#N/A</v>
      </c>
      <c r="E240" s="2" t="e">
        <f t="shared" si="22"/>
        <v>#N/A</v>
      </c>
      <c r="F240" s="2">
        <v>1225210.324718982</v>
      </c>
      <c r="G240" s="2">
        <f t="shared" si="26"/>
        <v>489997.71428571426</v>
      </c>
      <c r="H240" s="2">
        <f t="shared" si="42"/>
        <v>100455642.50562067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2305273.5714285704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1242949.6098439395</v>
      </c>
      <c r="Q240" s="2">
        <f t="shared" si="44"/>
        <v>500000</v>
      </c>
      <c r="R240" s="2">
        <f t="shared" si="43"/>
        <v>102729172.92436969</v>
      </c>
      <c r="S240" s="2">
        <f t="shared" si="17"/>
        <v>489997.71428571641</v>
      </c>
      <c r="T240" s="2">
        <f t="shared" si="18"/>
        <v>10002.285714285914</v>
      </c>
      <c r="U240" s="2">
        <f t="shared" si="19"/>
        <v>500000</v>
      </c>
      <c r="V240" s="2">
        <f t="shared" si="33"/>
        <v>59295834.505620494</v>
      </c>
      <c r="W240" s="2">
        <f t="shared" si="20"/>
        <v>489997.71428571641</v>
      </c>
      <c r="X240" s="2">
        <f t="shared" si="6"/>
        <v>10002.285714283586</v>
      </c>
      <c r="Y240" s="2">
        <f t="shared" si="40"/>
        <v>43433338.418749064</v>
      </c>
      <c r="Z240" s="2" t="str">
        <f t="shared" si="8"/>
        <v>MEEP</v>
      </c>
      <c r="AA240" s="2">
        <f>IF(Z240="HERE",Y240,AA239+Graph!$G$1*1000)</f>
        <v>57373260.704463422</v>
      </c>
      <c r="AB240" s="2">
        <f t="shared" si="21"/>
        <v>420000</v>
      </c>
      <c r="AC240" s="2">
        <f t="shared" si="41"/>
        <v>42145914.50562042</v>
      </c>
      <c r="AD240" s="3">
        <f t="shared" si="10"/>
        <v>52800000</v>
      </c>
      <c r="AE240" s="2">
        <f>IF(AE238&gt;=52800000,52800000,IF(AB219=Graph!G$1*1000,AE239+Graph!G$1*1000,AC240))</f>
        <v>47605914.50562042</v>
      </c>
      <c r="AF240" s="3">
        <f t="shared" si="11"/>
        <v>47605914.50562042</v>
      </c>
      <c r="AG240" s="3">
        <f t="shared" si="27"/>
        <v>45805230.359298103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171</v>
      </c>
      <c r="C241" s="7"/>
      <c r="D241" s="2" t="e">
        <f t="shared" si="12"/>
        <v>#N/A</v>
      </c>
      <c r="E241" s="2" t="e">
        <f t="shared" si="22"/>
        <v>#N/A</v>
      </c>
      <c r="F241" s="2">
        <v>1229717.5184983015</v>
      </c>
      <c r="G241" s="2">
        <f t="shared" si="26"/>
        <v>489997.71428571426</v>
      </c>
      <c r="H241" s="2">
        <f t="shared" si="42"/>
        <v>100945640.21990639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2315275.8571428563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1247531.1944777668</v>
      </c>
      <c r="Q241" s="2">
        <f t="shared" si="44"/>
        <v>500000</v>
      </c>
      <c r="R241" s="2">
        <f t="shared" si="43"/>
        <v>103229172.92436969</v>
      </c>
      <c r="S241" s="2">
        <f t="shared" si="17"/>
        <v>489997.71428571641</v>
      </c>
      <c r="T241" s="2">
        <f t="shared" si="18"/>
        <v>10002.285714285914</v>
      </c>
      <c r="U241" s="2">
        <f t="shared" si="19"/>
        <v>500000</v>
      </c>
      <c r="V241" s="2">
        <f t="shared" si="33"/>
        <v>59785832.219906211</v>
      </c>
      <c r="W241" s="2">
        <f t="shared" si="20"/>
        <v>489997.71428571641</v>
      </c>
      <c r="X241" s="2">
        <f t="shared" si="6"/>
        <v>10002.285714283586</v>
      </c>
      <c r="Y241" s="2">
        <f t="shared" si="40"/>
        <v>43443340.704463348</v>
      </c>
      <c r="Z241" s="2" t="str">
        <f t="shared" si="8"/>
        <v>MEEP</v>
      </c>
      <c r="AA241" s="2">
        <f>IF(Z241="HERE",Y241,AA240+Graph!$G$1*1000)</f>
        <v>57793260.704463422</v>
      </c>
      <c r="AB241" s="2">
        <f t="shared" si="21"/>
        <v>420000</v>
      </c>
      <c r="AC241" s="2">
        <f t="shared" si="41"/>
        <v>42145914.50562042</v>
      </c>
      <c r="AD241" s="3">
        <f t="shared" si="10"/>
        <v>52800000</v>
      </c>
      <c r="AE241" s="2">
        <f>IF(AE239&gt;=52800000,52800000,IF(AB220=Graph!G$1*1000,AE240+Graph!G$1*1000,AC241))</f>
        <v>48025914.50562042</v>
      </c>
      <c r="AF241" s="3">
        <f t="shared" si="11"/>
        <v>48025914.50562042</v>
      </c>
      <c r="AG241" s="3">
        <f t="shared" si="27"/>
        <v>46183230.359298103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172</v>
      </c>
      <c r="C242" s="7"/>
      <c r="D242" s="2" t="e">
        <f t="shared" si="12"/>
        <v>#N/A</v>
      </c>
      <c r="E242" s="2" t="e">
        <f t="shared" si="22"/>
        <v>#N/A</v>
      </c>
      <c r="F242" s="2">
        <v>1234224.7122776508</v>
      </c>
      <c r="G242" s="2">
        <f t="shared" si="26"/>
        <v>489997.71428571426</v>
      </c>
      <c r="H242" s="2">
        <f t="shared" si="42"/>
        <v>101435637.93419211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2325278.1428571423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1252112.7791116238</v>
      </c>
      <c r="Q242" s="2">
        <f t="shared" si="44"/>
        <v>500000</v>
      </c>
      <c r="R242" s="2">
        <f t="shared" si="43"/>
        <v>103729172.92436969</v>
      </c>
      <c r="S242" s="2">
        <f t="shared" si="17"/>
        <v>489997.71428571641</v>
      </c>
      <c r="T242" s="2">
        <f t="shared" si="18"/>
        <v>10002.285714285914</v>
      </c>
      <c r="U242" s="2">
        <f t="shared" si="19"/>
        <v>500000</v>
      </c>
      <c r="V242" s="2">
        <f t="shared" si="33"/>
        <v>60275829.934191927</v>
      </c>
      <c r="W242" s="2">
        <f t="shared" si="20"/>
        <v>489997.71428571641</v>
      </c>
      <c r="X242" s="2">
        <f t="shared" si="6"/>
        <v>10002.285714283586</v>
      </c>
      <c r="Y242" s="2">
        <f t="shared" si="40"/>
        <v>43453342.990177631</v>
      </c>
      <c r="Z242" s="2" t="str">
        <f t="shared" si="8"/>
        <v>MEEP</v>
      </c>
      <c r="AA242" s="2">
        <f>IF(Z242="HERE",Y242,AA241+Graph!$G$1*1000)</f>
        <v>58213260.704463422</v>
      </c>
      <c r="AB242" s="2">
        <f t="shared" si="21"/>
        <v>420000</v>
      </c>
      <c r="AC242" s="2">
        <f t="shared" si="41"/>
        <v>42145914.50562042</v>
      </c>
      <c r="AD242" s="3">
        <f t="shared" si="10"/>
        <v>52800000</v>
      </c>
      <c r="AE242" s="2">
        <f>IF(AE240&gt;=52800000,52800000,IF(AB221=Graph!G$1*1000,AE241+Graph!G$1*1000,AC242))</f>
        <v>48445914.50562042</v>
      </c>
      <c r="AF242" s="3">
        <f t="shared" si="11"/>
        <v>48445914.50562042</v>
      </c>
      <c r="AG242" s="3">
        <f t="shared" si="27"/>
        <v>46561230.359298103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173</v>
      </c>
      <c r="C243" s="7"/>
      <c r="D243" s="2" t="e">
        <f t="shared" si="12"/>
        <v>#N/A</v>
      </c>
      <c r="E243" s="2" t="e">
        <f t="shared" si="22"/>
        <v>#N/A</v>
      </c>
      <c r="F243" s="2">
        <v>1238731.9060569704</v>
      </c>
      <c r="G243" s="2">
        <f t="shared" si="26"/>
        <v>489997.71428571426</v>
      </c>
      <c r="H243" s="2">
        <f t="shared" si="42"/>
        <v>101925635.64847782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2335280.4285714282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1256694.3637454808</v>
      </c>
      <c r="Q243" s="2">
        <f t="shared" si="44"/>
        <v>500000</v>
      </c>
      <c r="R243" s="2">
        <f t="shared" si="43"/>
        <v>104229172.92436969</v>
      </c>
      <c r="S243" s="2">
        <f t="shared" si="17"/>
        <v>489997.71428571641</v>
      </c>
      <c r="T243" s="2">
        <f t="shared" si="18"/>
        <v>10002.285714285914</v>
      </c>
      <c r="U243" s="2">
        <f t="shared" si="19"/>
        <v>500000</v>
      </c>
      <c r="V243" s="2">
        <f t="shared" si="33"/>
        <v>60765827.648477644</v>
      </c>
      <c r="W243" s="2">
        <f t="shared" si="20"/>
        <v>489997.71428571641</v>
      </c>
      <c r="X243" s="2">
        <f t="shared" si="6"/>
        <v>10002.285714283586</v>
      </c>
      <c r="Y243" s="2">
        <f t="shared" si="40"/>
        <v>43463345.275891915</v>
      </c>
      <c r="Z243" s="2" t="str">
        <f t="shared" si="8"/>
        <v>MEEP</v>
      </c>
      <c r="AA243" s="2">
        <f>IF(Z243="HERE",Y243,AA242+Graph!$G$1*1000)</f>
        <v>58633260.704463422</v>
      </c>
      <c r="AB243" s="2">
        <f t="shared" si="21"/>
        <v>420000</v>
      </c>
      <c r="AC243" s="2">
        <f t="shared" si="41"/>
        <v>42145914.50562042</v>
      </c>
      <c r="AD243" s="3">
        <f t="shared" si="10"/>
        <v>52800000</v>
      </c>
      <c r="AE243" s="2">
        <f>IF(AE241&gt;=52800000,52800000,IF(AB222=Graph!G$1*1000,AE242+Graph!G$1*1000,AC243))</f>
        <v>48865914.50562042</v>
      </c>
      <c r="AF243" s="3">
        <f t="shared" si="11"/>
        <v>48865914.50562042</v>
      </c>
      <c r="AG243" s="3">
        <f t="shared" si="27"/>
        <v>46939230.359298103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174</v>
      </c>
      <c r="C244" s="7"/>
      <c r="D244" s="2" t="e">
        <f t="shared" si="12"/>
        <v>#N/A</v>
      </c>
      <c r="E244" s="2" t="e">
        <f t="shared" si="22"/>
        <v>#N/A</v>
      </c>
      <c r="F244" s="2">
        <v>1243239.0998362899</v>
      </c>
      <c r="G244" s="2">
        <f t="shared" si="26"/>
        <v>489997.71428571426</v>
      </c>
      <c r="H244" s="2">
        <f t="shared" si="42"/>
        <v>102415633.36276354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2345282.7142857141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1261275.9483793378</v>
      </c>
      <c r="Q244" s="2">
        <f t="shared" si="44"/>
        <v>500000</v>
      </c>
      <c r="R244" s="2">
        <f t="shared" si="43"/>
        <v>104729172.92436969</v>
      </c>
      <c r="S244" s="2">
        <f t="shared" si="17"/>
        <v>489997.71428571641</v>
      </c>
      <c r="T244" s="2">
        <f t="shared" si="18"/>
        <v>10002.285714285914</v>
      </c>
      <c r="U244" s="2">
        <f t="shared" si="19"/>
        <v>500000</v>
      </c>
      <c r="V244" s="2">
        <f t="shared" si="33"/>
        <v>61255825.36276336</v>
      </c>
      <c r="W244" s="2">
        <f t="shared" si="20"/>
        <v>489997.71428571641</v>
      </c>
      <c r="X244" s="2">
        <f t="shared" si="6"/>
        <v>10002.285714283586</v>
      </c>
      <c r="Y244" s="2">
        <f t="shared" si="40"/>
        <v>43473347.561606199</v>
      </c>
      <c r="Z244" s="2" t="str">
        <f t="shared" si="8"/>
        <v>MEEP</v>
      </c>
      <c r="AA244" s="2">
        <f>IF(Z244="HERE",Y244,AA243+Graph!$G$1*1000)</f>
        <v>59053260.704463422</v>
      </c>
      <c r="AB244" s="2">
        <f t="shared" si="21"/>
        <v>420000</v>
      </c>
      <c r="AC244" s="2">
        <f t="shared" si="41"/>
        <v>42145914.50562042</v>
      </c>
      <c r="AD244" s="3">
        <f t="shared" si="10"/>
        <v>52800000</v>
      </c>
      <c r="AE244" s="2">
        <f>IF(AE242&gt;=52800000,52800000,IF(AB223=Graph!G$1*1000,AE243+Graph!G$1*1000,AC244))</f>
        <v>49285914.50562042</v>
      </c>
      <c r="AF244" s="3">
        <f t="shared" si="11"/>
        <v>49285914.50562042</v>
      </c>
      <c r="AG244" s="3">
        <f t="shared" si="27"/>
        <v>47317230.359298103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175</v>
      </c>
      <c r="C245" s="7"/>
      <c r="D245" s="2" t="e">
        <f t="shared" si="12"/>
        <v>#N/A</v>
      </c>
      <c r="E245" s="2" t="e">
        <f t="shared" si="22"/>
        <v>#N/A</v>
      </c>
      <c r="F245" s="2">
        <v>1247746.2936156392</v>
      </c>
      <c r="G245" s="2">
        <f t="shared" si="26"/>
        <v>489997.71428571426</v>
      </c>
      <c r="H245" s="2">
        <f t="shared" si="42"/>
        <v>102905631.07704926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2355285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1265857.5330131948</v>
      </c>
      <c r="Q245" s="2">
        <f t="shared" si="44"/>
        <v>500000</v>
      </c>
      <c r="R245" s="2">
        <f t="shared" si="43"/>
        <v>105229172.92436969</v>
      </c>
      <c r="S245" s="2">
        <f t="shared" si="17"/>
        <v>489997.71428571641</v>
      </c>
      <c r="T245" s="2">
        <f t="shared" si="18"/>
        <v>10002.285714285914</v>
      </c>
      <c r="U245" s="2">
        <f t="shared" si="19"/>
        <v>500000</v>
      </c>
      <c r="V245" s="2">
        <f t="shared" si="33"/>
        <v>61745823.077049077</v>
      </c>
      <c r="W245" s="2">
        <f t="shared" si="20"/>
        <v>489997.71428571641</v>
      </c>
      <c r="X245" s="2">
        <f t="shared" si="6"/>
        <v>10002.285714283586</v>
      </c>
      <c r="Y245" s="2">
        <f t="shared" si="40"/>
        <v>43483349.847320482</v>
      </c>
      <c r="Z245" s="2" t="str">
        <f t="shared" si="8"/>
        <v>MEEP</v>
      </c>
      <c r="AA245" s="2">
        <f>IF(Z245="HERE",Y245,AA244+Graph!$G$1*1000)</f>
        <v>59473260.704463422</v>
      </c>
      <c r="AB245" s="2">
        <f t="shared" si="21"/>
        <v>420000</v>
      </c>
      <c r="AC245" s="2">
        <f t="shared" si="41"/>
        <v>42145914.50562042</v>
      </c>
      <c r="AD245" s="3">
        <f t="shared" si="10"/>
        <v>52800000</v>
      </c>
      <c r="AE245" s="2">
        <f>IF(AE243&gt;=52800000,52800000,IF(AB224=Graph!G$1*1000,AE244+Graph!G$1*1000,AC245))</f>
        <v>49705914.50562042</v>
      </c>
      <c r="AF245" s="3">
        <f t="shared" si="11"/>
        <v>49705914.50562042</v>
      </c>
      <c r="AG245" s="3">
        <f t="shared" si="27"/>
        <v>47695230.359298103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176</v>
      </c>
      <c r="C246" s="7"/>
      <c r="D246" s="2" t="e">
        <f t="shared" si="12"/>
        <v>#N/A</v>
      </c>
      <c r="E246" s="2" t="e">
        <f t="shared" si="22"/>
        <v>#N/A</v>
      </c>
      <c r="F246" s="2">
        <v>1252253.4873949587</v>
      </c>
      <c r="G246" s="2">
        <f t="shared" si="26"/>
        <v>489997.71428571426</v>
      </c>
      <c r="H246" s="2">
        <f t="shared" si="42"/>
        <v>103395628.79133497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2365287.2857142859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1270439.1176470518</v>
      </c>
      <c r="Q246" s="2">
        <f t="shared" si="44"/>
        <v>500000</v>
      </c>
      <c r="R246" s="2">
        <f t="shared" si="43"/>
        <v>105729172.92436969</v>
      </c>
      <c r="S246" s="2">
        <f t="shared" si="17"/>
        <v>489997.71428571641</v>
      </c>
      <c r="T246" s="2">
        <f t="shared" si="18"/>
        <v>10002.285714285914</v>
      </c>
      <c r="U246" s="2">
        <f t="shared" si="19"/>
        <v>500000</v>
      </c>
      <c r="V246" s="2">
        <f t="shared" si="33"/>
        <v>62235820.791334793</v>
      </c>
      <c r="W246" s="2">
        <f t="shared" si="20"/>
        <v>489997.71428571641</v>
      </c>
      <c r="X246" s="2">
        <f t="shared" si="6"/>
        <v>10002.285714283586</v>
      </c>
      <c r="Y246" s="2">
        <f t="shared" si="40"/>
        <v>43493352.133034766</v>
      </c>
      <c r="Z246" s="2" t="str">
        <f t="shared" si="8"/>
        <v>MEEP</v>
      </c>
      <c r="AA246" s="2">
        <f>IF(Z246="HERE",Y246,AA245+Graph!$G$1*1000)</f>
        <v>59893260.704463422</v>
      </c>
      <c r="AB246" s="2">
        <f t="shared" si="21"/>
        <v>420000</v>
      </c>
      <c r="AC246" s="2">
        <f t="shared" si="41"/>
        <v>42145914.50562042</v>
      </c>
      <c r="AD246" s="3">
        <f t="shared" si="10"/>
        <v>52800000</v>
      </c>
      <c r="AE246" s="2">
        <f>IF(AE244&gt;=52800000,52800000,IF(AB225=Graph!G$1*1000,AE245+Graph!G$1*1000,AC246))</f>
        <v>50125914.50562042</v>
      </c>
      <c r="AF246" s="3">
        <f t="shared" si="11"/>
        <v>50125914.50562042</v>
      </c>
      <c r="AG246" s="3">
        <f t="shared" si="27"/>
        <v>48073230.359298103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177</v>
      </c>
      <c r="C247" s="7"/>
      <c r="D247" s="2" t="e">
        <f t="shared" si="12"/>
        <v>#N/A</v>
      </c>
      <c r="E247" s="2" t="e">
        <f t="shared" si="22"/>
        <v>#N/A</v>
      </c>
      <c r="F247" s="2">
        <v>1256760.6811742783</v>
      </c>
      <c r="G247" s="2">
        <f t="shared" si="26"/>
        <v>489997.71428571426</v>
      </c>
      <c r="H247" s="2">
        <f t="shared" si="42"/>
        <v>103885626.50562069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2375289.5714285718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1275020.7022809088</v>
      </c>
      <c r="Q247" s="2">
        <f t="shared" si="44"/>
        <v>500000</v>
      </c>
      <c r="R247" s="2">
        <f t="shared" si="43"/>
        <v>106229172.92436969</v>
      </c>
      <c r="S247" s="2">
        <f t="shared" si="17"/>
        <v>489997.71428571641</v>
      </c>
      <c r="T247" s="2">
        <f t="shared" si="18"/>
        <v>10002.285714285914</v>
      </c>
      <c r="U247" s="2">
        <f t="shared" si="19"/>
        <v>500000</v>
      </c>
      <c r="V247" s="2">
        <f t="shared" si="33"/>
        <v>62725818.505620509</v>
      </c>
      <c r="W247" s="2">
        <f t="shared" si="20"/>
        <v>489997.71428571641</v>
      </c>
      <c r="X247" s="2">
        <f t="shared" si="6"/>
        <v>10002.285714283586</v>
      </c>
      <c r="Y247" s="2">
        <f t="shared" si="40"/>
        <v>43503354.418749049</v>
      </c>
      <c r="Z247" s="2" t="str">
        <f t="shared" si="8"/>
        <v>MEEP</v>
      </c>
      <c r="AA247" s="2">
        <f>IF(Z247="HERE",Y247,AA246+Graph!$G$1*1000)</f>
        <v>60313260.704463422</v>
      </c>
      <c r="AB247" s="2">
        <f t="shared" si="21"/>
        <v>420000</v>
      </c>
      <c r="AC247" s="2">
        <f t="shared" si="41"/>
        <v>42145914.50562042</v>
      </c>
      <c r="AD247" s="3">
        <f t="shared" si="10"/>
        <v>52800000</v>
      </c>
      <c r="AE247" s="2">
        <f>IF(AE245&gt;=52800000,52800000,IF(AB226=Graph!G$1*1000,AE246+Graph!G$1*1000,AC247))</f>
        <v>50545914.50562042</v>
      </c>
      <c r="AF247" s="3">
        <f t="shared" si="11"/>
        <v>50545914.50562042</v>
      </c>
      <c r="AG247" s="3">
        <f t="shared" si="27"/>
        <v>48451230.359298103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178</v>
      </c>
      <c r="C248" s="7"/>
      <c r="D248" s="2" t="e">
        <f t="shared" si="12"/>
        <v>#N/A</v>
      </c>
      <c r="E248" s="2" t="e">
        <f t="shared" si="22"/>
        <v>#N/A</v>
      </c>
      <c r="F248" s="2">
        <v>1261267.8749536276</v>
      </c>
      <c r="G248" s="2">
        <f t="shared" si="26"/>
        <v>489997.71428571426</v>
      </c>
      <c r="H248" s="2">
        <f t="shared" si="42"/>
        <v>104375624.2199064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2385291.8571428577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1279602.2869147658</v>
      </c>
      <c r="Q248" s="2">
        <f t="shared" si="44"/>
        <v>500000</v>
      </c>
      <c r="R248" s="2">
        <f t="shared" si="43"/>
        <v>106729172.92436969</v>
      </c>
      <c r="S248" s="2">
        <f t="shared" si="17"/>
        <v>489997.71428571641</v>
      </c>
      <c r="T248" s="2">
        <f t="shared" si="18"/>
        <v>10002.285714285914</v>
      </c>
      <c r="U248" s="2">
        <f t="shared" si="19"/>
        <v>500000</v>
      </c>
      <c r="V248" s="2">
        <f t="shared" si="33"/>
        <v>63215816.219906226</v>
      </c>
      <c r="W248" s="2">
        <f t="shared" si="20"/>
        <v>489997.71428571641</v>
      </c>
      <c r="X248" s="2">
        <f t="shared" si="6"/>
        <v>10002.285714283586</v>
      </c>
      <c r="Y248" s="2">
        <f t="shared" si="40"/>
        <v>43513356.704463333</v>
      </c>
      <c r="Z248" s="2" t="str">
        <f t="shared" si="8"/>
        <v>MEEP</v>
      </c>
      <c r="AA248" s="2">
        <f>IF(Z248="HERE",Y248,AA247+Graph!$G$1*1000)</f>
        <v>60733260.704463422</v>
      </c>
      <c r="AB248" s="2">
        <f t="shared" si="21"/>
        <v>420000</v>
      </c>
      <c r="AC248" s="2">
        <f t="shared" si="41"/>
        <v>42145914.50562042</v>
      </c>
      <c r="AD248" s="3">
        <f t="shared" si="10"/>
        <v>52800000</v>
      </c>
      <c r="AE248" s="2">
        <f>IF(AE246&gt;=52800000,52800000,IF(AB227=Graph!G$1*1000,AE247+Graph!G$1*1000,AC248))</f>
        <v>50965914.50562042</v>
      </c>
      <c r="AF248" s="3">
        <f t="shared" si="11"/>
        <v>50965914.50562042</v>
      </c>
      <c r="AG248" s="3">
        <f t="shared" si="27"/>
        <v>48829230.359298103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179</v>
      </c>
      <c r="C249" s="7"/>
      <c r="D249" s="2" t="e">
        <f t="shared" si="12"/>
        <v>#N/A</v>
      </c>
      <c r="E249" s="2" t="e">
        <f t="shared" si="22"/>
        <v>#N/A</v>
      </c>
      <c r="F249" s="2">
        <v>1265775.0687329471</v>
      </c>
      <c r="G249" s="2">
        <f t="shared" si="26"/>
        <v>489997.71428571426</v>
      </c>
      <c r="H249" s="2">
        <f t="shared" si="42"/>
        <v>104865621.93419212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2395294.1428571437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1284183.8715486228</v>
      </c>
      <c r="Q249" s="2">
        <f t="shared" si="44"/>
        <v>500000</v>
      </c>
      <c r="R249" s="2">
        <f t="shared" si="43"/>
        <v>107229172.92436969</v>
      </c>
      <c r="S249" s="2">
        <f t="shared" si="17"/>
        <v>489997.71428571641</v>
      </c>
      <c r="T249" s="2">
        <f t="shared" si="18"/>
        <v>10002.285714285914</v>
      </c>
      <c r="U249" s="2">
        <f t="shared" si="19"/>
        <v>500000</v>
      </c>
      <c r="V249" s="2">
        <f t="shared" si="33"/>
        <v>63705813.934191942</v>
      </c>
      <c r="W249" s="2">
        <f t="shared" si="20"/>
        <v>489997.71428571641</v>
      </c>
      <c r="X249" s="2">
        <f t="shared" si="6"/>
        <v>10002.285714283586</v>
      </c>
      <c r="Y249" s="2">
        <f t="shared" si="40"/>
        <v>43523358.990177616</v>
      </c>
      <c r="Z249" s="2" t="str">
        <f t="shared" si="8"/>
        <v>MEEP</v>
      </c>
      <c r="AA249" s="2">
        <f>IF(Z249="HERE",Y249,AA248+Graph!$G$1*1000)</f>
        <v>61153260.704463422</v>
      </c>
      <c r="AB249" s="2">
        <f t="shared" si="21"/>
        <v>420000</v>
      </c>
      <c r="AC249" s="2">
        <f t="shared" si="41"/>
        <v>42145914.50562042</v>
      </c>
      <c r="AD249" s="3">
        <f t="shared" si="10"/>
        <v>52800000</v>
      </c>
      <c r="AE249" s="2">
        <f>IF(AE247&gt;=52800000,52800000,IF(AB228=Graph!G$1*1000,AE248+Graph!G$1*1000,AC249))</f>
        <v>51385914.50562042</v>
      </c>
      <c r="AF249" s="3">
        <f t="shared" si="11"/>
        <v>51385914.50562042</v>
      </c>
      <c r="AG249" s="3">
        <f t="shared" si="27"/>
        <v>49228230.359298103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180</v>
      </c>
      <c r="C250" s="7"/>
      <c r="D250" s="2" t="e">
        <f t="shared" si="12"/>
        <v>#N/A</v>
      </c>
      <c r="E250" s="2" t="e">
        <f t="shared" si="22"/>
        <v>#N/A</v>
      </c>
      <c r="F250" s="2">
        <v>1270282.2625122666</v>
      </c>
      <c r="G250" s="2">
        <f t="shared" si="26"/>
        <v>489997.71428571426</v>
      </c>
      <c r="H250" s="2">
        <f t="shared" si="42"/>
        <v>105355619.64847784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2405296.4285714296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1288765.4561824501</v>
      </c>
      <c r="Q250" s="2">
        <f t="shared" si="44"/>
        <v>500000</v>
      </c>
      <c r="R250" s="2">
        <f t="shared" si="43"/>
        <v>107729172.92436969</v>
      </c>
      <c r="S250" s="2">
        <f t="shared" si="17"/>
        <v>489997.71428571641</v>
      </c>
      <c r="T250" s="2">
        <f t="shared" si="18"/>
        <v>10002.285714285914</v>
      </c>
      <c r="U250" s="2">
        <f t="shared" si="19"/>
        <v>500000</v>
      </c>
      <c r="V250" s="2">
        <f t="shared" si="33"/>
        <v>64195811.648477659</v>
      </c>
      <c r="W250" s="2">
        <f t="shared" si="20"/>
        <v>489997.71428571641</v>
      </c>
      <c r="X250" s="2">
        <f t="shared" si="6"/>
        <v>10002.285714283586</v>
      </c>
      <c r="Y250" s="2">
        <f t="shared" si="40"/>
        <v>43533361.2758919</v>
      </c>
      <c r="Z250" s="2" t="str">
        <f t="shared" si="8"/>
        <v>MEEP</v>
      </c>
      <c r="AA250" s="2">
        <f>IF(Z250="HERE",Y250,AA249+Graph!$G$1*1000)</f>
        <v>61573260.704463422</v>
      </c>
      <c r="AB250" s="2">
        <f t="shared" si="21"/>
        <v>420000</v>
      </c>
      <c r="AC250" s="2">
        <f t="shared" si="41"/>
        <v>42145914.50562042</v>
      </c>
      <c r="AD250" s="3">
        <f t="shared" si="10"/>
        <v>52800000</v>
      </c>
      <c r="AE250" s="2">
        <f>IF(AE248&gt;=52800000,52800000,IF(AB229=Graph!G$1*1000,AE249+Graph!G$1*1000,AC250))</f>
        <v>51805914.50562042</v>
      </c>
      <c r="AF250" s="3">
        <f t="shared" si="11"/>
        <v>51805914.50562042</v>
      </c>
      <c r="AG250" s="3">
        <f t="shared" si="27"/>
        <v>49627230.359298103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181</v>
      </c>
      <c r="C251" s="7"/>
      <c r="D251" s="2" t="e">
        <f t="shared" si="12"/>
        <v>#N/A</v>
      </c>
      <c r="E251" s="2" t="e">
        <f t="shared" si="22"/>
        <v>#N/A</v>
      </c>
      <c r="F251" s="2">
        <v>1274789.456291616</v>
      </c>
      <c r="G251" s="2">
        <f t="shared" si="26"/>
        <v>489997.71428571426</v>
      </c>
      <c r="H251" s="2">
        <f t="shared" si="42"/>
        <v>105845617.36276355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2415298.7142857155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1293347.0408163071</v>
      </c>
      <c r="Q251" s="2">
        <f t="shared" si="44"/>
        <v>500000</v>
      </c>
      <c r="R251" s="2">
        <f t="shared" si="43"/>
        <v>108229172.92436969</v>
      </c>
      <c r="S251" s="2">
        <f t="shared" si="17"/>
        <v>489997.71428571641</v>
      </c>
      <c r="T251" s="2">
        <f t="shared" si="18"/>
        <v>10002.285714285914</v>
      </c>
      <c r="U251" s="2">
        <f t="shared" si="19"/>
        <v>500000</v>
      </c>
      <c r="V251" s="2">
        <f t="shared" si="33"/>
        <v>64685809.362763375</v>
      </c>
      <c r="W251" s="2">
        <f t="shared" si="20"/>
        <v>489997.71428571641</v>
      </c>
      <c r="X251" s="2">
        <f t="shared" si="6"/>
        <v>10002.285714283586</v>
      </c>
      <c r="Y251" s="2">
        <f t="shared" si="40"/>
        <v>43543363.561606184</v>
      </c>
      <c r="Z251" s="2" t="str">
        <f t="shared" si="8"/>
        <v>MEEP</v>
      </c>
      <c r="AA251" s="2">
        <f>IF(Z251="HERE",Y251,AA250+Graph!$G$1*1000)</f>
        <v>61993260.704463422</v>
      </c>
      <c r="AB251" s="2">
        <f t="shared" si="21"/>
        <v>420000</v>
      </c>
      <c r="AC251" s="2">
        <f t="shared" si="41"/>
        <v>42145914.50562042</v>
      </c>
      <c r="AD251" s="3">
        <f t="shared" si="10"/>
        <v>52800000</v>
      </c>
      <c r="AE251" s="2">
        <f>IF(AE249&gt;=52800000,52800000,IF(AB230=Graph!G$1*1000,AE250+Graph!G$1*1000,AC251))</f>
        <v>52225914.50562042</v>
      </c>
      <c r="AF251" s="3">
        <f t="shared" si="11"/>
        <v>52225914.50562042</v>
      </c>
      <c r="AG251" s="3">
        <f t="shared" si="27"/>
        <v>49690295.725281022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182</v>
      </c>
      <c r="C252" s="7"/>
      <c r="D252" s="2" t="e">
        <f t="shared" si="12"/>
        <v>#N/A</v>
      </c>
      <c r="E252" s="2" t="e">
        <f t="shared" si="22"/>
        <v>#N/A</v>
      </c>
      <c r="F252" s="2">
        <v>1279296.6500709355</v>
      </c>
      <c r="G252" s="2">
        <f t="shared" si="26"/>
        <v>489997.71428571426</v>
      </c>
      <c r="H252" s="2">
        <f t="shared" si="42"/>
        <v>106335615.07704927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2425301.0000000014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1297928.6254501641</v>
      </c>
      <c r="Q252" s="2">
        <f t="shared" si="44"/>
        <v>500000</v>
      </c>
      <c r="R252" s="2">
        <f t="shared" si="43"/>
        <v>108729172.92436969</v>
      </c>
      <c r="S252" s="2">
        <f t="shared" si="17"/>
        <v>489997.71428571641</v>
      </c>
      <c r="T252" s="2">
        <f t="shared" si="18"/>
        <v>10002.285714285914</v>
      </c>
      <c r="U252" s="2">
        <f t="shared" si="19"/>
        <v>500000</v>
      </c>
      <c r="V252" s="2">
        <f t="shared" si="33"/>
        <v>65175807.077049091</v>
      </c>
      <c r="W252" s="2">
        <f t="shared" si="20"/>
        <v>489997.71428571641</v>
      </c>
      <c r="X252" s="2">
        <f t="shared" si="6"/>
        <v>10002.285714283586</v>
      </c>
      <c r="Y252" s="2">
        <f t="shared" si="40"/>
        <v>43553365.847320467</v>
      </c>
      <c r="Z252" s="2" t="str">
        <f t="shared" si="8"/>
        <v>MEEP</v>
      </c>
      <c r="AA252" s="2">
        <f>IF(Z252="HERE",Y252,AA251+Graph!$G$1*1000)</f>
        <v>62413260.704463422</v>
      </c>
      <c r="AB252" s="2">
        <f t="shared" si="21"/>
        <v>420000</v>
      </c>
      <c r="AC252" s="2">
        <f t="shared" si="41"/>
        <v>42145914.50562042</v>
      </c>
      <c r="AD252" s="3">
        <f t="shared" si="10"/>
        <v>52800000</v>
      </c>
      <c r="AE252" s="2">
        <f>IF(AE250&gt;=52800000,52800000,IF(AB231=Graph!G$1*1000,AE251+Graph!G$1*1000,AC252))</f>
        <v>52645914.50562042</v>
      </c>
      <c r="AF252" s="3">
        <f t="shared" si="11"/>
        <v>52645914.50562042</v>
      </c>
      <c r="AG252" s="3">
        <f t="shared" si="27"/>
        <v>49711295.725281022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183</v>
      </c>
      <c r="C253" s="7"/>
      <c r="D253" s="2" t="e">
        <f t="shared" si="12"/>
        <v>#N/A</v>
      </c>
      <c r="E253" s="2" t="e">
        <f t="shared" si="22"/>
        <v>#N/A</v>
      </c>
      <c r="F253" s="2">
        <v>1283803.843850255</v>
      </c>
      <c r="G253" s="2">
        <f t="shared" si="26"/>
        <v>489997.71428571426</v>
      </c>
      <c r="H253" s="2">
        <f t="shared" si="42"/>
        <v>106825612.79133499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2435303.2857142873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1302510.2100840211</v>
      </c>
      <c r="Q253" s="2">
        <f t="shared" si="44"/>
        <v>500000</v>
      </c>
      <c r="R253" s="2">
        <f t="shared" si="43"/>
        <v>109229172.92436969</v>
      </c>
      <c r="S253" s="2">
        <f t="shared" si="17"/>
        <v>489997.71428571641</v>
      </c>
      <c r="T253" s="2">
        <f t="shared" si="18"/>
        <v>10002.285714285914</v>
      </c>
      <c r="U253" s="2">
        <f t="shared" si="19"/>
        <v>500000</v>
      </c>
      <c r="V253" s="2">
        <f t="shared" si="33"/>
        <v>65665804.791334808</v>
      </c>
      <c r="W253" s="2">
        <f t="shared" si="20"/>
        <v>489997.71428571641</v>
      </c>
      <c r="X253" s="2">
        <f t="shared" si="6"/>
        <v>10002.285714283586</v>
      </c>
      <c r="Y253" s="2">
        <f t="shared" si="40"/>
        <v>43563368.133034751</v>
      </c>
      <c r="Z253" s="2" t="str">
        <f t="shared" si="8"/>
        <v>MEEP</v>
      </c>
      <c r="AA253" s="2">
        <f>IF(Z253="HERE",Y253,AA252+Graph!$G$1*1000)</f>
        <v>62833260.704463422</v>
      </c>
      <c r="AB253" s="2">
        <f t="shared" si="21"/>
        <v>420000</v>
      </c>
      <c r="AC253" s="2">
        <f t="shared" si="41"/>
        <v>42145914.50562042</v>
      </c>
      <c r="AD253" s="3">
        <f t="shared" si="10"/>
        <v>52800000</v>
      </c>
      <c r="AE253" s="2">
        <f>IF(AE251&gt;=52800000,52800000,IF(AB232=Graph!G$1*1000,AE252+Graph!G$1*1000,AC253))</f>
        <v>53065914.50562042</v>
      </c>
      <c r="AF253" s="3">
        <f t="shared" si="11"/>
        <v>52800000</v>
      </c>
      <c r="AG253" s="3">
        <f t="shared" si="27"/>
        <v>49732295.725281022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184</v>
      </c>
      <c r="C254" s="7"/>
      <c r="D254" s="2" t="e">
        <f t="shared" si="12"/>
        <v>#N/A</v>
      </c>
      <c r="E254" s="2" t="e">
        <f t="shared" si="22"/>
        <v>#N/A</v>
      </c>
      <c r="F254" s="2">
        <v>1288311.0376296043</v>
      </c>
      <c r="G254" s="2">
        <f t="shared" si="26"/>
        <v>489997.71428571426</v>
      </c>
      <c r="H254" s="2">
        <f t="shared" si="42"/>
        <v>107315610.5056207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2445305.5714285732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1307091.7947178781</v>
      </c>
      <c r="Q254" s="2">
        <f t="shared" si="44"/>
        <v>500000</v>
      </c>
      <c r="R254" s="2">
        <f t="shared" si="43"/>
        <v>109729172.92436969</v>
      </c>
      <c r="S254" s="2">
        <f t="shared" si="17"/>
        <v>489997.71428571641</v>
      </c>
      <c r="T254" s="2">
        <f t="shared" si="18"/>
        <v>10002.285714285914</v>
      </c>
      <c r="U254" s="2">
        <f t="shared" si="19"/>
        <v>500000</v>
      </c>
      <c r="V254" s="2">
        <f t="shared" si="33"/>
        <v>66155802.505620524</v>
      </c>
      <c r="W254" s="2">
        <f t="shared" si="20"/>
        <v>489997.71428571641</v>
      </c>
      <c r="X254" s="2">
        <f t="shared" si="6"/>
        <v>10002.285714283586</v>
      </c>
      <c r="Y254" s="2">
        <f t="shared" si="40"/>
        <v>43573370.418749034</v>
      </c>
      <c r="Z254" s="2" t="str">
        <f t="shared" si="8"/>
        <v>MEEP</v>
      </c>
      <c r="AA254" s="2">
        <f>IF(Z254="HERE",Y254,AA253+Graph!$G$1*1000)</f>
        <v>63253260.704463422</v>
      </c>
      <c r="AB254" s="2">
        <f t="shared" si="21"/>
        <v>420000</v>
      </c>
      <c r="AC254" s="2">
        <f t="shared" si="41"/>
        <v>42145914.50562042</v>
      </c>
      <c r="AD254" s="3">
        <f t="shared" si="10"/>
        <v>52800000</v>
      </c>
      <c r="AE254" s="2">
        <f>IF(AE252&gt;=52800000,52800000,IF(AB233=Graph!G$1*1000,AE253+Graph!G$1*1000,AC254))</f>
        <v>53485914.50562042</v>
      </c>
      <c r="AF254" s="3">
        <f t="shared" si="11"/>
        <v>52800000</v>
      </c>
      <c r="AG254" s="3">
        <f t="shared" si="27"/>
        <v>49753295.725281022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185</v>
      </c>
      <c r="C255" s="7"/>
      <c r="D255" s="2" t="e">
        <f t="shared" si="12"/>
        <v>#N/A</v>
      </c>
      <c r="E255" s="2" t="e">
        <f t="shared" si="22"/>
        <v>#N/A</v>
      </c>
      <c r="F255" s="2">
        <v>1292818.2314089239</v>
      </c>
      <c r="G255" s="2">
        <f t="shared" si="26"/>
        <v>489997.71428571426</v>
      </c>
      <c r="H255" s="2">
        <f t="shared" si="42"/>
        <v>107805608.21990642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2455307.8571428591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1311673.3793517351</v>
      </c>
      <c r="Q255" s="2">
        <f t="shared" si="44"/>
        <v>500000</v>
      </c>
      <c r="R255" s="2">
        <f t="shared" si="43"/>
        <v>110229172.92436969</v>
      </c>
      <c r="S255" s="2">
        <f t="shared" si="17"/>
        <v>489997.71428571641</v>
      </c>
      <c r="T255" s="2">
        <f t="shared" si="18"/>
        <v>10002.285714285914</v>
      </c>
      <c r="U255" s="2">
        <f t="shared" si="19"/>
        <v>500000</v>
      </c>
      <c r="V255" s="2">
        <f t="shared" si="33"/>
        <v>66645800.219906241</v>
      </c>
      <c r="W255" s="2">
        <f t="shared" si="20"/>
        <v>489997.71428571641</v>
      </c>
      <c r="X255" s="2">
        <f t="shared" si="6"/>
        <v>10002.285714283586</v>
      </c>
      <c r="Y255" s="2">
        <f t="shared" si="40"/>
        <v>43583372.704463318</v>
      </c>
      <c r="Z255" s="2" t="str">
        <f t="shared" si="8"/>
        <v>MEEP</v>
      </c>
      <c r="AA255" s="2">
        <f>IF(Z255="HERE",Y255,AA254+Graph!$G$1*1000)</f>
        <v>63673260.704463422</v>
      </c>
      <c r="AB255" s="2">
        <f t="shared" si="21"/>
        <v>420000</v>
      </c>
      <c r="AC255" s="2">
        <f t="shared" si="41"/>
        <v>42145914.50562042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49774295.725281022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186</v>
      </c>
      <c r="C256" s="7"/>
      <c r="D256" s="2" t="e">
        <f t="shared" si="12"/>
        <v>#N/A</v>
      </c>
      <c r="E256" s="2" t="e">
        <f t="shared" si="22"/>
        <v>#N/A</v>
      </c>
      <c r="F256" s="2">
        <v>1297325.4251882434</v>
      </c>
      <c r="G256" s="2">
        <f t="shared" si="26"/>
        <v>489997.71428571426</v>
      </c>
      <c r="H256" s="2">
        <f t="shared" si="42"/>
        <v>108295605.93419214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2465310.1428571451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1316254.9639855921</v>
      </c>
      <c r="Q256" s="2">
        <f t="shared" si="44"/>
        <v>500000</v>
      </c>
      <c r="R256" s="2">
        <f t="shared" si="43"/>
        <v>110729172.92436969</v>
      </c>
      <c r="S256" s="2">
        <f t="shared" si="17"/>
        <v>489997.71428571641</v>
      </c>
      <c r="T256" s="2">
        <f t="shared" si="18"/>
        <v>10002.285714285914</v>
      </c>
      <c r="U256" s="2">
        <f t="shared" si="19"/>
        <v>500000</v>
      </c>
      <c r="V256" s="2">
        <f t="shared" si="33"/>
        <v>67135797.934191957</v>
      </c>
      <c r="W256" s="2">
        <f t="shared" si="20"/>
        <v>489997.71428571641</v>
      </c>
      <c r="X256" s="2">
        <f t="shared" si="6"/>
        <v>10002.285714283586</v>
      </c>
      <c r="Y256" s="2">
        <f t="shared" si="40"/>
        <v>43593374.990177602</v>
      </c>
      <c r="Z256" s="2" t="str">
        <f t="shared" si="8"/>
        <v>MEEP</v>
      </c>
      <c r="AA256" s="2">
        <f>IF(Z256="HERE",Y256,AA255+Graph!$G$1*1000)</f>
        <v>64093260.704463422</v>
      </c>
      <c r="AB256" s="2">
        <f t="shared" si="21"/>
        <v>420000</v>
      </c>
      <c r="AC256" s="2">
        <f t="shared" si="41"/>
        <v>42145914.50562042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49795295.725281022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187</v>
      </c>
      <c r="C257" s="7"/>
      <c r="D257" s="2" t="e">
        <f t="shared" si="12"/>
        <v>#N/A</v>
      </c>
      <c r="E257" s="2" t="e">
        <f t="shared" si="22"/>
        <v>#N/A</v>
      </c>
      <c r="F257" s="2">
        <v>1301832.6189675927</v>
      </c>
      <c r="G257" s="2">
        <f t="shared" si="26"/>
        <v>489997.71428571426</v>
      </c>
      <c r="H257" s="2">
        <f t="shared" si="42"/>
        <v>108785603.64847785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2475312.428571431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1320836.5486194491</v>
      </c>
      <c r="Q257" s="2">
        <f t="shared" si="44"/>
        <v>500000</v>
      </c>
      <c r="R257" s="2">
        <f t="shared" si="43"/>
        <v>111229172.92436969</v>
      </c>
      <c r="S257" s="2">
        <f t="shared" si="17"/>
        <v>489997.71428571641</v>
      </c>
      <c r="T257" s="2">
        <f t="shared" si="18"/>
        <v>10002.285714285914</v>
      </c>
      <c r="U257" s="2">
        <f t="shared" si="19"/>
        <v>500000</v>
      </c>
      <c r="V257" s="2">
        <f t="shared" si="33"/>
        <v>67625795.648477674</v>
      </c>
      <c r="W257" s="2">
        <f t="shared" si="20"/>
        <v>489997.71428571641</v>
      </c>
      <c r="X257" s="2">
        <f t="shared" si="6"/>
        <v>10002.285714283586</v>
      </c>
      <c r="Y257" s="2">
        <f t="shared" si="40"/>
        <v>43603377.275891885</v>
      </c>
      <c r="Z257" s="2" t="str">
        <f t="shared" si="8"/>
        <v>MEEP</v>
      </c>
      <c r="AA257" s="2">
        <f>IF(Z257="HERE",Y257,AA256+Graph!$G$1*1000)</f>
        <v>64513260.704463422</v>
      </c>
      <c r="AB257" s="2">
        <f t="shared" si="21"/>
        <v>420000</v>
      </c>
      <c r="AC257" s="2">
        <f t="shared" si="41"/>
        <v>42145914.50562042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49816295.725281022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188</v>
      </c>
      <c r="C258" s="7"/>
      <c r="D258" s="2" t="e">
        <f t="shared" si="12"/>
        <v>#N/A</v>
      </c>
      <c r="E258" s="2" t="e">
        <f t="shared" si="22"/>
        <v>#N/A</v>
      </c>
      <c r="F258" s="2">
        <v>1306339.8127469122</v>
      </c>
      <c r="G258" s="2">
        <f t="shared" si="26"/>
        <v>489997.71428571426</v>
      </c>
      <c r="H258" s="2">
        <f t="shared" si="42"/>
        <v>109275601.36276357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2485314.7142857169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1325418.1332533062</v>
      </c>
      <c r="Q258" s="2">
        <f t="shared" si="44"/>
        <v>500000</v>
      </c>
      <c r="R258" s="2">
        <f t="shared" si="43"/>
        <v>111729172.92436969</v>
      </c>
      <c r="S258" s="2">
        <f t="shared" si="17"/>
        <v>489997.71428571641</v>
      </c>
      <c r="T258" s="2">
        <f t="shared" si="18"/>
        <v>10002.285714285914</v>
      </c>
      <c r="U258" s="2">
        <f t="shared" si="19"/>
        <v>500000</v>
      </c>
      <c r="V258" s="2">
        <f t="shared" si="33"/>
        <v>68115793.36276339</v>
      </c>
      <c r="W258" s="2">
        <f t="shared" si="20"/>
        <v>489997.71428571641</v>
      </c>
      <c r="X258" s="2">
        <f t="shared" si="6"/>
        <v>10002.285714283586</v>
      </c>
      <c r="Y258" s="2">
        <f t="shared" si="40"/>
        <v>43613379.561606169</v>
      </c>
      <c r="Z258" s="2" t="str">
        <f t="shared" si="8"/>
        <v>MEEP</v>
      </c>
      <c r="AA258" s="2">
        <f>IF(Z258="HERE",Y258,AA257+Graph!$G$1*1000)</f>
        <v>64933260.704463422</v>
      </c>
      <c r="AB258" s="2">
        <f t="shared" si="21"/>
        <v>420000</v>
      </c>
      <c r="AC258" s="2">
        <f t="shared" si="41"/>
        <v>42145914.50562042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49837295.725281022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189</v>
      </c>
      <c r="C259" s="7"/>
      <c r="D259" s="2" t="e">
        <f t="shared" si="12"/>
        <v>#N/A</v>
      </c>
      <c r="E259" s="2" t="e">
        <f t="shared" si="22"/>
        <v>#N/A</v>
      </c>
      <c r="F259" s="2">
        <v>1310847.0065262318</v>
      </c>
      <c r="G259" s="2">
        <f t="shared" si="26"/>
        <v>489997.71428571426</v>
      </c>
      <c r="H259" s="2">
        <f t="shared" si="42"/>
        <v>109765599.07704929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2495317.0000000028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1329999.7178871334</v>
      </c>
      <c r="Q259" s="2">
        <f t="shared" si="44"/>
        <v>500000</v>
      </c>
      <c r="R259" s="2">
        <f t="shared" si="43"/>
        <v>112229172.92436969</v>
      </c>
      <c r="S259" s="2">
        <f t="shared" si="17"/>
        <v>489997.71428571641</v>
      </c>
      <c r="T259" s="2">
        <f t="shared" si="18"/>
        <v>10002.285714285914</v>
      </c>
      <c r="U259" s="2">
        <f t="shared" si="19"/>
        <v>500000</v>
      </c>
      <c r="V259" s="2">
        <f t="shared" si="33"/>
        <v>68605791.077049106</v>
      </c>
      <c r="W259" s="2">
        <f t="shared" si="20"/>
        <v>489997.71428571641</v>
      </c>
      <c r="X259" s="2">
        <f t="shared" si="6"/>
        <v>10002.285714283586</v>
      </c>
      <c r="Y259" s="2">
        <f t="shared" si="40"/>
        <v>43623381.847320452</v>
      </c>
      <c r="Z259" s="2" t="str">
        <f t="shared" si="8"/>
        <v>MEEP</v>
      </c>
      <c r="AA259" s="2">
        <f>IF(Z259="HERE",Y259,AA258+Graph!$G$1*1000)</f>
        <v>65353260.704463422</v>
      </c>
      <c r="AB259" s="2">
        <f t="shared" si="21"/>
        <v>420000</v>
      </c>
      <c r="AC259" s="2">
        <f t="shared" si="41"/>
        <v>42145914.50562042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49858295.725281022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190</v>
      </c>
      <c r="C260" s="7"/>
      <c r="D260" s="2" t="e">
        <f t="shared" si="12"/>
        <v>#N/A</v>
      </c>
      <c r="E260" s="2" t="e">
        <f t="shared" si="22"/>
        <v>#N/A</v>
      </c>
      <c r="F260" s="2">
        <v>1315354.2003055811</v>
      </c>
      <c r="G260" s="2">
        <f t="shared" si="26"/>
        <v>489997.71428571426</v>
      </c>
      <c r="H260" s="2">
        <f t="shared" si="42"/>
        <v>110255596.791335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2505319.2857142887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1334581.3025209904</v>
      </c>
      <c r="Q260" s="2">
        <f t="shared" si="44"/>
        <v>500000</v>
      </c>
      <c r="R260" s="2">
        <f t="shared" si="43"/>
        <v>112729172.92436969</v>
      </c>
      <c r="S260" s="2">
        <f t="shared" si="17"/>
        <v>489997.71428571641</v>
      </c>
      <c r="T260" s="2">
        <f t="shared" si="18"/>
        <v>10002.285714285914</v>
      </c>
      <c r="U260" s="2">
        <f t="shared" si="19"/>
        <v>500000</v>
      </c>
      <c r="V260" s="2">
        <f t="shared" si="33"/>
        <v>69095788.791334823</v>
      </c>
      <c r="W260" s="2">
        <f t="shared" si="20"/>
        <v>489997.71428571641</v>
      </c>
      <c r="X260" s="2">
        <f t="shared" si="6"/>
        <v>10002.285714283586</v>
      </c>
      <c r="Y260" s="2">
        <f t="shared" si="40"/>
        <v>43633384.133034736</v>
      </c>
      <c r="Z260" s="2" t="str">
        <f t="shared" si="8"/>
        <v>MEEP</v>
      </c>
      <c r="AA260" s="2">
        <f>IF(Z260="HERE",Y260,AA259+Graph!$G$1*1000)</f>
        <v>65773260.704463422</v>
      </c>
      <c r="AB260" s="2">
        <f t="shared" si="21"/>
        <v>420000</v>
      </c>
      <c r="AC260" s="2">
        <f t="shared" si="41"/>
        <v>42145914.50562042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49879295.725281022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191</v>
      </c>
      <c r="C261" s="7"/>
      <c r="D261" s="2" t="e">
        <f t="shared" si="12"/>
        <v>#N/A</v>
      </c>
      <c r="E261" s="2" t="e">
        <f t="shared" si="22"/>
        <v>#N/A</v>
      </c>
      <c r="F261" s="2">
        <v>1319861.3940849006</v>
      </c>
      <c r="G261" s="2">
        <f t="shared" si="26"/>
        <v>489997.71428571426</v>
      </c>
      <c r="H261" s="2">
        <f t="shared" si="42"/>
        <v>110745594.50562072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2515321.5714285746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1339162.8871548474</v>
      </c>
      <c r="Q261" s="2">
        <f t="shared" si="44"/>
        <v>500000</v>
      </c>
      <c r="R261" s="2">
        <f t="shared" si="43"/>
        <v>113229172.92436969</v>
      </c>
      <c r="S261" s="2">
        <f t="shared" si="17"/>
        <v>489997.71428571641</v>
      </c>
      <c r="T261" s="2">
        <f t="shared" si="18"/>
        <v>10002.285714285914</v>
      </c>
      <c r="U261" s="2">
        <f t="shared" si="19"/>
        <v>500000</v>
      </c>
      <c r="V261" s="2">
        <f t="shared" si="33"/>
        <v>69585786.505620539</v>
      </c>
      <c r="W261" s="2">
        <f t="shared" si="20"/>
        <v>489997.71428571641</v>
      </c>
      <c r="X261" s="2">
        <f t="shared" si="6"/>
        <v>10002.285714283586</v>
      </c>
      <c r="Y261" s="2">
        <f t="shared" si="40"/>
        <v>43643386.41874902</v>
      </c>
      <c r="Z261" s="2" t="str">
        <f t="shared" si="8"/>
        <v>MEEP</v>
      </c>
      <c r="AA261" s="2">
        <f>IF(Z261="HERE",Y261,AA260+Graph!$G$1*1000)</f>
        <v>66193260.704463422</v>
      </c>
      <c r="AB261" s="2">
        <f t="shared" si="21"/>
        <v>420000</v>
      </c>
      <c r="AC261" s="2">
        <f t="shared" si="41"/>
        <v>42145914.50562042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49900295.725281022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192</v>
      </c>
      <c r="C262" s="7"/>
      <c r="D262" s="2" t="e">
        <f t="shared" si="12"/>
        <v>#N/A</v>
      </c>
      <c r="E262" s="2" t="e">
        <f t="shared" si="22"/>
        <v>#N/A</v>
      </c>
      <c r="F262" s="2">
        <v>1324368.5878642499</v>
      </c>
      <c r="G262" s="2">
        <f t="shared" si="26"/>
        <v>489997.71428571426</v>
      </c>
      <c r="H262" s="2">
        <f t="shared" si="42"/>
        <v>111235592.21990643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2525323.8571428605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1343744.4717887044</v>
      </c>
      <c r="Q262" s="2">
        <f t="shared" si="44"/>
        <v>500000</v>
      </c>
      <c r="R262" s="2">
        <f t="shared" si="43"/>
        <v>113729172.92436969</v>
      </c>
      <c r="S262" s="2">
        <f t="shared" si="17"/>
        <v>489997.71428571641</v>
      </c>
      <c r="T262" s="2">
        <f t="shared" si="18"/>
        <v>10002.285714285914</v>
      </c>
      <c r="U262" s="2">
        <f t="shared" si="19"/>
        <v>500000</v>
      </c>
      <c r="V262" s="2">
        <f t="shared" si="33"/>
        <v>70075784.219906256</v>
      </c>
      <c r="W262" s="2">
        <f t="shared" si="20"/>
        <v>489997.71428571641</v>
      </c>
      <c r="X262" s="2">
        <f t="shared" si="6"/>
        <v>10002.285714283586</v>
      </c>
      <c r="Y262" s="2">
        <f t="shared" si="40"/>
        <v>43653388.704463303</v>
      </c>
      <c r="Z262" s="2" t="str">
        <f t="shared" si="8"/>
        <v>MEEP</v>
      </c>
      <c r="AA262" s="2">
        <f>IF(Z262="HERE",Y262,AA261+Graph!$G$1*1000)</f>
        <v>66613260.704463422</v>
      </c>
      <c r="AB262" s="2">
        <f t="shared" si="21"/>
        <v>420000</v>
      </c>
      <c r="AC262" s="2">
        <f t="shared" si="41"/>
        <v>42145914.50562042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49921295.725281022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193</v>
      </c>
      <c r="C263" s="7"/>
      <c r="D263" s="2" t="e">
        <f t="shared" si="12"/>
        <v>#N/A</v>
      </c>
      <c r="E263" s="2" t="e">
        <f t="shared" si="22"/>
        <v>#N/A</v>
      </c>
      <c r="F263" s="2">
        <v>1328875.7816435695</v>
      </c>
      <c r="G263" s="2">
        <f t="shared" si="26"/>
        <v>489997.71428571426</v>
      </c>
      <c r="H263" s="2">
        <f t="shared" si="42"/>
        <v>111725589.93419215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2535326.1428571464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1348326.0564225614</v>
      </c>
      <c r="Q263" s="2">
        <f t="shared" si="44"/>
        <v>500000</v>
      </c>
      <c r="R263" s="2">
        <f t="shared" si="43"/>
        <v>114229172.92436969</v>
      </c>
      <c r="S263" s="2">
        <f t="shared" si="17"/>
        <v>489997.71428571641</v>
      </c>
      <c r="T263" s="2">
        <f t="shared" si="18"/>
        <v>10002.285714285914</v>
      </c>
      <c r="U263" s="2">
        <f t="shared" si="19"/>
        <v>500000</v>
      </c>
      <c r="V263" s="2">
        <f t="shared" si="33"/>
        <v>70565781.934191972</v>
      </c>
      <c r="W263" s="2">
        <f t="shared" si="20"/>
        <v>489997.71428571641</v>
      </c>
      <c r="X263" s="2">
        <f t="shared" si="6"/>
        <v>10002.285714283586</v>
      </c>
      <c r="Y263" s="2">
        <f t="shared" si="40"/>
        <v>43663390.990177587</v>
      </c>
      <c r="Z263" s="2" t="str">
        <f t="shared" si="8"/>
        <v>MEEP</v>
      </c>
      <c r="AA263" s="2">
        <f>IF(Z263="HERE",Y263,AA262+Graph!$G$1*1000)</f>
        <v>67033260.704463422</v>
      </c>
      <c r="AB263" s="2">
        <f t="shared" si="21"/>
        <v>420000</v>
      </c>
      <c r="AC263" s="2">
        <f t="shared" si="41"/>
        <v>42145914.50562042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49942295.725281022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194</v>
      </c>
      <c r="C264" s="7"/>
      <c r="D264" s="2" t="e">
        <f t="shared" si="12"/>
        <v>#N/A</v>
      </c>
      <c r="E264" s="2" t="e">
        <f t="shared" si="22"/>
        <v>#N/A</v>
      </c>
      <c r="F264" s="2">
        <v>1333382.975422889</v>
      </c>
      <c r="G264" s="2">
        <f t="shared" si="26"/>
        <v>489997.71428571426</v>
      </c>
      <c r="H264" s="2">
        <f t="shared" si="42"/>
        <v>112215587.64847787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2545328.4285714324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1352907.6410564184</v>
      </c>
      <c r="Q264" s="2">
        <f t="shared" si="44"/>
        <v>500000</v>
      </c>
      <c r="R264" s="2">
        <f t="shared" si="43"/>
        <v>114729172.92436969</v>
      </c>
      <c r="S264" s="2">
        <f t="shared" si="17"/>
        <v>489997.71428571641</v>
      </c>
      <c r="T264" s="2">
        <f t="shared" si="18"/>
        <v>10002.285714285914</v>
      </c>
      <c r="U264" s="2">
        <f t="shared" si="19"/>
        <v>500000</v>
      </c>
      <c r="V264" s="2">
        <f t="shared" si="33"/>
        <v>71055779.648477688</v>
      </c>
      <c r="W264" s="2">
        <f t="shared" si="20"/>
        <v>489997.71428571641</v>
      </c>
      <c r="X264" s="2">
        <f t="shared" si="6"/>
        <v>10002.285714283586</v>
      </c>
      <c r="Y264" s="2">
        <f t="shared" si="40"/>
        <v>43673393.27589187</v>
      </c>
      <c r="Z264" s="2" t="str">
        <f t="shared" si="8"/>
        <v>MEEP</v>
      </c>
      <c r="AA264" s="2">
        <f>IF(Z264="HERE",Y264,AA263+Graph!$G$1*1000)</f>
        <v>67453260.704463422</v>
      </c>
      <c r="AB264" s="2">
        <f t="shared" si="21"/>
        <v>420000</v>
      </c>
      <c r="AC264" s="2">
        <f t="shared" si="41"/>
        <v>42145914.50562042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49963295.725281022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195</v>
      </c>
      <c r="C265" s="7"/>
      <c r="D265" s="2" t="e">
        <f t="shared" si="12"/>
        <v>#N/A</v>
      </c>
      <c r="E265" s="2" t="e">
        <f t="shared" si="22"/>
        <v>#N/A</v>
      </c>
      <c r="F265" s="2">
        <v>1337890.1692022383</v>
      </c>
      <c r="G265" s="2">
        <f t="shared" si="26"/>
        <v>489997.71428571426</v>
      </c>
      <c r="H265" s="2">
        <f t="shared" si="42"/>
        <v>112705585.36276358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2555330.7142857183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1357489.2256902754</v>
      </c>
      <c r="Q265" s="2">
        <f t="shared" si="44"/>
        <v>500000</v>
      </c>
      <c r="R265" s="2">
        <f t="shared" si="43"/>
        <v>115229172.92436969</v>
      </c>
      <c r="S265" s="2">
        <f t="shared" si="17"/>
        <v>489997.71428571641</v>
      </c>
      <c r="T265" s="2">
        <f t="shared" si="18"/>
        <v>10002.285714285914</v>
      </c>
      <c r="U265" s="2">
        <f t="shared" si="19"/>
        <v>500000</v>
      </c>
      <c r="V265" s="2">
        <f t="shared" si="33"/>
        <v>71545777.362763405</v>
      </c>
      <c r="W265" s="2">
        <f t="shared" si="20"/>
        <v>489997.71428571641</v>
      </c>
      <c r="X265" s="2">
        <f t="shared" si="6"/>
        <v>10002.285714283586</v>
      </c>
      <c r="Y265" s="2">
        <f t="shared" si="40"/>
        <v>43683395.561606154</v>
      </c>
      <c r="Z265" s="2" t="str">
        <f t="shared" si="8"/>
        <v>MEEP</v>
      </c>
      <c r="AA265" s="2">
        <f>IF(Z265="HERE",Y265,AA264+Graph!$G$1*1000)</f>
        <v>67873260.704463422</v>
      </c>
      <c r="AB265" s="2">
        <f t="shared" si="21"/>
        <v>420000</v>
      </c>
      <c r="AC265" s="2">
        <f t="shared" si="41"/>
        <v>42145914.50562042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49984295.725281022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196</v>
      </c>
      <c r="C266" s="7"/>
      <c r="D266" s="2" t="e">
        <f t="shared" si="12"/>
        <v>#N/A</v>
      </c>
      <c r="E266" s="2" t="e">
        <f t="shared" si="22"/>
        <v>#N/A</v>
      </c>
      <c r="F266" s="2">
        <v>1342397.3629815578</v>
      </c>
      <c r="G266" s="2">
        <f t="shared" si="26"/>
        <v>489997.71428571426</v>
      </c>
      <c r="H266" s="2">
        <f t="shared" si="42"/>
        <v>113195583.0770493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2565333.0000000042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1362070.8103241324</v>
      </c>
      <c r="Q266" s="2">
        <f t="shared" si="44"/>
        <v>500000</v>
      </c>
      <c r="R266" s="2">
        <f t="shared" si="43"/>
        <v>115729172.92436969</v>
      </c>
      <c r="S266" s="2">
        <f t="shared" si="17"/>
        <v>489997.71428571641</v>
      </c>
      <c r="T266" s="2">
        <f t="shared" si="18"/>
        <v>10002.285714285914</v>
      </c>
      <c r="U266" s="2">
        <f t="shared" si="19"/>
        <v>500000</v>
      </c>
      <c r="V266" s="2">
        <f t="shared" si="33"/>
        <v>72035775.077049121</v>
      </c>
      <c r="W266" s="2">
        <f t="shared" si="20"/>
        <v>489997.71428571641</v>
      </c>
      <c r="X266" s="2">
        <f t="shared" si="6"/>
        <v>10002.285714283586</v>
      </c>
      <c r="Y266" s="2">
        <f t="shared" si="40"/>
        <v>43693397.847320437</v>
      </c>
      <c r="Z266" s="2" t="str">
        <f t="shared" si="8"/>
        <v>MEEP</v>
      </c>
      <c r="AA266" s="2">
        <f>IF(Z266="HERE",Y266,AA265+Graph!$G$1*1000)</f>
        <v>68293260.704463422</v>
      </c>
      <c r="AB266" s="2">
        <f t="shared" si="21"/>
        <v>420000</v>
      </c>
      <c r="AC266" s="2">
        <f t="shared" si="41"/>
        <v>42145914.50562042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50005295.725281022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197</v>
      </c>
      <c r="C267" s="7"/>
      <c r="D267" s="2" t="e">
        <f t="shared" si="12"/>
        <v>#N/A</v>
      </c>
      <c r="E267" s="2" t="e">
        <f t="shared" si="22"/>
        <v>#N/A</v>
      </c>
      <c r="F267" s="2">
        <v>1346904.5567608774</v>
      </c>
      <c r="G267" s="2">
        <f t="shared" si="26"/>
        <v>489997.71428571426</v>
      </c>
      <c r="H267" s="2">
        <f t="shared" si="42"/>
        <v>113685580.79133502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2575335.2857142901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1366652.3949579597</v>
      </c>
      <c r="Q267" s="2">
        <f t="shared" si="44"/>
        <v>500000</v>
      </c>
      <c r="R267" s="2">
        <f t="shared" si="43"/>
        <v>116229172.92436969</v>
      </c>
      <c r="S267" s="2">
        <f t="shared" si="17"/>
        <v>489997.71428571641</v>
      </c>
      <c r="T267" s="2">
        <f t="shared" si="18"/>
        <v>10002.285714285914</v>
      </c>
      <c r="U267" s="2">
        <f t="shared" si="19"/>
        <v>500000</v>
      </c>
      <c r="V267" s="2">
        <f t="shared" si="33"/>
        <v>72525772.791334838</v>
      </c>
      <c r="W267" s="2">
        <f t="shared" si="20"/>
        <v>489997.71428571641</v>
      </c>
      <c r="X267" s="2">
        <f t="shared" si="6"/>
        <v>10002.285714283586</v>
      </c>
      <c r="Y267" s="2">
        <f t="shared" si="40"/>
        <v>43703400.133034721</v>
      </c>
      <c r="Z267" s="2" t="str">
        <f t="shared" si="8"/>
        <v>MEEP</v>
      </c>
      <c r="AA267" s="2">
        <f>IF(Z267="HERE",Y267,AA266+Graph!$G$1*1000)</f>
        <v>68713260.704463422</v>
      </c>
      <c r="AB267" s="2">
        <f t="shared" si="21"/>
        <v>420000</v>
      </c>
      <c r="AC267" s="2">
        <f t="shared" si="41"/>
        <v>42145914.50562042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50026295.725281022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198</v>
      </c>
      <c r="C268" s="7"/>
      <c r="D268" s="2" t="e">
        <f t="shared" si="12"/>
        <v>#N/A</v>
      </c>
      <c r="E268" s="2" t="e">
        <f t="shared" si="22"/>
        <v>#N/A</v>
      </c>
      <c r="F268" s="2">
        <v>1351411.7505402267</v>
      </c>
      <c r="G268" s="2">
        <f t="shared" si="26"/>
        <v>489997.71428571426</v>
      </c>
      <c r="H268" s="2">
        <f t="shared" si="42"/>
        <v>114175578.50562073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2585337.571428576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1371233.9795918167</v>
      </c>
      <c r="Q268" s="2">
        <f t="shared" si="44"/>
        <v>500000</v>
      </c>
      <c r="R268" s="2">
        <f t="shared" si="43"/>
        <v>116729172.92436969</v>
      </c>
      <c r="S268" s="2">
        <f t="shared" si="17"/>
        <v>489997.71428571641</v>
      </c>
      <c r="T268" s="2">
        <f t="shared" si="18"/>
        <v>10002.285714285914</v>
      </c>
      <c r="U268" s="2">
        <f t="shared" si="19"/>
        <v>500000</v>
      </c>
      <c r="V268" s="2">
        <f t="shared" si="33"/>
        <v>73015770.505620554</v>
      </c>
      <c r="W268" s="2">
        <f t="shared" si="20"/>
        <v>489997.71428571641</v>
      </c>
      <c r="X268" s="2">
        <f t="shared" si="6"/>
        <v>10002.285714283586</v>
      </c>
      <c r="Y268" s="2">
        <f t="shared" si="40"/>
        <v>43713402.418749005</v>
      </c>
      <c r="Z268" s="2" t="str">
        <f t="shared" si="8"/>
        <v>MEEP</v>
      </c>
      <c r="AA268" s="2">
        <f>IF(Z268="HERE",Y268,AA267+Graph!$G$1*1000)</f>
        <v>69133260.704463422</v>
      </c>
      <c r="AB268" s="2">
        <f t="shared" si="21"/>
        <v>420000</v>
      </c>
      <c r="AC268" s="2">
        <f t="shared" si="41"/>
        <v>42145914.50562042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50047295.725281022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199</v>
      </c>
      <c r="C269" s="7"/>
      <c r="D269" s="2" t="e">
        <f t="shared" si="12"/>
        <v>#N/A</v>
      </c>
      <c r="E269" s="2" t="e">
        <f t="shared" si="22"/>
        <v>#N/A</v>
      </c>
      <c r="F269" s="2">
        <v>1355918.9443195462</v>
      </c>
      <c r="G269" s="2">
        <f t="shared" si="26"/>
        <v>489997.71428571426</v>
      </c>
      <c r="H269" s="2">
        <f t="shared" si="42"/>
        <v>114665576.21990645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2595339.8571428619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1375815.5642256737</v>
      </c>
      <c r="Q269" s="2">
        <f t="shared" si="44"/>
        <v>500000</v>
      </c>
      <c r="R269" s="2">
        <f t="shared" si="43"/>
        <v>117229172.92436969</v>
      </c>
      <c r="S269" s="2">
        <f t="shared" si="17"/>
        <v>489997.71428571641</v>
      </c>
      <c r="T269" s="2">
        <f t="shared" si="18"/>
        <v>10002.285714285914</v>
      </c>
      <c r="U269" s="2">
        <f t="shared" si="19"/>
        <v>500000</v>
      </c>
      <c r="V269" s="2">
        <f t="shared" si="33"/>
        <v>73505768.219906271</v>
      </c>
      <c r="W269" s="2">
        <f t="shared" si="20"/>
        <v>489997.71428571641</v>
      </c>
      <c r="X269" s="2">
        <f t="shared" si="6"/>
        <v>10002.285714283586</v>
      </c>
      <c r="Y269" s="2">
        <f t="shared" si="40"/>
        <v>43723404.704463288</v>
      </c>
      <c r="Z269" s="2" t="str">
        <f t="shared" si="8"/>
        <v>MEEP</v>
      </c>
      <c r="AA269" s="2">
        <f>IF(Z269="HERE",Y269,AA268+Graph!$G$1*1000)</f>
        <v>69553260.704463422</v>
      </c>
      <c r="AB269" s="2">
        <f t="shared" si="21"/>
        <v>420000</v>
      </c>
      <c r="AC269" s="2">
        <f t="shared" si="41"/>
        <v>42145914.50562042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50068295.725281022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200</v>
      </c>
      <c r="C270" s="7"/>
      <c r="D270" s="2" t="e">
        <f t="shared" si="12"/>
        <v>#N/A</v>
      </c>
      <c r="E270" s="2" t="e">
        <f t="shared" si="22"/>
        <v>#N/A</v>
      </c>
      <c r="F270" s="2">
        <v>1360426.1380988657</v>
      </c>
      <c r="G270" s="2">
        <f t="shared" si="26"/>
        <v>489997.71428571426</v>
      </c>
      <c r="H270" s="2">
        <f t="shared" si="42"/>
        <v>115155573.93419217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2605342.1428571478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1380397.1488595307</v>
      </c>
      <c r="Q270" s="2">
        <f t="shared" si="44"/>
        <v>500000</v>
      </c>
      <c r="R270" s="2">
        <f t="shared" si="43"/>
        <v>117729172.92436969</v>
      </c>
      <c r="S270" s="2">
        <f t="shared" si="17"/>
        <v>489997.71428571641</v>
      </c>
      <c r="T270" s="2">
        <f t="shared" si="18"/>
        <v>10002.285714285914</v>
      </c>
      <c r="U270" s="2">
        <f t="shared" si="19"/>
        <v>500000</v>
      </c>
      <c r="V270" s="2">
        <f t="shared" si="33"/>
        <v>73995765.934191987</v>
      </c>
      <c r="W270" s="2">
        <f t="shared" si="20"/>
        <v>489997.71428571641</v>
      </c>
      <c r="X270" s="2">
        <f t="shared" si="6"/>
        <v>10002.285714283586</v>
      </c>
      <c r="Y270" s="2">
        <f t="shared" si="40"/>
        <v>43733406.990177572</v>
      </c>
      <c r="Z270" s="2" t="str">
        <f t="shared" si="8"/>
        <v>MEEP</v>
      </c>
      <c r="AA270" s="2">
        <f>IF(Z270="HERE",Y270,AA269+Graph!$G$1*1000)</f>
        <v>69973260.704463422</v>
      </c>
      <c r="AB270" s="2">
        <f t="shared" si="21"/>
        <v>420000</v>
      </c>
      <c r="AC270" s="2">
        <f t="shared" si="41"/>
        <v>42145914.50562042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50089295.725281022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201</v>
      </c>
      <c r="C271" s="7"/>
      <c r="D271" s="2" t="e">
        <f t="shared" si="12"/>
        <v>#N/A</v>
      </c>
      <c r="E271" s="2" t="e">
        <f t="shared" si="22"/>
        <v>#N/A</v>
      </c>
      <c r="F271" s="2">
        <v>1364933.3318782151</v>
      </c>
      <c r="G271" s="2">
        <f t="shared" si="26"/>
        <v>489997.71428571426</v>
      </c>
      <c r="H271" s="2">
        <f t="shared" si="42"/>
        <v>115645571.64847788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2615344.4285714338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1384978.7334933877</v>
      </c>
      <c r="Q271" s="2">
        <f t="shared" si="44"/>
        <v>500000</v>
      </c>
      <c r="R271" s="2">
        <f t="shared" si="43"/>
        <v>118229172.92436969</v>
      </c>
      <c r="S271" s="2">
        <f t="shared" si="17"/>
        <v>489997.71428571641</v>
      </c>
      <c r="T271" s="2">
        <f t="shared" si="18"/>
        <v>10002.285714285914</v>
      </c>
      <c r="U271" s="2">
        <f t="shared" si="19"/>
        <v>500000</v>
      </c>
      <c r="V271" s="2">
        <f t="shared" si="33"/>
        <v>74485763.648477703</v>
      </c>
      <c r="W271" s="2">
        <f t="shared" si="20"/>
        <v>489997.71428571641</v>
      </c>
      <c r="X271" s="2">
        <f t="shared" si="6"/>
        <v>10002.285714283586</v>
      </c>
      <c r="Y271" s="2">
        <f t="shared" si="40"/>
        <v>43743409.275891855</v>
      </c>
      <c r="Z271" s="2" t="str">
        <f t="shared" si="8"/>
        <v>MEEP</v>
      </c>
      <c r="AA271" s="2">
        <f>IF(Z271="HERE",Y271,AA270+Graph!$G$1*1000)</f>
        <v>70393260.704463422</v>
      </c>
      <c r="AB271" s="2">
        <f t="shared" si="21"/>
        <v>420000</v>
      </c>
      <c r="AC271" s="2">
        <f t="shared" si="41"/>
        <v>42145914.50562042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50110295.725281022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202</v>
      </c>
      <c r="C272" s="7"/>
      <c r="D272" s="2" t="e">
        <f t="shared" si="12"/>
        <v>#N/A</v>
      </c>
      <c r="E272" s="2" t="e">
        <f t="shared" si="22"/>
        <v>#N/A</v>
      </c>
      <c r="F272" s="2">
        <v>1369440.5256575346</v>
      </c>
      <c r="G272" s="2">
        <f t="shared" si="26"/>
        <v>489997.71428571426</v>
      </c>
      <c r="H272" s="2">
        <f t="shared" si="42"/>
        <v>116135569.3627636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2625346.7142857197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1389560.3181272447</v>
      </c>
      <c r="Q272" s="2">
        <f t="shared" si="44"/>
        <v>500000</v>
      </c>
      <c r="R272" s="2">
        <f t="shared" si="43"/>
        <v>118729172.92436969</v>
      </c>
      <c r="S272" s="2">
        <f t="shared" si="17"/>
        <v>489997.71428571641</v>
      </c>
      <c r="T272" s="2">
        <f t="shared" si="18"/>
        <v>10002.285714285914</v>
      </c>
      <c r="U272" s="2">
        <f t="shared" si="19"/>
        <v>500000</v>
      </c>
      <c r="V272" s="2">
        <f t="shared" si="33"/>
        <v>74975761.36276342</v>
      </c>
      <c r="W272" s="2">
        <f t="shared" si="20"/>
        <v>489997.71428571641</v>
      </c>
      <c r="X272" s="2">
        <f t="shared" si="6"/>
        <v>10002.285714283586</v>
      </c>
      <c r="Y272" s="2">
        <f t="shared" si="40"/>
        <v>43753411.561606139</v>
      </c>
      <c r="Z272" s="2" t="str">
        <f t="shared" si="8"/>
        <v>MEEP</v>
      </c>
      <c r="AA272" s="2">
        <f>IF(Z272="HERE",Y272,AA271+Graph!$G$1*1000)</f>
        <v>70813260.704463422</v>
      </c>
      <c r="AB272" s="2">
        <f t="shared" si="21"/>
        <v>420000</v>
      </c>
      <c r="AC272" s="2">
        <f t="shared" si="41"/>
        <v>42145914.50562042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50131295.725281022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203</v>
      </c>
      <c r="C273" s="7"/>
      <c r="D273" s="2" t="e">
        <f t="shared" si="12"/>
        <v>#N/A</v>
      </c>
      <c r="E273" s="2" t="e">
        <f t="shared" si="22"/>
        <v>#N/A</v>
      </c>
      <c r="F273" s="2">
        <v>1373947.7194368541</v>
      </c>
      <c r="G273" s="2">
        <f t="shared" si="26"/>
        <v>489997.71428571426</v>
      </c>
      <c r="H273" s="2">
        <f t="shared" si="42"/>
        <v>116625567.07704931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2635349.0000000056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1394141.9027611017</v>
      </c>
      <c r="Q273" s="2">
        <f t="shared" si="44"/>
        <v>500000</v>
      </c>
      <c r="R273" s="2">
        <f t="shared" si="43"/>
        <v>119229172.92436969</v>
      </c>
      <c r="S273" s="2">
        <f t="shared" si="17"/>
        <v>489997.71428571641</v>
      </c>
      <c r="T273" s="2">
        <f t="shared" si="18"/>
        <v>10002.285714285914</v>
      </c>
      <c r="U273" s="2">
        <f t="shared" si="19"/>
        <v>500000</v>
      </c>
      <c r="V273" s="2">
        <f t="shared" si="33"/>
        <v>75465759.077049136</v>
      </c>
      <c r="W273" s="2">
        <f t="shared" si="20"/>
        <v>489997.71428571641</v>
      </c>
      <c r="X273" s="2">
        <f t="shared" si="6"/>
        <v>10002.285714283586</v>
      </c>
      <c r="Y273" s="2">
        <f t="shared" si="40"/>
        <v>43763413.847320423</v>
      </c>
      <c r="Z273" s="2" t="str">
        <f t="shared" si="8"/>
        <v>MEEP</v>
      </c>
      <c r="AA273" s="2">
        <f>IF(Z273="HERE",Y273,AA272+Graph!$G$1*1000)</f>
        <v>71233260.704463422</v>
      </c>
      <c r="AB273" s="2">
        <f t="shared" si="21"/>
        <v>420000</v>
      </c>
      <c r="AC273" s="2">
        <f t="shared" si="41"/>
        <v>42145914.50562042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50152295.725281022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204</v>
      </c>
      <c r="C274" s="7"/>
      <c r="D274" s="2" t="e">
        <f t="shared" si="12"/>
        <v>#N/A</v>
      </c>
      <c r="E274" s="2" t="e">
        <f t="shared" si="22"/>
        <v>#N/A</v>
      </c>
      <c r="F274" s="2">
        <v>1378454.9132162035</v>
      </c>
      <c r="G274" s="2">
        <f t="shared" si="26"/>
        <v>489997.71428571426</v>
      </c>
      <c r="H274" s="2">
        <f t="shared" si="42"/>
        <v>117115564.79133503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2645351.2857142915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1398723.4873949587</v>
      </c>
      <c r="Q274" s="2">
        <f t="shared" si="44"/>
        <v>500000</v>
      </c>
      <c r="R274" s="2">
        <f t="shared" si="43"/>
        <v>119729172.92436969</v>
      </c>
      <c r="S274" s="2">
        <f t="shared" si="17"/>
        <v>489997.71428571641</v>
      </c>
      <c r="T274" s="2">
        <f t="shared" si="18"/>
        <v>10002.285714285914</v>
      </c>
      <c r="U274" s="2">
        <f t="shared" si="19"/>
        <v>500000</v>
      </c>
      <c r="V274" s="2">
        <f t="shared" si="33"/>
        <v>75955756.791334853</v>
      </c>
      <c r="W274" s="2">
        <f t="shared" si="20"/>
        <v>489997.71428571641</v>
      </c>
      <c r="X274" s="2">
        <f t="shared" si="6"/>
        <v>10002.285714283586</v>
      </c>
      <c r="Y274" s="2">
        <f t="shared" si="40"/>
        <v>43773416.133034706</v>
      </c>
      <c r="Z274" s="2" t="str">
        <f t="shared" si="8"/>
        <v>MEEP</v>
      </c>
      <c r="AA274" s="2">
        <f>IF(Z274="HERE",Y274,AA273+Graph!$G$1*1000)</f>
        <v>71653260.704463422</v>
      </c>
      <c r="AB274" s="2">
        <f t="shared" si="21"/>
        <v>420000</v>
      </c>
      <c r="AC274" s="2">
        <f t="shared" si="41"/>
        <v>42145914.50562042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205</v>
      </c>
      <c r="C275" s="7"/>
      <c r="D275" s="2" t="e">
        <f t="shared" si="12"/>
        <v>#N/A</v>
      </c>
      <c r="E275" s="2" t="e">
        <f t="shared" si="22"/>
        <v>#N/A</v>
      </c>
      <c r="F275" s="2">
        <v>1382962.106995523</v>
      </c>
      <c r="G275" s="2">
        <f t="shared" si="26"/>
        <v>489997.71428571426</v>
      </c>
      <c r="H275" s="2">
        <f t="shared" si="42"/>
        <v>117605562.50562075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2655353.5714285774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1403305.0720288157</v>
      </c>
      <c r="Q275" s="2">
        <f t="shared" si="44"/>
        <v>500000</v>
      </c>
      <c r="R275" s="2">
        <f t="shared" si="43"/>
        <v>120229172.92436969</v>
      </c>
      <c r="S275" s="2">
        <f t="shared" si="17"/>
        <v>489997.71428571641</v>
      </c>
      <c r="T275" s="2">
        <f t="shared" si="18"/>
        <v>10002.285714285914</v>
      </c>
      <c r="U275" s="2">
        <f t="shared" si="19"/>
        <v>500000</v>
      </c>
      <c r="V275" s="2">
        <f t="shared" si="33"/>
        <v>76445754.505620569</v>
      </c>
      <c r="W275" s="2">
        <f t="shared" si="20"/>
        <v>489997.71428571641</v>
      </c>
      <c r="X275" s="2">
        <f t="shared" si="6"/>
        <v>10002.285714283586</v>
      </c>
      <c r="Y275" s="2">
        <f t="shared" si="40"/>
        <v>43783418.41874899</v>
      </c>
      <c r="Z275" s="2" t="str">
        <f t="shared" si="8"/>
        <v>MEEP</v>
      </c>
      <c r="AA275" s="2">
        <f>IF(Z275="HERE",Y275,AA274+Graph!$G$1*1000)</f>
        <v>72073260.704463422</v>
      </c>
      <c r="AB275" s="2">
        <f t="shared" si="21"/>
        <v>420000</v>
      </c>
      <c r="AC275" s="2">
        <f t="shared" si="41"/>
        <v>42145914.50562042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206</v>
      </c>
      <c r="C276" s="7"/>
      <c r="D276" s="2" t="e">
        <f t="shared" si="12"/>
        <v>#N/A</v>
      </c>
      <c r="E276" s="2" t="e">
        <f t="shared" si="22"/>
        <v>#N/A</v>
      </c>
      <c r="F276" s="2">
        <v>1387469.3007748425</v>
      </c>
      <c r="G276" s="2">
        <f t="shared" si="26"/>
        <v>489997.71428571426</v>
      </c>
      <c r="H276" s="2">
        <f t="shared" si="42"/>
        <v>118095560.21990646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2665355.8571428633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1407886.656662643</v>
      </c>
      <c r="Q276" s="2">
        <f t="shared" si="44"/>
        <v>500000</v>
      </c>
      <c r="R276" s="2">
        <f t="shared" si="43"/>
        <v>120729172.92436969</v>
      </c>
      <c r="S276" s="2">
        <f t="shared" si="17"/>
        <v>489997.71428571641</v>
      </c>
      <c r="T276" s="2">
        <f t="shared" si="18"/>
        <v>10002.285714285914</v>
      </c>
      <c r="U276" s="2">
        <f t="shared" si="19"/>
        <v>500000</v>
      </c>
      <c r="V276" s="2">
        <f t="shared" si="33"/>
        <v>76935752.219906285</v>
      </c>
      <c r="W276" s="2">
        <f t="shared" si="20"/>
        <v>489997.71428571641</v>
      </c>
      <c r="X276" s="2">
        <f t="shared" si="6"/>
        <v>10002.285714283586</v>
      </c>
      <c r="Y276" s="2">
        <f t="shared" si="40"/>
        <v>43793420.704463273</v>
      </c>
      <c r="Z276" s="2" t="str">
        <f t="shared" si="8"/>
        <v>MEEP</v>
      </c>
      <c r="AA276" s="2">
        <f>IF(Z276="HERE",Y276,AA275+Graph!$G$1*1000)</f>
        <v>72493260.704463422</v>
      </c>
      <c r="AB276" s="2">
        <f t="shared" si="21"/>
        <v>420000</v>
      </c>
      <c r="AC276" s="2">
        <f t="shared" si="41"/>
        <v>42145914.50562042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207</v>
      </c>
      <c r="C277" s="7"/>
      <c r="D277" s="2" t="e">
        <f t="shared" si="12"/>
        <v>#N/A</v>
      </c>
      <c r="E277" s="2" t="e">
        <f t="shared" si="22"/>
        <v>#N/A</v>
      </c>
      <c r="F277" s="2">
        <v>1391976.4945541918</v>
      </c>
      <c r="G277" s="2">
        <f t="shared" si="26"/>
        <v>489997.71428571426</v>
      </c>
      <c r="H277" s="2">
        <f t="shared" si="42"/>
        <v>118585557.93419218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2675358.1428571492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1412468.2412965</v>
      </c>
      <c r="Q277" s="2">
        <f t="shared" si="44"/>
        <v>500000</v>
      </c>
      <c r="R277" s="2">
        <f t="shared" si="43"/>
        <v>121229172.92436969</v>
      </c>
      <c r="S277" s="2">
        <f t="shared" si="17"/>
        <v>489997.71428571641</v>
      </c>
      <c r="T277" s="2">
        <f t="shared" si="18"/>
        <v>10002.285714285914</v>
      </c>
      <c r="U277" s="2">
        <f t="shared" si="19"/>
        <v>500000</v>
      </c>
      <c r="V277" s="2">
        <f t="shared" si="33"/>
        <v>77425749.934192002</v>
      </c>
      <c r="W277" s="2">
        <f t="shared" si="20"/>
        <v>489997.71428571641</v>
      </c>
      <c r="X277" s="2">
        <f t="shared" si="6"/>
        <v>10002.285714283586</v>
      </c>
      <c r="Y277" s="2">
        <f t="shared" si="40"/>
        <v>43803422.990177557</v>
      </c>
      <c r="Z277" s="2" t="str">
        <f t="shared" si="8"/>
        <v>MEEP</v>
      </c>
      <c r="AA277" s="2">
        <f>IF(Z277="HERE",Y277,AA276+Graph!$G$1*1000)</f>
        <v>72913260.704463422</v>
      </c>
      <c r="AB277" s="2">
        <f t="shared" si="21"/>
        <v>420000</v>
      </c>
      <c r="AC277" s="2">
        <f t="shared" si="41"/>
        <v>42145914.50562042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208</v>
      </c>
      <c r="C278" s="7"/>
      <c r="D278" s="2" t="e">
        <f t="shared" si="12"/>
        <v>#N/A</v>
      </c>
      <c r="E278" s="2" t="e">
        <f t="shared" si="22"/>
        <v>#N/A</v>
      </c>
      <c r="F278" s="2">
        <v>1396483.6883335114</v>
      </c>
      <c r="G278" s="2">
        <f t="shared" si="26"/>
        <v>489997.71428571426</v>
      </c>
      <c r="H278" s="2">
        <f t="shared" si="42"/>
        <v>119075555.6484779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2685360.4285714352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1417049.825930357</v>
      </c>
      <c r="Q278" s="2">
        <f t="shared" si="44"/>
        <v>500000</v>
      </c>
      <c r="R278" s="2">
        <f t="shared" si="43"/>
        <v>121729172.92436969</v>
      </c>
      <c r="S278" s="2">
        <f t="shared" si="17"/>
        <v>489997.71428571641</v>
      </c>
      <c r="T278" s="2">
        <f t="shared" si="18"/>
        <v>10002.285714285914</v>
      </c>
      <c r="U278" s="2">
        <f t="shared" si="19"/>
        <v>500000</v>
      </c>
      <c r="V278" s="2">
        <f t="shared" si="33"/>
        <v>77915747.648477718</v>
      </c>
      <c r="W278" s="2">
        <f t="shared" si="20"/>
        <v>489997.71428571641</v>
      </c>
      <c r="X278" s="2">
        <f t="shared" si="6"/>
        <v>10002.285714283586</v>
      </c>
      <c r="Y278" s="2">
        <f t="shared" si="40"/>
        <v>43813425.27589184</v>
      </c>
      <c r="Z278" s="2" t="str">
        <f t="shared" si="8"/>
        <v>MEEP</v>
      </c>
      <c r="AA278" s="2">
        <f>IF(Z278="HERE",Y278,AA277+Graph!$G$1*1000)</f>
        <v>73333260.704463422</v>
      </c>
      <c r="AB278" s="2">
        <f t="shared" si="21"/>
        <v>420000</v>
      </c>
      <c r="AC278" s="2">
        <f t="shared" si="41"/>
        <v>42145914.50562042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209</v>
      </c>
      <c r="C279" s="7"/>
      <c r="D279" s="2" t="e">
        <f t="shared" si="12"/>
        <v>#N/A</v>
      </c>
      <c r="E279" s="2" t="e">
        <f t="shared" si="22"/>
        <v>#N/A</v>
      </c>
      <c r="F279" s="2">
        <v>1400990.8821128309</v>
      </c>
      <c r="G279" s="2">
        <f t="shared" si="26"/>
        <v>489997.71428571426</v>
      </c>
      <c r="H279" s="2">
        <f t="shared" si="42"/>
        <v>119565553.36276361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2695362.7142857211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1421631.410564214</v>
      </c>
      <c r="Q279" s="2">
        <f t="shared" si="44"/>
        <v>500000</v>
      </c>
      <c r="R279" s="2">
        <f t="shared" si="43"/>
        <v>122229172.92436969</v>
      </c>
      <c r="S279" s="2">
        <f t="shared" si="17"/>
        <v>489997.71428571641</v>
      </c>
      <c r="T279" s="2">
        <f t="shared" si="18"/>
        <v>10002.285714285914</v>
      </c>
      <c r="U279" s="2">
        <f t="shared" si="19"/>
        <v>500000</v>
      </c>
      <c r="V279" s="2">
        <f t="shared" si="33"/>
        <v>78405745.362763435</v>
      </c>
      <c r="W279" s="2">
        <f t="shared" si="20"/>
        <v>489997.71428571641</v>
      </c>
      <c r="X279" s="2">
        <f t="shared" si="6"/>
        <v>10002.285714283586</v>
      </c>
      <c r="Y279" s="2">
        <f t="shared" si="40"/>
        <v>43823427.561606124</v>
      </c>
      <c r="Z279" s="2" t="str">
        <f t="shared" si="8"/>
        <v>MEEP</v>
      </c>
      <c r="AA279" s="2">
        <f>IF(Z279="HERE",Y279,AA278+Graph!$G$1*1000)</f>
        <v>73753260.704463422</v>
      </c>
      <c r="AB279" s="2">
        <f t="shared" si="21"/>
        <v>420000</v>
      </c>
      <c r="AC279" s="2">
        <f t="shared" si="41"/>
        <v>42145914.50562042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210</v>
      </c>
      <c r="C280" s="7"/>
      <c r="D280" s="2" t="e">
        <f t="shared" si="12"/>
        <v>#N/A</v>
      </c>
      <c r="E280" s="2" t="e">
        <f t="shared" si="22"/>
        <v>#N/A</v>
      </c>
      <c r="F280" s="2">
        <v>1405498.0758921802</v>
      </c>
      <c r="G280" s="2">
        <f t="shared" si="26"/>
        <v>489997.71428571426</v>
      </c>
      <c r="H280" s="2">
        <f t="shared" si="42"/>
        <v>120055551.07704933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2705365.000000007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1426212.995198071</v>
      </c>
      <c r="Q280" s="2">
        <f t="shared" si="44"/>
        <v>500000</v>
      </c>
      <c r="R280" s="2">
        <f t="shared" si="43"/>
        <v>122729172.92436969</v>
      </c>
      <c r="S280" s="2">
        <f t="shared" si="17"/>
        <v>489997.71428571641</v>
      </c>
      <c r="T280" s="2">
        <f t="shared" si="18"/>
        <v>10002.285714285914</v>
      </c>
      <c r="U280" s="2">
        <f t="shared" si="19"/>
        <v>500000</v>
      </c>
      <c r="V280" s="2">
        <f t="shared" si="33"/>
        <v>78895743.077049151</v>
      </c>
      <c r="W280" s="2">
        <f t="shared" si="20"/>
        <v>489997.71428571641</v>
      </c>
      <c r="X280" s="2">
        <f t="shared" si="6"/>
        <v>10002.285714283586</v>
      </c>
      <c r="Y280" s="2">
        <f t="shared" si="40"/>
        <v>43833429.847320408</v>
      </c>
      <c r="Z280" s="2" t="str">
        <f t="shared" si="8"/>
        <v>MEEP</v>
      </c>
      <c r="AA280" s="2">
        <f>IF(Z280="HERE",Y280,AA279+Graph!$G$1*1000)</f>
        <v>74173260.704463422</v>
      </c>
      <c r="AB280" s="2">
        <f t="shared" si="21"/>
        <v>420000</v>
      </c>
      <c r="AC280" s="2">
        <f t="shared" si="41"/>
        <v>42145914.50562042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211</v>
      </c>
      <c r="C281" s="7"/>
      <c r="D281" s="2" t="e">
        <f t="shared" si="12"/>
        <v>#N/A</v>
      </c>
      <c r="E281" s="2" t="e">
        <f t="shared" si="22"/>
        <v>#N/A</v>
      </c>
      <c r="F281" s="2">
        <v>1410005.2696714997</v>
      </c>
      <c r="G281" s="2">
        <f t="shared" si="26"/>
        <v>489997.71428571426</v>
      </c>
      <c r="H281" s="2">
        <f t="shared" si="42"/>
        <v>120545548.79133505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2715367.2857142929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1430794.579831928</v>
      </c>
      <c r="Q281" s="2">
        <f t="shared" si="44"/>
        <v>500000</v>
      </c>
      <c r="R281" s="2">
        <f t="shared" si="43"/>
        <v>123229172.92436969</v>
      </c>
      <c r="S281" s="2">
        <f t="shared" si="17"/>
        <v>489997.71428571641</v>
      </c>
      <c r="T281" s="2">
        <f t="shared" si="18"/>
        <v>10002.285714285914</v>
      </c>
      <c r="U281" s="2">
        <f t="shared" si="19"/>
        <v>500000</v>
      </c>
      <c r="V281" s="2">
        <f t="shared" si="33"/>
        <v>79385740.791334867</v>
      </c>
      <c r="W281" s="2">
        <f t="shared" si="20"/>
        <v>489997.71428571641</v>
      </c>
      <c r="X281" s="2">
        <f t="shared" si="6"/>
        <v>10002.285714283586</v>
      </c>
      <c r="Y281" s="2">
        <f t="shared" si="40"/>
        <v>43843432.133034691</v>
      </c>
      <c r="Z281" s="2" t="str">
        <f t="shared" si="8"/>
        <v>MEEP</v>
      </c>
      <c r="AA281" s="2">
        <f>IF(Z281="HERE",Y281,AA280+Graph!$G$1*1000)</f>
        <v>74593260.704463422</v>
      </c>
      <c r="AB281" s="2">
        <f t="shared" si="21"/>
        <v>420000</v>
      </c>
      <c r="AC281" s="2">
        <f t="shared" si="41"/>
        <v>42145914.50562042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212</v>
      </c>
      <c r="C282" s="7"/>
      <c r="D282" s="2" t="e">
        <f t="shared" si="12"/>
        <v>#N/A</v>
      </c>
      <c r="E282" s="2" t="e">
        <f t="shared" si="22"/>
        <v>#N/A</v>
      </c>
      <c r="F282" s="2">
        <v>1414512.4634508491</v>
      </c>
      <c r="G282" s="2">
        <f t="shared" si="26"/>
        <v>489997.71428571426</v>
      </c>
      <c r="H282" s="2">
        <f t="shared" si="42"/>
        <v>121035546.50562076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2725369.5714285788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1435376.164465785</v>
      </c>
      <c r="Q282" s="2">
        <f t="shared" si="44"/>
        <v>500000</v>
      </c>
      <c r="R282" s="2">
        <f t="shared" si="43"/>
        <v>123729172.92436969</v>
      </c>
      <c r="S282" s="2">
        <f t="shared" si="17"/>
        <v>489997.71428571641</v>
      </c>
      <c r="T282" s="2">
        <f t="shared" si="18"/>
        <v>10002.285714285914</v>
      </c>
      <c r="U282" s="2">
        <f t="shared" si="19"/>
        <v>500000</v>
      </c>
      <c r="V282" s="2">
        <f t="shared" si="33"/>
        <v>79875738.505620584</v>
      </c>
      <c r="W282" s="2">
        <f t="shared" si="20"/>
        <v>489997.71428571641</v>
      </c>
      <c r="X282" s="2">
        <f t="shared" si="6"/>
        <v>10002.285714283586</v>
      </c>
      <c r="Y282" s="2">
        <f t="shared" si="40"/>
        <v>43853434.418748975</v>
      </c>
      <c r="Z282" s="2" t="str">
        <f t="shared" si="8"/>
        <v>MEEP</v>
      </c>
      <c r="AA282" s="2">
        <f>IF(Z282="HERE",Y282,AA281+Graph!$G$1*1000)</f>
        <v>75013260.704463422</v>
      </c>
      <c r="AB282" s="2">
        <f t="shared" si="21"/>
        <v>420000</v>
      </c>
      <c r="AC282" s="2">
        <f t="shared" si="41"/>
        <v>42145914.50562042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213</v>
      </c>
      <c r="C283" s="7"/>
      <c r="D283" s="2" t="e">
        <f t="shared" si="12"/>
        <v>#N/A</v>
      </c>
      <c r="E283" s="2" t="e">
        <f t="shared" si="22"/>
        <v>#N/A</v>
      </c>
      <c r="F283" s="2">
        <v>1419019.6572301686</v>
      </c>
      <c r="G283" s="2">
        <f t="shared" si="26"/>
        <v>489997.71428571426</v>
      </c>
      <c r="H283" s="2">
        <f t="shared" si="42"/>
        <v>121525544.21990648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2735371.8571428647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1439957.749099642</v>
      </c>
      <c r="Q283" s="2">
        <f t="shared" si="44"/>
        <v>500000</v>
      </c>
      <c r="R283" s="2">
        <f t="shared" si="43"/>
        <v>124229172.92436969</v>
      </c>
      <c r="S283" s="2">
        <f t="shared" si="17"/>
        <v>489997.71428571641</v>
      </c>
      <c r="T283" s="2">
        <f t="shared" si="18"/>
        <v>10002.285714285914</v>
      </c>
      <c r="U283" s="2">
        <f t="shared" si="19"/>
        <v>500000</v>
      </c>
      <c r="V283" s="2">
        <f t="shared" si="33"/>
        <v>80365736.2199063</v>
      </c>
      <c r="W283" s="2">
        <f t="shared" si="20"/>
        <v>489997.71428571641</v>
      </c>
      <c r="X283" s="2">
        <f t="shared" si="6"/>
        <v>10002.285714283586</v>
      </c>
      <c r="Y283" s="2">
        <f t="shared" si="40"/>
        <v>43863436.704463258</v>
      </c>
      <c r="Z283" s="2" t="str">
        <f t="shared" si="8"/>
        <v>MEEP</v>
      </c>
      <c r="AA283" s="2">
        <f>IF(Z283="HERE",Y283,AA282+Graph!$G$1*1000)</f>
        <v>75433260.704463422</v>
      </c>
      <c r="AB283" s="2">
        <f t="shared" si="21"/>
        <v>420000</v>
      </c>
      <c r="AC283" s="2">
        <f t="shared" si="41"/>
        <v>42145914.50562042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214</v>
      </c>
      <c r="C284" s="7"/>
      <c r="D284" s="2" t="e">
        <f t="shared" si="12"/>
        <v>#N/A</v>
      </c>
      <c r="E284" s="2" t="e">
        <f t="shared" si="22"/>
        <v>#N/A</v>
      </c>
      <c r="F284" s="2">
        <v>1423526.8510094881</v>
      </c>
      <c r="G284" s="2">
        <f t="shared" si="26"/>
        <v>489997.71428571426</v>
      </c>
      <c r="H284" s="2">
        <f t="shared" si="42"/>
        <v>122015541.9341922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2745374.1428571506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1444539.3337334692</v>
      </c>
      <c r="Q284" s="2">
        <f t="shared" si="44"/>
        <v>500000</v>
      </c>
      <c r="R284" s="2">
        <f t="shared" si="43"/>
        <v>124729172.92436969</v>
      </c>
      <c r="S284" s="2">
        <f t="shared" si="17"/>
        <v>489997.71428571641</v>
      </c>
      <c r="T284" s="2">
        <f t="shared" si="18"/>
        <v>10002.285714285914</v>
      </c>
      <c r="U284" s="2">
        <f t="shared" si="19"/>
        <v>500000</v>
      </c>
      <c r="V284" s="2">
        <f t="shared" si="33"/>
        <v>80855733.934192017</v>
      </c>
      <c r="W284" s="2">
        <f t="shared" si="20"/>
        <v>489997.71428571641</v>
      </c>
      <c r="X284" s="2">
        <f t="shared" si="6"/>
        <v>10002.285714283586</v>
      </c>
      <c r="Y284" s="2">
        <f t="shared" si="40"/>
        <v>43873438.990177542</v>
      </c>
      <c r="Z284" s="2" t="str">
        <f t="shared" si="8"/>
        <v>MEEP</v>
      </c>
      <c r="AA284" s="2">
        <f>IF(Z284="HERE",Y284,AA283+Graph!$G$1*1000)</f>
        <v>75853260.704463422</v>
      </c>
      <c r="AB284" s="2">
        <f t="shared" si="21"/>
        <v>420000</v>
      </c>
      <c r="AC284" s="2">
        <f t="shared" si="41"/>
        <v>42145914.50562042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215</v>
      </c>
      <c r="C285" s="7"/>
      <c r="D285" s="2" t="e">
        <f t="shared" si="12"/>
        <v>#N/A</v>
      </c>
      <c r="E285" s="2" t="e">
        <f t="shared" si="22"/>
        <v>#N/A</v>
      </c>
      <c r="F285" s="2">
        <v>1428034.0447888374</v>
      </c>
      <c r="G285" s="2">
        <f t="shared" si="26"/>
        <v>489997.71428571426</v>
      </c>
      <c r="H285" s="2">
        <f t="shared" si="42"/>
        <v>122505539.64847791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2755376.4285714366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1449120.9183673263</v>
      </c>
      <c r="Q285" s="2">
        <f t="shared" si="44"/>
        <v>500000</v>
      </c>
      <c r="R285" s="2">
        <f t="shared" si="43"/>
        <v>125229172.92436969</v>
      </c>
      <c r="S285" s="2">
        <f t="shared" si="17"/>
        <v>489997.71428571641</v>
      </c>
      <c r="T285" s="2">
        <f t="shared" si="18"/>
        <v>10002.285714285914</v>
      </c>
      <c r="U285" s="2">
        <f t="shared" si="19"/>
        <v>500000</v>
      </c>
      <c r="V285" s="2">
        <f t="shared" si="33"/>
        <v>81345731.648477733</v>
      </c>
      <c r="W285" s="2">
        <f t="shared" si="20"/>
        <v>489997.71428571641</v>
      </c>
      <c r="X285" s="2">
        <f t="shared" si="6"/>
        <v>10002.285714283586</v>
      </c>
      <c r="Y285" s="2">
        <f t="shared" si="40"/>
        <v>43883441.275891826</v>
      </c>
      <c r="Z285" s="2" t="str">
        <f t="shared" si="8"/>
        <v>MEEP</v>
      </c>
      <c r="AA285" s="2">
        <f>IF(Z285="HERE",Y285,AA284+Graph!$G$1*1000)</f>
        <v>76273260.704463422</v>
      </c>
      <c r="AB285" s="2">
        <f t="shared" si="21"/>
        <v>420000</v>
      </c>
      <c r="AC285" s="2">
        <f t="shared" si="41"/>
        <v>42145914.50562042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216</v>
      </c>
      <c r="C286" s="7"/>
      <c r="D286" s="2" t="e">
        <f t="shared" si="12"/>
        <v>#N/A</v>
      </c>
      <c r="E286" s="2" t="e">
        <f t="shared" si="22"/>
        <v>#N/A</v>
      </c>
      <c r="F286" s="2">
        <v>1432541.238568157</v>
      </c>
      <c r="G286" s="2">
        <f t="shared" si="26"/>
        <v>489997.71428571426</v>
      </c>
      <c r="H286" s="2">
        <f t="shared" si="42"/>
        <v>122995537.36276363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2765378.7142857225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1453702.5030011833</v>
      </c>
      <c r="Q286" s="2">
        <f t="shared" si="44"/>
        <v>500000</v>
      </c>
      <c r="R286" s="2">
        <f t="shared" si="43"/>
        <v>125729172.92436969</v>
      </c>
      <c r="S286" s="2">
        <f t="shared" si="17"/>
        <v>489997.71428571641</v>
      </c>
      <c r="T286" s="2">
        <f t="shared" si="18"/>
        <v>10002.285714285914</v>
      </c>
      <c r="U286" s="2">
        <f t="shared" si="19"/>
        <v>500000</v>
      </c>
      <c r="V286" s="2">
        <f t="shared" si="33"/>
        <v>81835729.36276345</v>
      </c>
      <c r="W286" s="2">
        <f t="shared" si="20"/>
        <v>489997.71428571641</v>
      </c>
      <c r="X286" s="2">
        <f t="shared" ref="X286:X385" si="47">SUM(U286-W286)</f>
        <v>10002.285714283586</v>
      </c>
      <c r="Y286" s="2">
        <f t="shared" si="40"/>
        <v>43893443.561606109</v>
      </c>
      <c r="Z286" s="2" t="str">
        <f t="shared" ref="Z286:Z385" si="48">IF(V286&lt;Y286,"HERE","MEEP")</f>
        <v>MEEP</v>
      </c>
      <c r="AA286" s="2">
        <f>IF(Z286="HERE",Y286,AA285+Graph!$G$1*1000)</f>
        <v>76693260.704463422</v>
      </c>
      <c r="AB286" s="2">
        <f t="shared" si="21"/>
        <v>420000</v>
      </c>
      <c r="AC286" s="2">
        <f t="shared" si="41"/>
        <v>42145914.50562042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217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1437048.4323474765</v>
      </c>
      <c r="G287" s="2">
        <f t="shared" si="26"/>
        <v>489997.71428571426</v>
      </c>
      <c r="H287" s="2">
        <f t="shared" si="42"/>
        <v>123485535.07704934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2775381.0000000084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1458284.0876350403</v>
      </c>
      <c r="Q287" s="2">
        <f t="shared" si="44"/>
        <v>500000</v>
      </c>
      <c r="R287" s="2">
        <f t="shared" si="43"/>
        <v>126229172.92436969</v>
      </c>
      <c r="S287" s="2">
        <f t="shared" ref="S287:S385" si="54">SUM(H287-H286)</f>
        <v>489997.71428571641</v>
      </c>
      <c r="T287" s="2">
        <f t="shared" ref="T287:T385" si="55">SUM(L287-L286)</f>
        <v>10002.285714285914</v>
      </c>
      <c r="U287" s="2">
        <f t="shared" ref="U287:U385" si="56">SUM(R287-R286)</f>
        <v>500000</v>
      </c>
      <c r="V287" s="2">
        <f t="shared" si="33"/>
        <v>82325727.077049166</v>
      </c>
      <c r="W287" s="2">
        <f t="shared" ref="W287:W385" si="57">SUM(V287-V286)</f>
        <v>489997.71428571641</v>
      </c>
      <c r="X287" s="2">
        <f t="shared" si="47"/>
        <v>10002.285714283586</v>
      </c>
      <c r="Y287" s="2">
        <f t="shared" ref="Y287:Y350" si="58">IF(COUNT($C288)=0,IF(COUNT($C287)=1,C287,SUM(Y286+X287)),C287)</f>
        <v>43903445.847320393</v>
      </c>
      <c r="Z287" s="2" t="str">
        <f t="shared" si="48"/>
        <v>MEEP</v>
      </c>
      <c r="AA287" s="2">
        <f>IF(Z287="HERE",Y287,AA286+Graph!$G$1*1000)</f>
        <v>77113260.704463422</v>
      </c>
      <c r="AB287" s="2">
        <f t="shared" ref="AB287:AB385" si="59">SUM(AA287-AA286)</f>
        <v>420000</v>
      </c>
      <c r="AC287" s="2">
        <f t="shared" ref="AC287:AC350" si="60">IF(Z288="HERE",V287,AC286)</f>
        <v>42145914.50562042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218</v>
      </c>
      <c r="C288" s="7"/>
      <c r="D288" s="2" t="e">
        <f t="shared" si="51"/>
        <v>#N/A</v>
      </c>
      <c r="E288" s="2" t="e">
        <f t="shared" si="22"/>
        <v>#N/A</v>
      </c>
      <c r="F288" s="2">
        <v>1441555.6261268258</v>
      </c>
      <c r="G288" s="2">
        <f t="shared" si="26"/>
        <v>489997.71428571426</v>
      </c>
      <c r="H288" s="2">
        <f t="shared" ref="H288:H351" si="61">IF(COUNT($C289)=0,IF(COUNT($C288)=1,C288,SUM(H287+G288)),C288)</f>
        <v>123975532.79133506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2785383.2857142943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1462865.6722688973</v>
      </c>
      <c r="Q288" s="2">
        <f t="shared" si="44"/>
        <v>500000</v>
      </c>
      <c r="R288" s="2">
        <f t="shared" ref="R288:R351" si="62">IF(COUNT($C289)=0,IF(COUNT($C288)=1,M288,SUM(R287+Q288)),M288)</f>
        <v>126729172.92436969</v>
      </c>
      <c r="S288" s="2">
        <f t="shared" si="54"/>
        <v>489997.71428571641</v>
      </c>
      <c r="T288" s="2">
        <f t="shared" si="55"/>
        <v>10002.285714285914</v>
      </c>
      <c r="U288" s="2">
        <f t="shared" si="56"/>
        <v>500000</v>
      </c>
      <c r="V288" s="2">
        <f t="shared" si="33"/>
        <v>82815724.791334882</v>
      </c>
      <c r="W288" s="2">
        <f t="shared" si="57"/>
        <v>489997.71428571641</v>
      </c>
      <c r="X288" s="2">
        <f t="shared" si="47"/>
        <v>10002.285714283586</v>
      </c>
      <c r="Y288" s="2">
        <f t="shared" si="58"/>
        <v>43913448.133034676</v>
      </c>
      <c r="Z288" s="2" t="str">
        <f t="shared" si="48"/>
        <v>MEEP</v>
      </c>
      <c r="AA288" s="2">
        <f>IF(Z288="HERE",Y288,AA287+Graph!$G$1*1000)</f>
        <v>77533260.704463422</v>
      </c>
      <c r="AB288" s="2">
        <f t="shared" si="59"/>
        <v>420000</v>
      </c>
      <c r="AC288" s="2">
        <f t="shared" si="60"/>
        <v>42145914.50562042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219</v>
      </c>
      <c r="C289" s="7"/>
      <c r="D289" s="2" t="e">
        <f t="shared" si="51"/>
        <v>#N/A</v>
      </c>
      <c r="E289" s="2" t="e">
        <f t="shared" si="22"/>
        <v>#N/A</v>
      </c>
      <c r="F289" s="2">
        <v>1446062.8199061453</v>
      </c>
      <c r="G289" s="2">
        <f t="shared" si="26"/>
        <v>489997.71428571426</v>
      </c>
      <c r="H289" s="2">
        <f t="shared" si="61"/>
        <v>124465530.50562078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2795385.5714285802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1467447.2569027543</v>
      </c>
      <c r="Q289" s="2">
        <f t="shared" si="44"/>
        <v>500000</v>
      </c>
      <c r="R289" s="2">
        <f t="shared" si="62"/>
        <v>127229172.92436969</v>
      </c>
      <c r="S289" s="2">
        <f t="shared" si="54"/>
        <v>489997.71428571641</v>
      </c>
      <c r="T289" s="2">
        <f t="shared" si="55"/>
        <v>10002.285714285914</v>
      </c>
      <c r="U289" s="2">
        <f t="shared" si="56"/>
        <v>500000</v>
      </c>
      <c r="V289" s="2">
        <f t="shared" si="33"/>
        <v>83305722.505620599</v>
      </c>
      <c r="W289" s="2">
        <f t="shared" si="57"/>
        <v>489997.71428571641</v>
      </c>
      <c r="X289" s="2">
        <f t="shared" si="47"/>
        <v>10002.285714283586</v>
      </c>
      <c r="Y289" s="2">
        <f t="shared" si="58"/>
        <v>43923450.41874896</v>
      </c>
      <c r="Z289" s="2" t="str">
        <f t="shared" si="48"/>
        <v>MEEP</v>
      </c>
      <c r="AA289" s="2">
        <f>IF(Z289="HERE",Y289,AA288+Graph!$G$1*1000)</f>
        <v>77953260.704463422</v>
      </c>
      <c r="AB289" s="2">
        <f t="shared" si="59"/>
        <v>420000</v>
      </c>
      <c r="AC289" s="2">
        <f t="shared" si="60"/>
        <v>42145914.50562042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220</v>
      </c>
      <c r="C290" s="7"/>
      <c r="D290" s="2" t="e">
        <f t="shared" si="51"/>
        <v>#N/A</v>
      </c>
      <c r="E290" s="2" t="e">
        <f t="shared" si="22"/>
        <v>#N/A</v>
      </c>
      <c r="F290" s="2">
        <v>1450570.0136854649</v>
      </c>
      <c r="G290" s="2">
        <f t="shared" si="26"/>
        <v>489997.71428571426</v>
      </c>
      <c r="H290" s="2">
        <f t="shared" si="61"/>
        <v>124955528.21990649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2805387.8571428661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1472028.8415366113</v>
      </c>
      <c r="Q290" s="2">
        <f t="shared" si="44"/>
        <v>500000</v>
      </c>
      <c r="R290" s="2">
        <f t="shared" si="62"/>
        <v>127729172.92436969</v>
      </c>
      <c r="S290" s="2">
        <f t="shared" si="54"/>
        <v>489997.71428571641</v>
      </c>
      <c r="T290" s="2">
        <f t="shared" si="55"/>
        <v>10002.285714285914</v>
      </c>
      <c r="U290" s="2">
        <f t="shared" si="56"/>
        <v>500000</v>
      </c>
      <c r="V290" s="2">
        <f t="shared" si="33"/>
        <v>83795720.219906315</v>
      </c>
      <c r="W290" s="2">
        <f t="shared" si="57"/>
        <v>489997.71428571641</v>
      </c>
      <c r="X290" s="2">
        <f t="shared" si="47"/>
        <v>10002.285714283586</v>
      </c>
      <c r="Y290" s="2">
        <f t="shared" si="58"/>
        <v>43933452.704463243</v>
      </c>
      <c r="Z290" s="2" t="str">
        <f t="shared" si="48"/>
        <v>MEEP</v>
      </c>
      <c r="AA290" s="2">
        <f>IF(Z290="HERE",Y290,AA289+Graph!$G$1*1000)</f>
        <v>78373260.704463422</v>
      </c>
      <c r="AB290" s="2">
        <f t="shared" si="59"/>
        <v>420000</v>
      </c>
      <c r="AC290" s="2">
        <f t="shared" si="60"/>
        <v>42145914.50562042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221</v>
      </c>
      <c r="C291" s="7"/>
      <c r="D291" s="2" t="e">
        <f t="shared" si="51"/>
        <v>#N/A</v>
      </c>
      <c r="E291" s="2" t="e">
        <f t="shared" si="22"/>
        <v>#N/A</v>
      </c>
      <c r="F291" s="2">
        <v>1455077.2074648142</v>
      </c>
      <c r="G291" s="2">
        <f t="shared" si="26"/>
        <v>489997.71428571426</v>
      </c>
      <c r="H291" s="2">
        <f t="shared" si="61"/>
        <v>125445525.93419221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2815390.142857152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1476610.4261704683</v>
      </c>
      <c r="Q291" s="2">
        <f t="shared" si="44"/>
        <v>500000</v>
      </c>
      <c r="R291" s="2">
        <f t="shared" si="62"/>
        <v>128229172.92436969</v>
      </c>
      <c r="S291" s="2">
        <f t="shared" si="54"/>
        <v>489997.71428571641</v>
      </c>
      <c r="T291" s="2">
        <f t="shared" si="55"/>
        <v>10002.285714285914</v>
      </c>
      <c r="U291" s="2">
        <f t="shared" si="56"/>
        <v>500000</v>
      </c>
      <c r="V291" s="2">
        <f t="shared" si="33"/>
        <v>84285717.934192032</v>
      </c>
      <c r="W291" s="2">
        <f t="shared" si="57"/>
        <v>489997.71428571641</v>
      </c>
      <c r="X291" s="2">
        <f t="shared" si="47"/>
        <v>10002.285714283586</v>
      </c>
      <c r="Y291" s="2">
        <f t="shared" si="58"/>
        <v>43943454.990177527</v>
      </c>
      <c r="Z291" s="2" t="str">
        <f t="shared" si="48"/>
        <v>MEEP</v>
      </c>
      <c r="AA291" s="2">
        <f>IF(Z291="HERE",Y291,AA290+Graph!$G$1*1000)</f>
        <v>78793260.704463422</v>
      </c>
      <c r="AB291" s="2">
        <f t="shared" si="59"/>
        <v>420000</v>
      </c>
      <c r="AC291" s="2">
        <f t="shared" si="60"/>
        <v>42145914.50562042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222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1459584.4012441337</v>
      </c>
      <c r="G292" s="2">
        <f t="shared" si="26"/>
        <v>489997.71428571426</v>
      </c>
      <c r="H292" s="2">
        <f t="shared" si="61"/>
        <v>125935523.64847793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2825392.428571438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1481192.0108043253</v>
      </c>
      <c r="Q292" s="2">
        <f t="shared" si="44"/>
        <v>500000</v>
      </c>
      <c r="R292" s="2">
        <f t="shared" si="62"/>
        <v>128729172.92436969</v>
      </c>
      <c r="S292" s="2">
        <f t="shared" si="54"/>
        <v>489997.71428571641</v>
      </c>
      <c r="T292" s="2">
        <f t="shared" si="55"/>
        <v>10002.285714285914</v>
      </c>
      <c r="U292" s="2">
        <f t="shared" si="56"/>
        <v>500000</v>
      </c>
      <c r="V292" s="2">
        <f t="shared" si="33"/>
        <v>84775715.648477748</v>
      </c>
      <c r="W292" s="2">
        <f t="shared" si="57"/>
        <v>489997.71428571641</v>
      </c>
      <c r="X292" s="2">
        <f t="shared" si="47"/>
        <v>10002.285714283586</v>
      </c>
      <c r="Y292" s="2">
        <f t="shared" si="58"/>
        <v>43953457.275891811</v>
      </c>
      <c r="Z292" s="2" t="str">
        <f t="shared" si="48"/>
        <v>MEEP</v>
      </c>
      <c r="AA292" s="2">
        <f>IF(Z292="HERE",Y292,AA291+Graph!$G$1*1000)</f>
        <v>79213260.704463422</v>
      </c>
      <c r="AB292" s="2">
        <f t="shared" si="59"/>
        <v>420000</v>
      </c>
      <c r="AC292" s="2">
        <f t="shared" si="60"/>
        <v>42145914.50562042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223</v>
      </c>
      <c r="C293" s="7"/>
      <c r="D293" s="2" t="e">
        <f t="shared" si="51"/>
        <v>#N/A</v>
      </c>
      <c r="E293" s="2" t="e">
        <f t="shared" si="63"/>
        <v>#N/A</v>
      </c>
      <c r="F293" s="2">
        <v>1464091.5950234532</v>
      </c>
      <c r="G293" s="2">
        <f t="shared" si="26"/>
        <v>489997.71428571426</v>
      </c>
      <c r="H293" s="2">
        <f t="shared" si="61"/>
        <v>126425521.36276364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2835394.7142857239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1485773.5954381526</v>
      </c>
      <c r="Q293" s="2">
        <f t="shared" si="44"/>
        <v>500000</v>
      </c>
      <c r="R293" s="2">
        <f t="shared" si="62"/>
        <v>129229172.92436969</v>
      </c>
      <c r="S293" s="2">
        <f t="shared" si="54"/>
        <v>489997.71428571641</v>
      </c>
      <c r="T293" s="2">
        <f t="shared" si="55"/>
        <v>10002.285714285914</v>
      </c>
      <c r="U293" s="2">
        <f t="shared" si="56"/>
        <v>500000</v>
      </c>
      <c r="V293" s="2">
        <f t="shared" si="33"/>
        <v>85265713.362763464</v>
      </c>
      <c r="W293" s="2">
        <f t="shared" si="57"/>
        <v>489997.71428571641</v>
      </c>
      <c r="X293" s="2">
        <f t="shared" si="47"/>
        <v>10002.285714283586</v>
      </c>
      <c r="Y293" s="2">
        <f t="shared" si="58"/>
        <v>43963459.561606094</v>
      </c>
      <c r="Z293" s="2" t="str">
        <f t="shared" si="48"/>
        <v>MEEP</v>
      </c>
      <c r="AA293" s="2">
        <f>IF(Z293="HERE",Y293,AA292+Graph!$G$1*1000)</f>
        <v>79633260.704463422</v>
      </c>
      <c r="AB293" s="2">
        <f t="shared" si="59"/>
        <v>420000</v>
      </c>
      <c r="AC293" s="2">
        <f t="shared" si="60"/>
        <v>42145914.50562042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224</v>
      </c>
      <c r="C294" s="7"/>
      <c r="D294" s="2" t="e">
        <f t="shared" si="51"/>
        <v>#N/A</v>
      </c>
      <c r="E294" s="2" t="e">
        <f t="shared" si="63"/>
        <v>#N/A</v>
      </c>
      <c r="F294" s="2">
        <v>1468598.7888028026</v>
      </c>
      <c r="G294" s="2">
        <f t="shared" si="26"/>
        <v>489997.71428571426</v>
      </c>
      <c r="H294" s="2">
        <f t="shared" si="61"/>
        <v>126915519.07704936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2845397.0000000098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1490355.1800720096</v>
      </c>
      <c r="Q294" s="2">
        <f t="shared" ref="Q294:Q357" si="66">IF(P294&gt;500000,500000,P294)</f>
        <v>500000</v>
      </c>
      <c r="R294" s="2">
        <f t="shared" si="62"/>
        <v>129729172.92436969</v>
      </c>
      <c r="S294" s="2">
        <f t="shared" si="54"/>
        <v>489997.71428571641</v>
      </c>
      <c r="T294" s="2">
        <f t="shared" si="55"/>
        <v>10002.285714285914</v>
      </c>
      <c r="U294" s="2">
        <f t="shared" si="56"/>
        <v>500000</v>
      </c>
      <c r="V294" s="2">
        <f t="shared" si="33"/>
        <v>85755711.077049181</v>
      </c>
      <c r="W294" s="2">
        <f t="shared" si="57"/>
        <v>489997.71428571641</v>
      </c>
      <c r="X294" s="2">
        <f t="shared" si="47"/>
        <v>10002.285714283586</v>
      </c>
      <c r="Y294" s="2">
        <f t="shared" si="58"/>
        <v>43973461.847320378</v>
      </c>
      <c r="Z294" s="2" t="str">
        <f t="shared" si="48"/>
        <v>MEEP</v>
      </c>
      <c r="AA294" s="2">
        <f>IF(Z294="HERE",Y294,AA293+Graph!$G$1*1000)</f>
        <v>80053260.704463422</v>
      </c>
      <c r="AB294" s="2">
        <f t="shared" si="59"/>
        <v>420000</v>
      </c>
      <c r="AC294" s="2">
        <f t="shared" si="60"/>
        <v>42145914.50562042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225</v>
      </c>
      <c r="C295" s="7"/>
      <c r="D295" s="2" t="e">
        <f t="shared" si="51"/>
        <v>#N/A</v>
      </c>
      <c r="E295" s="2" t="e">
        <f t="shared" si="63"/>
        <v>#N/A</v>
      </c>
      <c r="F295" s="2">
        <v>1473105.9825821221</v>
      </c>
      <c r="G295" s="2">
        <f t="shared" si="26"/>
        <v>489997.71428571426</v>
      </c>
      <c r="H295" s="2">
        <f t="shared" si="61"/>
        <v>127405516.79133508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2855399.2857142957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1494936.7647058666</v>
      </c>
      <c r="Q295" s="2">
        <f t="shared" si="66"/>
        <v>500000</v>
      </c>
      <c r="R295" s="2">
        <f t="shared" si="62"/>
        <v>130229172.92436969</v>
      </c>
      <c r="S295" s="2">
        <f t="shared" si="54"/>
        <v>489997.71428571641</v>
      </c>
      <c r="T295" s="2">
        <f t="shared" si="55"/>
        <v>10002.285714285914</v>
      </c>
      <c r="U295" s="2">
        <f t="shared" si="56"/>
        <v>500000</v>
      </c>
      <c r="V295" s="2">
        <f t="shared" si="33"/>
        <v>86245708.791334897</v>
      </c>
      <c r="W295" s="2">
        <f t="shared" si="57"/>
        <v>489997.71428571641</v>
      </c>
      <c r="X295" s="2">
        <f t="shared" si="47"/>
        <v>10002.285714283586</v>
      </c>
      <c r="Y295" s="2">
        <f t="shared" si="58"/>
        <v>43983464.133034661</v>
      </c>
      <c r="Z295" s="2" t="str">
        <f t="shared" si="48"/>
        <v>MEEP</v>
      </c>
      <c r="AA295" s="2">
        <f>IF(Z295="HERE",Y295,AA294+Graph!$G$1*1000)</f>
        <v>80473260.704463422</v>
      </c>
      <c r="AB295" s="2">
        <f t="shared" si="59"/>
        <v>420000</v>
      </c>
      <c r="AC295" s="2">
        <f t="shared" si="60"/>
        <v>42145914.50562042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226</v>
      </c>
      <c r="C296" s="7"/>
      <c r="D296" s="2" t="e">
        <f t="shared" si="51"/>
        <v>#N/A</v>
      </c>
      <c r="E296" s="2" t="e">
        <f t="shared" si="63"/>
        <v>#N/A</v>
      </c>
      <c r="F296" s="2">
        <v>1477613.1763614416</v>
      </c>
      <c r="G296" s="2">
        <f t="shared" ref="G296:G385" si="67">IF(F296&gt;$AK$31*1000,$AK$31*1000,F296)</f>
        <v>489997.71428571426</v>
      </c>
      <c r="H296" s="2">
        <f t="shared" si="61"/>
        <v>127895514.50562079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2865401.5714285816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1499518.3493397236</v>
      </c>
      <c r="Q296" s="2">
        <f t="shared" si="66"/>
        <v>500000</v>
      </c>
      <c r="R296" s="2">
        <f t="shared" si="62"/>
        <v>130729172.92436969</v>
      </c>
      <c r="S296" s="2">
        <f t="shared" si="54"/>
        <v>489997.71428571641</v>
      </c>
      <c r="T296" s="2">
        <f t="shared" si="55"/>
        <v>10002.285714285914</v>
      </c>
      <c r="U296" s="2">
        <f t="shared" si="56"/>
        <v>500000</v>
      </c>
      <c r="V296" s="2">
        <f t="shared" si="33"/>
        <v>86735706.505620614</v>
      </c>
      <c r="W296" s="2">
        <f t="shared" si="57"/>
        <v>489997.71428571641</v>
      </c>
      <c r="X296" s="2">
        <f t="shared" si="47"/>
        <v>10002.285714283586</v>
      </c>
      <c r="Y296" s="2">
        <f t="shared" si="58"/>
        <v>43993466.418748945</v>
      </c>
      <c r="Z296" s="2" t="str">
        <f t="shared" si="48"/>
        <v>MEEP</v>
      </c>
      <c r="AA296" s="2">
        <f>IF(Z296="HERE",Y296,AA295+Graph!$G$1*1000)</f>
        <v>80893260.704463422</v>
      </c>
      <c r="AB296" s="2">
        <f t="shared" si="59"/>
        <v>420000</v>
      </c>
      <c r="AC296" s="2">
        <f t="shared" si="60"/>
        <v>42145914.50562042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227</v>
      </c>
      <c r="C297" s="7"/>
      <c r="D297" s="2" t="e">
        <f t="shared" si="51"/>
        <v>#N/A</v>
      </c>
      <c r="E297" s="2" t="e">
        <f t="shared" si="63"/>
        <v>#N/A</v>
      </c>
      <c r="F297" s="2">
        <v>1482120.3701407909</v>
      </c>
      <c r="G297" s="2">
        <f t="shared" si="67"/>
        <v>489997.71428571426</v>
      </c>
      <c r="H297" s="2">
        <f t="shared" si="61"/>
        <v>128385512.21990651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2875403.8571428675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1504099.9339735806</v>
      </c>
      <c r="Q297" s="2">
        <f t="shared" si="66"/>
        <v>500000</v>
      </c>
      <c r="R297" s="2">
        <f t="shared" si="62"/>
        <v>131229172.92436969</v>
      </c>
      <c r="S297" s="2">
        <f t="shared" si="54"/>
        <v>489997.71428571641</v>
      </c>
      <c r="T297" s="2">
        <f t="shared" si="55"/>
        <v>10002.285714285914</v>
      </c>
      <c r="U297" s="2">
        <f t="shared" si="56"/>
        <v>500000</v>
      </c>
      <c r="V297" s="2">
        <f t="shared" si="33"/>
        <v>87225704.21990633</v>
      </c>
      <c r="W297" s="2">
        <f t="shared" si="57"/>
        <v>489997.71428571641</v>
      </c>
      <c r="X297" s="2">
        <f t="shared" si="47"/>
        <v>10002.285714283586</v>
      </c>
      <c r="Y297" s="2">
        <f t="shared" si="58"/>
        <v>44003468.704463229</v>
      </c>
      <c r="Z297" s="2" t="str">
        <f t="shared" si="48"/>
        <v>MEEP</v>
      </c>
      <c r="AA297" s="2">
        <f>IF(Z297="HERE",Y297,AA296+Graph!$G$1*1000)</f>
        <v>81313260.704463422</v>
      </c>
      <c r="AB297" s="2">
        <f t="shared" si="59"/>
        <v>420000</v>
      </c>
      <c r="AC297" s="2">
        <f t="shared" si="60"/>
        <v>42145914.50562042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228</v>
      </c>
      <c r="C298" s="7"/>
      <c r="D298" s="2" t="e">
        <f t="shared" si="51"/>
        <v>#N/A</v>
      </c>
      <c r="E298" s="2" t="e">
        <f t="shared" si="63"/>
        <v>#N/A</v>
      </c>
      <c r="F298" s="2">
        <v>1486627.5639201105</v>
      </c>
      <c r="G298" s="2">
        <f t="shared" si="67"/>
        <v>489997.71428571426</v>
      </c>
      <c r="H298" s="2">
        <f t="shared" si="61"/>
        <v>128875509.93419223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2885406.1428571534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1508681.5186074376</v>
      </c>
      <c r="Q298" s="2">
        <f t="shared" si="66"/>
        <v>500000</v>
      </c>
      <c r="R298" s="2">
        <f t="shared" si="62"/>
        <v>131729172.92436969</v>
      </c>
      <c r="S298" s="2">
        <f t="shared" si="54"/>
        <v>489997.71428571641</v>
      </c>
      <c r="T298" s="2">
        <f t="shared" si="55"/>
        <v>10002.285714285914</v>
      </c>
      <c r="U298" s="2">
        <f t="shared" si="56"/>
        <v>500000</v>
      </c>
      <c r="V298" s="2">
        <f t="shared" si="33"/>
        <v>87715701.934192047</v>
      </c>
      <c r="W298" s="2">
        <f t="shared" si="57"/>
        <v>489997.71428571641</v>
      </c>
      <c r="X298" s="2">
        <f t="shared" si="47"/>
        <v>10002.285714283586</v>
      </c>
      <c r="Y298" s="2">
        <f t="shared" si="58"/>
        <v>44013470.990177512</v>
      </c>
      <c r="Z298" s="2" t="str">
        <f t="shared" si="48"/>
        <v>MEEP</v>
      </c>
      <c r="AA298" s="2">
        <f>IF(Z298="HERE",Y298,AA297+Graph!$G$1*1000)</f>
        <v>81733260.704463422</v>
      </c>
      <c r="AB298" s="2">
        <f t="shared" si="59"/>
        <v>420000</v>
      </c>
      <c r="AC298" s="2">
        <f t="shared" si="60"/>
        <v>42145914.50562042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229</v>
      </c>
      <c r="C299" s="7"/>
      <c r="D299" s="2" t="e">
        <f t="shared" si="51"/>
        <v>#N/A</v>
      </c>
      <c r="E299" s="2" t="e">
        <f t="shared" si="63"/>
        <v>#N/A</v>
      </c>
      <c r="F299" s="2">
        <v>1491134.75769943</v>
      </c>
      <c r="G299" s="2">
        <f t="shared" si="67"/>
        <v>489997.71428571426</v>
      </c>
      <c r="H299" s="2">
        <f t="shared" si="61"/>
        <v>129365507.64847794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2895408.4285714393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1513263.1032412946</v>
      </c>
      <c r="Q299" s="2">
        <f t="shared" si="66"/>
        <v>500000</v>
      </c>
      <c r="R299" s="2">
        <f t="shared" si="62"/>
        <v>132229172.92436969</v>
      </c>
      <c r="S299" s="2">
        <f t="shared" si="54"/>
        <v>489997.71428571641</v>
      </c>
      <c r="T299" s="2">
        <f t="shared" si="55"/>
        <v>10002.285714285914</v>
      </c>
      <c r="U299" s="2">
        <f t="shared" si="56"/>
        <v>500000</v>
      </c>
      <c r="V299" s="2">
        <f t="shared" si="33"/>
        <v>88205699.648477763</v>
      </c>
      <c r="W299" s="2">
        <f t="shared" si="57"/>
        <v>489997.71428571641</v>
      </c>
      <c r="X299" s="2">
        <f t="shared" si="47"/>
        <v>10002.285714283586</v>
      </c>
      <c r="Y299" s="2">
        <f t="shared" si="58"/>
        <v>44023473.275891796</v>
      </c>
      <c r="Z299" s="2" t="str">
        <f t="shared" si="48"/>
        <v>MEEP</v>
      </c>
      <c r="AA299" s="2">
        <f>IF(Z299="HERE",Y299,AA298+Graph!$G$1*1000)</f>
        <v>82153260.704463422</v>
      </c>
      <c r="AB299" s="2">
        <f t="shared" si="59"/>
        <v>420000</v>
      </c>
      <c r="AC299" s="2">
        <f t="shared" si="60"/>
        <v>42145914.50562042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230</v>
      </c>
      <c r="C300" s="7"/>
      <c r="D300" s="2" t="e">
        <f t="shared" si="51"/>
        <v>#N/A</v>
      </c>
      <c r="E300" s="2" t="e">
        <f t="shared" si="63"/>
        <v>#N/A</v>
      </c>
      <c r="F300" s="2">
        <v>1495641.9514787793</v>
      </c>
      <c r="G300" s="2">
        <f t="shared" si="67"/>
        <v>489997.71428571426</v>
      </c>
      <c r="H300" s="2">
        <f t="shared" si="61"/>
        <v>129855505.36276366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2905410.7142857253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1517844.6878751516</v>
      </c>
      <c r="Q300" s="2">
        <f t="shared" si="66"/>
        <v>500000</v>
      </c>
      <c r="R300" s="2">
        <f t="shared" si="62"/>
        <v>132729172.92436969</v>
      </c>
      <c r="S300" s="2">
        <f t="shared" si="54"/>
        <v>489997.71428571641</v>
      </c>
      <c r="T300" s="2">
        <f t="shared" si="55"/>
        <v>10002.285714285914</v>
      </c>
      <c r="U300" s="2">
        <f t="shared" si="56"/>
        <v>500000</v>
      </c>
      <c r="V300" s="2">
        <f t="shared" si="33"/>
        <v>88695697.362763479</v>
      </c>
      <c r="W300" s="2">
        <f t="shared" si="57"/>
        <v>489997.71428571641</v>
      </c>
      <c r="X300" s="2">
        <f t="shared" si="47"/>
        <v>10002.285714283586</v>
      </c>
      <c r="Y300" s="2">
        <f t="shared" si="58"/>
        <v>44033475.561606079</v>
      </c>
      <c r="Z300" s="2" t="str">
        <f t="shared" si="48"/>
        <v>MEEP</v>
      </c>
      <c r="AA300" s="2">
        <f>IF(Z300="HERE",Y300,AA299+Graph!$G$1*1000)</f>
        <v>82573260.704463422</v>
      </c>
      <c r="AB300" s="2">
        <f t="shared" si="59"/>
        <v>420000</v>
      </c>
      <c r="AC300" s="2">
        <f t="shared" si="60"/>
        <v>42145914.50562042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231</v>
      </c>
      <c r="C301" s="7"/>
      <c r="D301" s="2" t="e">
        <f t="shared" si="51"/>
        <v>#N/A</v>
      </c>
      <c r="E301" s="2" t="e">
        <f t="shared" si="63"/>
        <v>#N/A</v>
      </c>
      <c r="F301" s="2">
        <v>1500149.1452580988</v>
      </c>
      <c r="G301" s="2">
        <f t="shared" si="67"/>
        <v>489997.71428571426</v>
      </c>
      <c r="H301" s="2">
        <f t="shared" si="61"/>
        <v>130345503.07704937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2915413.0000000112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1522426.2725089788</v>
      </c>
      <c r="Q301" s="2">
        <f t="shared" si="66"/>
        <v>500000</v>
      </c>
      <c r="R301" s="2">
        <f t="shared" si="62"/>
        <v>133229172.92436969</v>
      </c>
      <c r="S301" s="2">
        <f t="shared" si="54"/>
        <v>489997.71428571641</v>
      </c>
      <c r="T301" s="2">
        <f t="shared" si="55"/>
        <v>10002.285714285914</v>
      </c>
      <c r="U301" s="2">
        <f t="shared" si="56"/>
        <v>500000</v>
      </c>
      <c r="V301" s="2">
        <f t="shared" si="33"/>
        <v>89185695.077049196</v>
      </c>
      <c r="W301" s="2">
        <f t="shared" si="57"/>
        <v>489997.71428571641</v>
      </c>
      <c r="X301" s="2">
        <f t="shared" si="47"/>
        <v>10002.285714283586</v>
      </c>
      <c r="Y301" s="2">
        <f t="shared" si="58"/>
        <v>44043477.847320363</v>
      </c>
      <c r="Z301" s="2" t="str">
        <f t="shared" si="48"/>
        <v>MEEP</v>
      </c>
      <c r="AA301" s="2">
        <f>IF(Z301="HERE",Y301,AA300+Graph!$G$1*1000)</f>
        <v>82993260.704463422</v>
      </c>
      <c r="AB301" s="2">
        <f t="shared" si="59"/>
        <v>420000</v>
      </c>
      <c r="AC301" s="2">
        <f t="shared" si="60"/>
        <v>42145914.50562042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232</v>
      </c>
      <c r="C302" s="7"/>
      <c r="D302" s="2" t="e">
        <f t="shared" si="51"/>
        <v>#N/A</v>
      </c>
      <c r="E302" s="2" t="e">
        <f t="shared" si="63"/>
        <v>#N/A</v>
      </c>
      <c r="F302" s="2">
        <v>1504656.3390374184</v>
      </c>
      <c r="G302" s="2">
        <f t="shared" si="67"/>
        <v>489997.71428571426</v>
      </c>
      <c r="H302" s="2">
        <f t="shared" si="61"/>
        <v>130835500.79133509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2925415.2857142971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1527007.8571428359</v>
      </c>
      <c r="Q302" s="2">
        <f t="shared" si="66"/>
        <v>500000</v>
      </c>
      <c r="R302" s="2">
        <f t="shared" si="62"/>
        <v>133729172.92436969</v>
      </c>
      <c r="S302" s="2">
        <f t="shared" si="54"/>
        <v>489997.71428571641</v>
      </c>
      <c r="T302" s="2">
        <f t="shared" si="55"/>
        <v>10002.285714285914</v>
      </c>
      <c r="U302" s="2">
        <f t="shared" si="56"/>
        <v>500000</v>
      </c>
      <c r="V302" s="2">
        <f t="shared" si="33"/>
        <v>89675692.791334912</v>
      </c>
      <c r="W302" s="2">
        <f t="shared" si="57"/>
        <v>489997.71428571641</v>
      </c>
      <c r="X302" s="2">
        <f t="shared" si="47"/>
        <v>10002.285714283586</v>
      </c>
      <c r="Y302" s="2">
        <f t="shared" si="58"/>
        <v>44053480.133034647</v>
      </c>
      <c r="Z302" s="2" t="str">
        <f t="shared" si="48"/>
        <v>MEEP</v>
      </c>
      <c r="AA302" s="2">
        <f>IF(Z302="HERE",Y302,AA301+Graph!$G$1*1000)</f>
        <v>83413260.704463422</v>
      </c>
      <c r="AB302" s="2">
        <f t="shared" si="59"/>
        <v>420000</v>
      </c>
      <c r="AC302" s="2">
        <f t="shared" si="60"/>
        <v>42145914.50562042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233</v>
      </c>
      <c r="C303" s="7"/>
      <c r="D303" s="2" t="e">
        <f t="shared" si="51"/>
        <v>#N/A</v>
      </c>
      <c r="E303" s="2" t="e">
        <f t="shared" si="63"/>
        <v>#N/A</v>
      </c>
      <c r="F303" s="2">
        <v>1509163.5328167677</v>
      </c>
      <c r="G303" s="2">
        <f t="shared" si="67"/>
        <v>489997.71428571426</v>
      </c>
      <c r="H303" s="2">
        <f t="shared" si="61"/>
        <v>131325498.50562081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2935417.571428583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1531589.4417766929</v>
      </c>
      <c r="Q303" s="2">
        <f t="shared" si="66"/>
        <v>500000</v>
      </c>
      <c r="R303" s="2">
        <f t="shared" si="62"/>
        <v>134229172.92436969</v>
      </c>
      <c r="S303" s="2">
        <f t="shared" si="54"/>
        <v>489997.71428571641</v>
      </c>
      <c r="T303" s="2">
        <f t="shared" si="55"/>
        <v>10002.285714285914</v>
      </c>
      <c r="U303" s="2">
        <f t="shared" si="56"/>
        <v>500000</v>
      </c>
      <c r="V303" s="2">
        <f t="shared" si="33"/>
        <v>90165690.505620629</v>
      </c>
      <c r="W303" s="2">
        <f t="shared" si="57"/>
        <v>489997.71428571641</v>
      </c>
      <c r="X303" s="2">
        <f t="shared" si="47"/>
        <v>10002.285714283586</v>
      </c>
      <c r="Y303" s="2">
        <f t="shared" si="58"/>
        <v>44063482.41874893</v>
      </c>
      <c r="Z303" s="2" t="str">
        <f t="shared" si="48"/>
        <v>MEEP</v>
      </c>
      <c r="AA303" s="2">
        <f>IF(Z303="HERE",Y303,AA302+Graph!$G$1*1000)</f>
        <v>83833260.704463422</v>
      </c>
      <c r="AB303" s="2">
        <f t="shared" si="59"/>
        <v>420000</v>
      </c>
      <c r="AC303" s="2">
        <f t="shared" si="60"/>
        <v>42145914.50562042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234</v>
      </c>
      <c r="C304" s="7"/>
      <c r="D304" s="2" t="e">
        <f t="shared" si="51"/>
        <v>#N/A</v>
      </c>
      <c r="E304" s="2" t="e">
        <f t="shared" si="63"/>
        <v>#N/A</v>
      </c>
      <c r="F304" s="2">
        <v>1513670.7265960872</v>
      </c>
      <c r="G304" s="2">
        <f t="shared" si="67"/>
        <v>489997.71428571426</v>
      </c>
      <c r="H304" s="2">
        <f t="shared" si="61"/>
        <v>131815496.21990652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2945419.8571428689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1536171.0264105499</v>
      </c>
      <c r="Q304" s="2">
        <f t="shared" si="66"/>
        <v>500000</v>
      </c>
      <c r="R304" s="2">
        <f t="shared" si="62"/>
        <v>134729172.92436969</v>
      </c>
      <c r="S304" s="2">
        <f t="shared" si="54"/>
        <v>489997.71428571641</v>
      </c>
      <c r="T304" s="2">
        <f t="shared" si="55"/>
        <v>10002.285714285914</v>
      </c>
      <c r="U304" s="2">
        <f t="shared" si="56"/>
        <v>500000</v>
      </c>
      <c r="V304" s="2">
        <f t="shared" si="33"/>
        <v>90655688.219906345</v>
      </c>
      <c r="W304" s="2">
        <f t="shared" si="57"/>
        <v>489997.71428571641</v>
      </c>
      <c r="X304" s="2">
        <f t="shared" si="47"/>
        <v>10002.285714283586</v>
      </c>
      <c r="Y304" s="2">
        <f t="shared" si="58"/>
        <v>44073484.704463214</v>
      </c>
      <c r="Z304" s="2" t="str">
        <f t="shared" si="48"/>
        <v>MEEP</v>
      </c>
      <c r="AA304" s="2">
        <f>IF(Z304="HERE",Y304,AA303+Graph!$G$1*1000)</f>
        <v>84253260.704463422</v>
      </c>
      <c r="AB304" s="2">
        <f t="shared" si="59"/>
        <v>420000</v>
      </c>
      <c r="AC304" s="2">
        <f t="shared" si="60"/>
        <v>42145914.50562042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235</v>
      </c>
      <c r="C305" s="7"/>
      <c r="D305" s="2" t="e">
        <f t="shared" si="51"/>
        <v>#N/A</v>
      </c>
      <c r="E305" s="2" t="e">
        <f t="shared" si="63"/>
        <v>#N/A</v>
      </c>
      <c r="F305" s="2">
        <v>1518177.9203754365</v>
      </c>
      <c r="G305" s="2">
        <f t="shared" si="67"/>
        <v>489997.71428571426</v>
      </c>
      <c r="H305" s="2">
        <f t="shared" si="61"/>
        <v>132305493.93419224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2955422.1428571548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1540752.6110444069</v>
      </c>
      <c r="Q305" s="2">
        <f t="shared" si="66"/>
        <v>500000</v>
      </c>
      <c r="R305" s="2">
        <f t="shared" si="62"/>
        <v>135229172.92436969</v>
      </c>
      <c r="S305" s="2">
        <f t="shared" si="54"/>
        <v>489997.71428571641</v>
      </c>
      <c r="T305" s="2">
        <f t="shared" si="55"/>
        <v>10002.285714285914</v>
      </c>
      <c r="U305" s="2">
        <f t="shared" si="56"/>
        <v>500000</v>
      </c>
      <c r="V305" s="2">
        <f t="shared" si="33"/>
        <v>91145685.934192061</v>
      </c>
      <c r="W305" s="2">
        <f t="shared" si="57"/>
        <v>489997.71428571641</v>
      </c>
      <c r="X305" s="2">
        <f t="shared" si="47"/>
        <v>10002.285714283586</v>
      </c>
      <c r="Y305" s="2">
        <f t="shared" si="58"/>
        <v>44083486.990177497</v>
      </c>
      <c r="Z305" s="2" t="str">
        <f t="shared" si="48"/>
        <v>MEEP</v>
      </c>
      <c r="AA305" s="2">
        <f>IF(Z305="HERE",Y305,AA304+Graph!$G$1*1000)</f>
        <v>84673260.704463422</v>
      </c>
      <c r="AB305" s="2">
        <f t="shared" si="59"/>
        <v>420000</v>
      </c>
      <c r="AC305" s="2">
        <f t="shared" si="60"/>
        <v>42145914.50562042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236</v>
      </c>
      <c r="C306" s="7"/>
      <c r="D306" s="2" t="e">
        <f t="shared" si="51"/>
        <v>#N/A</v>
      </c>
      <c r="E306" s="2" t="e">
        <f t="shared" si="63"/>
        <v>#N/A</v>
      </c>
      <c r="F306" s="2">
        <v>1522685.1141547561</v>
      </c>
      <c r="G306" s="2">
        <f t="shared" si="67"/>
        <v>489997.71428571426</v>
      </c>
      <c r="H306" s="2">
        <f t="shared" si="61"/>
        <v>132795491.64847796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2965424.4285714407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1545334.1956782639</v>
      </c>
      <c r="Q306" s="2">
        <f t="shared" si="66"/>
        <v>500000</v>
      </c>
      <c r="R306" s="2">
        <f t="shared" si="62"/>
        <v>135729172.92436969</v>
      </c>
      <c r="S306" s="2">
        <f t="shared" si="54"/>
        <v>489997.71428571641</v>
      </c>
      <c r="T306" s="2">
        <f t="shared" si="55"/>
        <v>10002.285714285914</v>
      </c>
      <c r="U306" s="2">
        <f t="shared" si="56"/>
        <v>500000</v>
      </c>
      <c r="V306" s="2">
        <f t="shared" si="33"/>
        <v>91635683.648477778</v>
      </c>
      <c r="W306" s="2">
        <f t="shared" si="57"/>
        <v>489997.71428571641</v>
      </c>
      <c r="X306" s="2">
        <f t="shared" si="47"/>
        <v>10002.285714283586</v>
      </c>
      <c r="Y306" s="2">
        <f t="shared" si="58"/>
        <v>44093489.275891781</v>
      </c>
      <c r="Z306" s="2" t="str">
        <f t="shared" si="48"/>
        <v>MEEP</v>
      </c>
      <c r="AA306" s="2">
        <f>IF(Z306="HERE",Y306,AA305+Graph!$G$1*1000)</f>
        <v>85093260.704463422</v>
      </c>
      <c r="AB306" s="2">
        <f t="shared" si="59"/>
        <v>420000</v>
      </c>
      <c r="AC306" s="2">
        <f t="shared" si="60"/>
        <v>42145914.50562042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237</v>
      </c>
      <c r="C307" s="7"/>
      <c r="D307" s="2" t="e">
        <f t="shared" si="51"/>
        <v>#N/A</v>
      </c>
      <c r="E307" s="2" t="e">
        <f t="shared" si="63"/>
        <v>#N/A</v>
      </c>
      <c r="F307" s="2">
        <v>1527192.3079340756</v>
      </c>
      <c r="G307" s="2">
        <f t="shared" si="67"/>
        <v>489997.71428571426</v>
      </c>
      <c r="H307" s="2">
        <f t="shared" si="61"/>
        <v>133285489.36276367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2975426.7142857267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1549915.7803121209</v>
      </c>
      <c r="Q307" s="2">
        <f t="shared" si="66"/>
        <v>500000</v>
      </c>
      <c r="R307" s="2">
        <f t="shared" si="62"/>
        <v>136229172.92436969</v>
      </c>
      <c r="S307" s="2">
        <f t="shared" si="54"/>
        <v>489997.71428571641</v>
      </c>
      <c r="T307" s="2">
        <f t="shared" si="55"/>
        <v>10002.285714285914</v>
      </c>
      <c r="U307" s="2">
        <f t="shared" si="56"/>
        <v>500000</v>
      </c>
      <c r="V307" s="2">
        <f t="shared" si="33"/>
        <v>92125681.362763494</v>
      </c>
      <c r="W307" s="2">
        <f t="shared" si="57"/>
        <v>489997.71428571641</v>
      </c>
      <c r="X307" s="2">
        <f t="shared" si="47"/>
        <v>10002.285714283586</v>
      </c>
      <c r="Y307" s="2">
        <f t="shared" si="58"/>
        <v>44103491.561606064</v>
      </c>
      <c r="Z307" s="2" t="str">
        <f t="shared" si="48"/>
        <v>MEEP</v>
      </c>
      <c r="AA307" s="2">
        <f>IF(Z307="HERE",Y307,AA306+Graph!$G$1*1000)</f>
        <v>85513260.704463422</v>
      </c>
      <c r="AB307" s="2">
        <f t="shared" si="59"/>
        <v>420000</v>
      </c>
      <c r="AC307" s="2">
        <f t="shared" si="60"/>
        <v>42145914.50562042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238</v>
      </c>
      <c r="C308" s="7"/>
      <c r="D308" s="2" t="e">
        <f t="shared" si="51"/>
        <v>#N/A</v>
      </c>
      <c r="E308" s="2" t="e">
        <f t="shared" si="63"/>
        <v>#N/A</v>
      </c>
      <c r="F308" s="2">
        <v>1531699.5017134249</v>
      </c>
      <c r="G308" s="2">
        <f t="shared" si="67"/>
        <v>489997.71428571426</v>
      </c>
      <c r="H308" s="2">
        <f t="shared" si="61"/>
        <v>133775487.07704939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2985429.0000000126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1554497.3649459779</v>
      </c>
      <c r="Q308" s="2">
        <f t="shared" si="66"/>
        <v>500000</v>
      </c>
      <c r="R308" s="2">
        <f t="shared" si="62"/>
        <v>136729172.92436969</v>
      </c>
      <c r="S308" s="2">
        <f t="shared" si="54"/>
        <v>489997.71428571641</v>
      </c>
      <c r="T308" s="2">
        <f t="shared" si="55"/>
        <v>10002.285714285914</v>
      </c>
      <c r="U308" s="2">
        <f t="shared" si="56"/>
        <v>500000</v>
      </c>
      <c r="V308" s="2">
        <f t="shared" si="33"/>
        <v>92615679.077049211</v>
      </c>
      <c r="W308" s="2">
        <f t="shared" si="57"/>
        <v>489997.71428571641</v>
      </c>
      <c r="X308" s="2">
        <f t="shared" si="47"/>
        <v>10002.285714283586</v>
      </c>
      <c r="Y308" s="2">
        <f t="shared" si="58"/>
        <v>44113493.847320348</v>
      </c>
      <c r="Z308" s="2" t="str">
        <f t="shared" si="48"/>
        <v>MEEP</v>
      </c>
      <c r="AA308" s="2">
        <f>IF(Z308="HERE",Y308,AA307+Graph!$G$1*1000)</f>
        <v>85933260.704463422</v>
      </c>
      <c r="AB308" s="2">
        <f t="shared" si="59"/>
        <v>420000</v>
      </c>
      <c r="AC308" s="2">
        <f t="shared" si="60"/>
        <v>42145914.50562042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239</v>
      </c>
      <c r="C309" s="7"/>
      <c r="D309" s="2" t="e">
        <f t="shared" si="51"/>
        <v>#N/A</v>
      </c>
      <c r="E309" s="2" t="e">
        <f t="shared" si="63"/>
        <v>#N/A</v>
      </c>
      <c r="F309" s="2">
        <v>1536206.6954927444</v>
      </c>
      <c r="G309" s="2">
        <f t="shared" si="67"/>
        <v>489997.71428571426</v>
      </c>
      <c r="H309" s="2">
        <f t="shared" si="61"/>
        <v>134265484.79133511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2995431.2857142985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1559078.9495798349</v>
      </c>
      <c r="Q309" s="2">
        <f t="shared" si="66"/>
        <v>500000</v>
      </c>
      <c r="R309" s="2">
        <f t="shared" si="62"/>
        <v>137229172.92436969</v>
      </c>
      <c r="S309" s="2">
        <f t="shared" si="54"/>
        <v>489997.71428571641</v>
      </c>
      <c r="T309" s="2">
        <f t="shared" si="55"/>
        <v>10002.285714285914</v>
      </c>
      <c r="U309" s="2">
        <f t="shared" si="56"/>
        <v>500000</v>
      </c>
      <c r="V309" s="2">
        <f t="shared" si="33"/>
        <v>93105676.791334927</v>
      </c>
      <c r="W309" s="2">
        <f t="shared" si="57"/>
        <v>489997.71428571641</v>
      </c>
      <c r="X309" s="2">
        <f t="shared" si="47"/>
        <v>10002.285714283586</v>
      </c>
      <c r="Y309" s="2">
        <f t="shared" si="58"/>
        <v>44123496.133034632</v>
      </c>
      <c r="Z309" s="2" t="str">
        <f t="shared" si="48"/>
        <v>MEEP</v>
      </c>
      <c r="AA309" s="2">
        <f>IF(Z309="HERE",Y309,AA308+Graph!$G$1*1000)</f>
        <v>86353260.704463422</v>
      </c>
      <c r="AB309" s="2">
        <f t="shared" si="59"/>
        <v>420000</v>
      </c>
      <c r="AC309" s="2">
        <f t="shared" si="60"/>
        <v>42145914.50562042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240</v>
      </c>
      <c r="C310" s="7"/>
      <c r="D310" s="2" t="e">
        <f t="shared" si="51"/>
        <v>#N/A</v>
      </c>
      <c r="E310" s="2" t="e">
        <f t="shared" si="63"/>
        <v>#N/A</v>
      </c>
      <c r="F310" s="2">
        <v>1540713.889272064</v>
      </c>
      <c r="G310" s="2">
        <f t="shared" si="67"/>
        <v>489997.71428571426</v>
      </c>
      <c r="H310" s="2">
        <f t="shared" si="61"/>
        <v>134755482.50562081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3005433.5714285844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1563660.5342136621</v>
      </c>
      <c r="Q310" s="2">
        <f t="shared" si="66"/>
        <v>500000</v>
      </c>
      <c r="R310" s="2">
        <f t="shared" si="62"/>
        <v>137729172.92436969</v>
      </c>
      <c r="S310" s="2">
        <f t="shared" si="54"/>
        <v>489997.71428570151</v>
      </c>
      <c r="T310" s="2">
        <f t="shared" si="55"/>
        <v>10002.285714285914</v>
      </c>
      <c r="U310" s="2">
        <f t="shared" si="56"/>
        <v>500000</v>
      </c>
      <c r="V310" s="2">
        <f t="shared" si="33"/>
        <v>93595674.505620643</v>
      </c>
      <c r="W310" s="2">
        <f t="shared" si="57"/>
        <v>489997.71428571641</v>
      </c>
      <c r="X310" s="2">
        <f t="shared" si="47"/>
        <v>10002.285714283586</v>
      </c>
      <c r="Y310" s="2">
        <f t="shared" si="58"/>
        <v>44133498.418748915</v>
      </c>
      <c r="Z310" s="2" t="str">
        <f t="shared" si="48"/>
        <v>MEEP</v>
      </c>
      <c r="AA310" s="2">
        <f>IF(Z310="HERE",Y310,AA309+Graph!$G$1*1000)</f>
        <v>86773260.704463422</v>
      </c>
      <c r="AB310" s="2">
        <f t="shared" si="59"/>
        <v>420000</v>
      </c>
      <c r="AC310" s="2">
        <f t="shared" si="60"/>
        <v>42145914.50562042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241</v>
      </c>
      <c r="C311" s="7"/>
      <c r="D311" s="2" t="e">
        <f t="shared" si="51"/>
        <v>#N/A</v>
      </c>
      <c r="E311" s="2" t="e">
        <f t="shared" si="63"/>
        <v>#N/A</v>
      </c>
      <c r="F311" s="2">
        <v>1545221.0830514133</v>
      </c>
      <c r="G311" s="2">
        <f t="shared" si="67"/>
        <v>489997.71428571426</v>
      </c>
      <c r="H311" s="2">
        <f t="shared" si="61"/>
        <v>135245480.21990651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3015435.8571428703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1568242.1188475192</v>
      </c>
      <c r="Q311" s="2">
        <f t="shared" si="66"/>
        <v>500000</v>
      </c>
      <c r="R311" s="2">
        <f t="shared" si="62"/>
        <v>138229172.92436969</v>
      </c>
      <c r="S311" s="2">
        <f t="shared" si="54"/>
        <v>489997.71428570151</v>
      </c>
      <c r="T311" s="2">
        <f t="shared" si="55"/>
        <v>10002.285714285914</v>
      </c>
      <c r="U311" s="2">
        <f t="shared" si="56"/>
        <v>500000</v>
      </c>
      <c r="V311" s="2">
        <f t="shared" si="33"/>
        <v>94085672.21990636</v>
      </c>
      <c r="W311" s="2">
        <f t="shared" si="57"/>
        <v>489997.71428571641</v>
      </c>
      <c r="X311" s="2">
        <f t="shared" si="47"/>
        <v>10002.285714283586</v>
      </c>
      <c r="Y311" s="2">
        <f t="shared" si="58"/>
        <v>44143500.704463199</v>
      </c>
      <c r="Z311" s="2" t="str">
        <f t="shared" si="48"/>
        <v>MEEP</v>
      </c>
      <c r="AA311" s="2">
        <f>IF(Z311="HERE",Y311,AA310+Graph!$G$1*1000)</f>
        <v>87193260.704463422</v>
      </c>
      <c r="AB311" s="2">
        <f t="shared" si="59"/>
        <v>420000</v>
      </c>
      <c r="AC311" s="2">
        <f t="shared" si="60"/>
        <v>42145914.50562042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242</v>
      </c>
      <c r="C312" s="7"/>
      <c r="D312" s="2" t="e">
        <f t="shared" si="51"/>
        <v>#N/A</v>
      </c>
      <c r="E312" s="2" t="e">
        <f t="shared" si="63"/>
        <v>#N/A</v>
      </c>
      <c r="F312" s="2">
        <v>1549728.2768307328</v>
      </c>
      <c r="G312" s="2">
        <f t="shared" si="67"/>
        <v>489997.71428571426</v>
      </c>
      <c r="H312" s="2">
        <f t="shared" si="61"/>
        <v>135735477.93419221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3025438.1428571562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1572823.7034813762</v>
      </c>
      <c r="Q312" s="2">
        <f t="shared" si="66"/>
        <v>500000</v>
      </c>
      <c r="R312" s="2">
        <f t="shared" si="62"/>
        <v>138729172.92436969</v>
      </c>
      <c r="S312" s="2">
        <f t="shared" si="54"/>
        <v>489997.71428570151</v>
      </c>
      <c r="T312" s="2">
        <f t="shared" si="55"/>
        <v>10002.285714285914</v>
      </c>
      <c r="U312" s="2">
        <f t="shared" si="56"/>
        <v>500000</v>
      </c>
      <c r="V312" s="2">
        <f t="shared" si="33"/>
        <v>94575669.934192076</v>
      </c>
      <c r="W312" s="2">
        <f t="shared" si="57"/>
        <v>489997.71428571641</v>
      </c>
      <c r="X312" s="2">
        <f t="shared" si="47"/>
        <v>10002.285714283586</v>
      </c>
      <c r="Y312" s="2">
        <f t="shared" si="58"/>
        <v>44153502.990177482</v>
      </c>
      <c r="Z312" s="2" t="str">
        <f t="shared" si="48"/>
        <v>MEEP</v>
      </c>
      <c r="AA312" s="2">
        <f>IF(Z312="HERE",Y312,AA311+Graph!$G$1*1000)</f>
        <v>87613260.704463422</v>
      </c>
      <c r="AB312" s="2">
        <f t="shared" si="59"/>
        <v>420000</v>
      </c>
      <c r="AC312" s="2">
        <f t="shared" si="60"/>
        <v>42145914.50562042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243</v>
      </c>
      <c r="C313" s="7"/>
      <c r="D313" s="2" t="e">
        <f t="shared" si="51"/>
        <v>#N/A</v>
      </c>
      <c r="E313" s="2" t="e">
        <f t="shared" si="63"/>
        <v>#N/A</v>
      </c>
      <c r="F313" s="2">
        <v>1554235.4706100523</v>
      </c>
      <c r="G313" s="2">
        <f t="shared" si="67"/>
        <v>489997.71428571426</v>
      </c>
      <c r="H313" s="2">
        <f t="shared" si="61"/>
        <v>136225475.64847791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3035440.4285714421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1577405.2881152332</v>
      </c>
      <c r="Q313" s="2">
        <f t="shared" si="66"/>
        <v>500000</v>
      </c>
      <c r="R313" s="2">
        <f t="shared" si="62"/>
        <v>139229172.92436969</v>
      </c>
      <c r="S313" s="2">
        <f t="shared" si="54"/>
        <v>489997.71428570151</v>
      </c>
      <c r="T313" s="2">
        <f t="shared" si="55"/>
        <v>10002.285714285914</v>
      </c>
      <c r="U313" s="2">
        <f t="shared" si="56"/>
        <v>500000</v>
      </c>
      <c r="V313" s="2">
        <f t="shared" si="33"/>
        <v>95065667.648477793</v>
      </c>
      <c r="W313" s="2">
        <f t="shared" si="57"/>
        <v>489997.71428571641</v>
      </c>
      <c r="X313" s="2">
        <f t="shared" si="47"/>
        <v>10002.285714283586</v>
      </c>
      <c r="Y313" s="2">
        <f t="shared" si="58"/>
        <v>44163505.275891766</v>
      </c>
      <c r="Z313" s="2" t="str">
        <f t="shared" si="48"/>
        <v>MEEP</v>
      </c>
      <c r="AA313" s="2">
        <f>IF(Z313="HERE",Y313,AA312+Graph!$G$1*1000)</f>
        <v>88033260.704463422</v>
      </c>
      <c r="AB313" s="2">
        <f t="shared" si="59"/>
        <v>420000</v>
      </c>
      <c r="AC313" s="2">
        <f t="shared" si="60"/>
        <v>42145914.50562042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244</v>
      </c>
      <c r="C314" s="7"/>
      <c r="D314" s="2" t="e">
        <f t="shared" si="51"/>
        <v>#N/A</v>
      </c>
      <c r="E314" s="2" t="e">
        <f t="shared" si="63"/>
        <v>#N/A</v>
      </c>
      <c r="F314" s="2">
        <v>1558742.6643894017</v>
      </c>
      <c r="G314" s="2">
        <f t="shared" si="67"/>
        <v>489997.71428571426</v>
      </c>
      <c r="H314" s="2">
        <f t="shared" si="61"/>
        <v>136715473.36276361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3045442.7142857281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1581986.8727490902</v>
      </c>
      <c r="Q314" s="2">
        <f t="shared" si="66"/>
        <v>500000</v>
      </c>
      <c r="R314" s="2">
        <f t="shared" si="62"/>
        <v>139729172.92436969</v>
      </c>
      <c r="S314" s="2">
        <f t="shared" si="54"/>
        <v>489997.71428570151</v>
      </c>
      <c r="T314" s="2">
        <f t="shared" si="55"/>
        <v>10002.285714285914</v>
      </c>
      <c r="U314" s="2">
        <f t="shared" si="56"/>
        <v>500000</v>
      </c>
      <c r="V314" s="2">
        <f t="shared" si="33"/>
        <v>95555665.362763509</v>
      </c>
      <c r="W314" s="2">
        <f t="shared" si="57"/>
        <v>489997.71428571641</v>
      </c>
      <c r="X314" s="2">
        <f t="shared" si="47"/>
        <v>10002.285714283586</v>
      </c>
      <c r="Y314" s="2">
        <f t="shared" si="58"/>
        <v>44173507.56160605</v>
      </c>
      <c r="Z314" s="2" t="str">
        <f t="shared" si="48"/>
        <v>MEEP</v>
      </c>
      <c r="AA314" s="2">
        <f>IF(Z314="HERE",Y314,AA313+Graph!$G$1*1000)</f>
        <v>88453260.704463422</v>
      </c>
      <c r="AB314" s="2">
        <f t="shared" si="59"/>
        <v>420000</v>
      </c>
      <c r="AC314" s="2">
        <f t="shared" si="60"/>
        <v>42145914.50562042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245</v>
      </c>
      <c r="C315" s="7"/>
      <c r="D315" s="2" t="e">
        <f t="shared" si="51"/>
        <v>#N/A</v>
      </c>
      <c r="E315" s="2" t="e">
        <f t="shared" si="63"/>
        <v>#N/A</v>
      </c>
      <c r="F315" s="2">
        <v>1563249.8581687212</v>
      </c>
      <c r="G315" s="2">
        <f t="shared" si="67"/>
        <v>489997.71428571426</v>
      </c>
      <c r="H315" s="2">
        <f t="shared" si="61"/>
        <v>137205471.07704931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3055445.000000014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1586568.4573829472</v>
      </c>
      <c r="Q315" s="2">
        <f t="shared" si="66"/>
        <v>500000</v>
      </c>
      <c r="R315" s="2">
        <f t="shared" si="62"/>
        <v>140229172.92436969</v>
      </c>
      <c r="S315" s="2">
        <f t="shared" si="54"/>
        <v>489997.71428570151</v>
      </c>
      <c r="T315" s="2">
        <f t="shared" si="55"/>
        <v>10002.285714285914</v>
      </c>
      <c r="U315" s="2">
        <f t="shared" si="56"/>
        <v>500000</v>
      </c>
      <c r="V315" s="2">
        <f t="shared" si="33"/>
        <v>96045663.077049226</v>
      </c>
      <c r="W315" s="2">
        <f t="shared" si="57"/>
        <v>489997.71428571641</v>
      </c>
      <c r="X315" s="2">
        <f t="shared" si="47"/>
        <v>10002.285714283586</v>
      </c>
      <c r="Y315" s="2">
        <f t="shared" si="58"/>
        <v>44183509.847320333</v>
      </c>
      <c r="Z315" s="2" t="str">
        <f t="shared" si="48"/>
        <v>MEEP</v>
      </c>
      <c r="AA315" s="2">
        <f>IF(Z315="HERE",Y315,AA314+Graph!$G$1*1000)</f>
        <v>88873260.704463422</v>
      </c>
      <c r="AB315" s="2">
        <f t="shared" si="59"/>
        <v>420000</v>
      </c>
      <c r="AC315" s="2">
        <f t="shared" si="60"/>
        <v>42145914.50562042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246</v>
      </c>
      <c r="C316" s="7"/>
      <c r="D316" s="2" t="e">
        <f t="shared" si="51"/>
        <v>#N/A</v>
      </c>
      <c r="E316" s="2" t="e">
        <f t="shared" si="63"/>
        <v>#N/A</v>
      </c>
      <c r="F316" s="2">
        <v>1567757.0519480407</v>
      </c>
      <c r="G316" s="2">
        <f t="shared" si="67"/>
        <v>489997.71428571426</v>
      </c>
      <c r="H316" s="2">
        <f t="shared" si="61"/>
        <v>137695468.79133502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3065447.2857142999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1591150.0420168042</v>
      </c>
      <c r="Q316" s="2">
        <f t="shared" si="66"/>
        <v>500000</v>
      </c>
      <c r="R316" s="2">
        <f t="shared" si="62"/>
        <v>140729172.92436969</v>
      </c>
      <c r="S316" s="2">
        <f t="shared" si="54"/>
        <v>489997.71428570151</v>
      </c>
      <c r="T316" s="2">
        <f t="shared" si="55"/>
        <v>10002.285714285914</v>
      </c>
      <c r="U316" s="2">
        <f t="shared" si="56"/>
        <v>500000</v>
      </c>
      <c r="V316" s="2">
        <f t="shared" si="33"/>
        <v>96535660.791334942</v>
      </c>
      <c r="W316" s="2">
        <f t="shared" si="57"/>
        <v>489997.71428571641</v>
      </c>
      <c r="X316" s="2">
        <f t="shared" si="47"/>
        <v>10002.285714283586</v>
      </c>
      <c r="Y316" s="2">
        <f t="shared" si="58"/>
        <v>44193512.133034617</v>
      </c>
      <c r="Z316" s="2" t="str">
        <f t="shared" si="48"/>
        <v>MEEP</v>
      </c>
      <c r="AA316" s="2">
        <f>IF(Z316="HERE",Y316,AA315+Graph!$G$1*1000)</f>
        <v>89293260.704463422</v>
      </c>
      <c r="AB316" s="2">
        <f t="shared" si="59"/>
        <v>420000</v>
      </c>
      <c r="AC316" s="2">
        <f t="shared" si="60"/>
        <v>42145914.50562042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247</v>
      </c>
      <c r="C317" s="7"/>
      <c r="D317" s="2" t="e">
        <f t="shared" si="51"/>
        <v>#N/A</v>
      </c>
      <c r="E317" s="2" t="e">
        <f t="shared" si="63"/>
        <v>#N/A</v>
      </c>
      <c r="F317" s="2">
        <v>1572264.2457273901</v>
      </c>
      <c r="G317" s="2">
        <f t="shared" si="67"/>
        <v>489997.71428571426</v>
      </c>
      <c r="H317" s="2">
        <f t="shared" si="61"/>
        <v>138185466.50562072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3075449.5714285858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1595731.6266506612</v>
      </c>
      <c r="Q317" s="2">
        <f t="shared" si="66"/>
        <v>500000</v>
      </c>
      <c r="R317" s="2">
        <f t="shared" si="62"/>
        <v>141229172.92436969</v>
      </c>
      <c r="S317" s="2">
        <f t="shared" si="54"/>
        <v>489997.71428570151</v>
      </c>
      <c r="T317" s="2">
        <f t="shared" si="55"/>
        <v>10002.285714285914</v>
      </c>
      <c r="U317" s="2">
        <f t="shared" si="56"/>
        <v>500000</v>
      </c>
      <c r="V317" s="2">
        <f t="shared" si="33"/>
        <v>97025658.505620658</v>
      </c>
      <c r="W317" s="2">
        <f t="shared" si="57"/>
        <v>489997.71428571641</v>
      </c>
      <c r="X317" s="2">
        <f t="shared" si="47"/>
        <v>10002.285714283586</v>
      </c>
      <c r="Y317" s="2">
        <f t="shared" si="58"/>
        <v>44203514.4187489</v>
      </c>
      <c r="Z317" s="2" t="str">
        <f t="shared" si="48"/>
        <v>MEEP</v>
      </c>
      <c r="AA317" s="2">
        <f>IF(Z317="HERE",Y317,AA316+Graph!$G$1*1000)</f>
        <v>89713260.704463422</v>
      </c>
      <c r="AB317" s="2">
        <f t="shared" si="59"/>
        <v>420000</v>
      </c>
      <c r="AC317" s="2">
        <f t="shared" si="60"/>
        <v>42145914.50562042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248</v>
      </c>
      <c r="C318" s="7"/>
      <c r="D318" s="2" t="e">
        <f t="shared" si="51"/>
        <v>#N/A</v>
      </c>
      <c r="E318" s="2" t="e">
        <f t="shared" si="63"/>
        <v>#N/A</v>
      </c>
      <c r="F318" s="2">
        <v>1576771.4395067096</v>
      </c>
      <c r="G318" s="2">
        <f t="shared" si="67"/>
        <v>489997.71428571426</v>
      </c>
      <c r="H318" s="2">
        <f t="shared" si="61"/>
        <v>138675464.21990642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3085451.8571428717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1600313.2112845182</v>
      </c>
      <c r="Q318" s="2">
        <f t="shared" si="66"/>
        <v>500000</v>
      </c>
      <c r="R318" s="2">
        <f t="shared" si="62"/>
        <v>141729172.92436969</v>
      </c>
      <c r="S318" s="2">
        <f t="shared" si="54"/>
        <v>489997.71428570151</v>
      </c>
      <c r="T318" s="2">
        <f t="shared" si="55"/>
        <v>10002.285714285914</v>
      </c>
      <c r="U318" s="2">
        <f t="shared" si="56"/>
        <v>500000</v>
      </c>
      <c r="V318" s="2">
        <f t="shared" si="33"/>
        <v>97515656.219906375</v>
      </c>
      <c r="W318" s="2">
        <f t="shared" si="57"/>
        <v>489997.71428571641</v>
      </c>
      <c r="X318" s="2">
        <f t="shared" si="47"/>
        <v>10002.285714283586</v>
      </c>
      <c r="Y318" s="2">
        <f t="shared" si="58"/>
        <v>44213516.704463184</v>
      </c>
      <c r="Z318" s="2" t="str">
        <f t="shared" si="48"/>
        <v>MEEP</v>
      </c>
      <c r="AA318" s="2">
        <f>IF(Z318="HERE",Y318,AA317+Graph!$G$1*1000)</f>
        <v>90133260.704463422</v>
      </c>
      <c r="AB318" s="2">
        <f t="shared" si="59"/>
        <v>420000</v>
      </c>
      <c r="AC318" s="2">
        <f t="shared" si="60"/>
        <v>42145914.50562042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249</v>
      </c>
      <c r="C319" s="7"/>
      <c r="D319" s="2" t="e">
        <f t="shared" si="51"/>
        <v>#N/A</v>
      </c>
      <c r="E319" s="2" t="e">
        <f t="shared" si="63"/>
        <v>#N/A</v>
      </c>
      <c r="F319" s="2">
        <v>1581278.6332860291</v>
      </c>
      <c r="G319" s="2">
        <f t="shared" si="67"/>
        <v>489997.71428571426</v>
      </c>
      <c r="H319" s="2">
        <f t="shared" si="61"/>
        <v>139165461.93419212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3095454.1428571576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1604894.7959183455</v>
      </c>
      <c r="Q319" s="2">
        <f t="shared" si="66"/>
        <v>500000</v>
      </c>
      <c r="R319" s="2">
        <f t="shared" si="62"/>
        <v>142229172.92436969</v>
      </c>
      <c r="S319" s="2">
        <f t="shared" si="54"/>
        <v>489997.71428570151</v>
      </c>
      <c r="T319" s="2">
        <f t="shared" si="55"/>
        <v>10002.285714285914</v>
      </c>
      <c r="U319" s="2">
        <f t="shared" si="56"/>
        <v>500000</v>
      </c>
      <c r="V319" s="2">
        <f t="shared" si="33"/>
        <v>98005653.934192091</v>
      </c>
      <c r="W319" s="2">
        <f t="shared" si="57"/>
        <v>489997.71428571641</v>
      </c>
      <c r="X319" s="2">
        <f t="shared" si="47"/>
        <v>10002.285714283586</v>
      </c>
      <c r="Y319" s="2">
        <f t="shared" si="58"/>
        <v>44223518.990177467</v>
      </c>
      <c r="Z319" s="2" t="str">
        <f t="shared" si="48"/>
        <v>MEEP</v>
      </c>
      <c r="AA319" s="2">
        <f>IF(Z319="HERE",Y319,AA318+Graph!$G$1*1000)</f>
        <v>90553260.704463422</v>
      </c>
      <c r="AB319" s="2">
        <f t="shared" si="59"/>
        <v>420000</v>
      </c>
      <c r="AC319" s="2">
        <f t="shared" si="60"/>
        <v>42145914.50562042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250</v>
      </c>
      <c r="C320" s="7"/>
      <c r="D320" s="2" t="e">
        <f t="shared" si="51"/>
        <v>#N/A</v>
      </c>
      <c r="E320" s="2" t="e">
        <f t="shared" si="63"/>
        <v>#N/A</v>
      </c>
      <c r="F320" s="2">
        <v>1585785.8270653784</v>
      </c>
      <c r="G320" s="2">
        <f t="shared" si="67"/>
        <v>489997.71428571426</v>
      </c>
      <c r="H320" s="2">
        <f t="shared" si="61"/>
        <v>139655459.64847782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3105456.4285714435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1609476.3805522025</v>
      </c>
      <c r="Q320" s="2">
        <f t="shared" si="66"/>
        <v>500000</v>
      </c>
      <c r="R320" s="2">
        <f t="shared" si="62"/>
        <v>142729172.92436969</v>
      </c>
      <c r="S320" s="2">
        <f t="shared" si="54"/>
        <v>489997.71428570151</v>
      </c>
      <c r="T320" s="2">
        <f t="shared" si="55"/>
        <v>10002.285714285914</v>
      </c>
      <c r="U320" s="2">
        <f t="shared" si="56"/>
        <v>500000</v>
      </c>
      <c r="V320" s="2">
        <f t="shared" si="33"/>
        <v>98495651.648477808</v>
      </c>
      <c r="W320" s="2">
        <f t="shared" si="57"/>
        <v>489997.71428571641</v>
      </c>
      <c r="X320" s="2">
        <f t="shared" si="47"/>
        <v>10002.285714283586</v>
      </c>
      <c r="Y320" s="2">
        <f t="shared" si="58"/>
        <v>44233521.275891751</v>
      </c>
      <c r="Z320" s="2" t="str">
        <f t="shared" si="48"/>
        <v>MEEP</v>
      </c>
      <c r="AA320" s="2">
        <f>IF(Z320="HERE",Y320,AA319+Graph!$G$1*1000)</f>
        <v>90973260.704463422</v>
      </c>
      <c r="AB320" s="2">
        <f t="shared" si="59"/>
        <v>420000</v>
      </c>
      <c r="AC320" s="2">
        <f t="shared" si="60"/>
        <v>42145914.50562042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251</v>
      </c>
      <c r="C321" s="7"/>
      <c r="D321" s="2" t="e">
        <f t="shared" si="51"/>
        <v>#N/A</v>
      </c>
      <c r="E321" s="2" t="e">
        <f t="shared" si="63"/>
        <v>#N/A</v>
      </c>
      <c r="F321" s="2">
        <v>1590293.020844698</v>
      </c>
      <c r="G321" s="2">
        <f t="shared" si="67"/>
        <v>489997.71428571426</v>
      </c>
      <c r="H321" s="2">
        <f t="shared" si="61"/>
        <v>140145457.36276352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3115458.7142857295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1614057.9651860595</v>
      </c>
      <c r="Q321" s="2">
        <f t="shared" si="66"/>
        <v>500000</v>
      </c>
      <c r="R321" s="2">
        <f t="shared" si="62"/>
        <v>143229172.92436969</v>
      </c>
      <c r="S321" s="2">
        <f t="shared" si="54"/>
        <v>489997.71428570151</v>
      </c>
      <c r="T321" s="2">
        <f t="shared" si="55"/>
        <v>10002.285714285914</v>
      </c>
      <c r="U321" s="2">
        <f t="shared" si="56"/>
        <v>500000</v>
      </c>
      <c r="V321" s="2">
        <f t="shared" si="33"/>
        <v>98985649.362763524</v>
      </c>
      <c r="W321" s="2">
        <f t="shared" si="57"/>
        <v>489997.71428571641</v>
      </c>
      <c r="X321" s="2">
        <f t="shared" si="47"/>
        <v>10002.285714283586</v>
      </c>
      <c r="Y321" s="2">
        <f t="shared" si="58"/>
        <v>44243523.561606035</v>
      </c>
      <c r="Z321" s="2" t="str">
        <f t="shared" si="48"/>
        <v>MEEP</v>
      </c>
      <c r="AA321" s="2">
        <f>IF(Z321="HERE",Y321,AA320+Graph!$G$1*1000)</f>
        <v>91393260.704463422</v>
      </c>
      <c r="AB321" s="2">
        <f t="shared" si="59"/>
        <v>420000</v>
      </c>
      <c r="AC321" s="2">
        <f t="shared" si="60"/>
        <v>42145914.50562042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252</v>
      </c>
      <c r="C322" s="7"/>
      <c r="D322" s="2" t="e">
        <f t="shared" si="51"/>
        <v>#N/A</v>
      </c>
      <c r="E322" s="2" t="e">
        <f t="shared" si="63"/>
        <v>#N/A</v>
      </c>
      <c r="F322" s="2">
        <v>1594800.2146240175</v>
      </c>
      <c r="G322" s="2">
        <f t="shared" si="67"/>
        <v>489997.71428571426</v>
      </c>
      <c r="H322" s="2">
        <f t="shared" si="61"/>
        <v>140635455.07704923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3125461.0000000154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1618639.5498199165</v>
      </c>
      <c r="Q322" s="2">
        <f t="shared" si="66"/>
        <v>500000</v>
      </c>
      <c r="R322" s="2">
        <f t="shared" si="62"/>
        <v>143729172.92436969</v>
      </c>
      <c r="S322" s="2">
        <f t="shared" si="54"/>
        <v>489997.71428570151</v>
      </c>
      <c r="T322" s="2">
        <f t="shared" si="55"/>
        <v>10002.285714285914</v>
      </c>
      <c r="U322" s="2">
        <f t="shared" si="56"/>
        <v>500000</v>
      </c>
      <c r="V322" s="2">
        <f t="shared" si="33"/>
        <v>99475647.07704924</v>
      </c>
      <c r="W322" s="2">
        <f t="shared" si="57"/>
        <v>489997.71428571641</v>
      </c>
      <c r="X322" s="2">
        <f t="shared" si="47"/>
        <v>10002.285714283586</v>
      </c>
      <c r="Y322" s="2">
        <f t="shared" si="58"/>
        <v>44253525.847320318</v>
      </c>
      <c r="Z322" s="2" t="str">
        <f t="shared" si="48"/>
        <v>MEEP</v>
      </c>
      <c r="AA322" s="2">
        <f>IF(Z322="HERE",Y322,AA321+Graph!$G$1*1000)</f>
        <v>91813260.704463422</v>
      </c>
      <c r="AB322" s="2">
        <f t="shared" si="59"/>
        <v>420000</v>
      </c>
      <c r="AC322" s="2">
        <f t="shared" si="60"/>
        <v>42145914.50562042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253</v>
      </c>
      <c r="C323" s="7"/>
      <c r="D323" s="2" t="e">
        <f t="shared" si="51"/>
        <v>#N/A</v>
      </c>
      <c r="E323" s="2" t="e">
        <f t="shared" si="63"/>
        <v>#N/A</v>
      </c>
      <c r="F323" s="2">
        <v>1599307.4084033668</v>
      </c>
      <c r="G323" s="2">
        <f t="shared" si="67"/>
        <v>489997.71428571426</v>
      </c>
      <c r="H323" s="2">
        <f t="shared" si="61"/>
        <v>141125452.79133493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3135463.2857143013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1623221.1344537735</v>
      </c>
      <c r="Q323" s="2">
        <f t="shared" si="66"/>
        <v>500000</v>
      </c>
      <c r="R323" s="2">
        <f t="shared" si="62"/>
        <v>144229172.92436969</v>
      </c>
      <c r="S323" s="2">
        <f t="shared" si="54"/>
        <v>489997.71428570151</v>
      </c>
      <c r="T323" s="2">
        <f t="shared" si="55"/>
        <v>10002.285714285914</v>
      </c>
      <c r="U323" s="2">
        <f t="shared" si="56"/>
        <v>500000</v>
      </c>
      <c r="V323" s="2">
        <f t="shared" si="33"/>
        <v>99965644.791334957</v>
      </c>
      <c r="W323" s="2">
        <f t="shared" si="57"/>
        <v>489997.71428571641</v>
      </c>
      <c r="X323" s="2">
        <f t="shared" si="47"/>
        <v>10002.285714283586</v>
      </c>
      <c r="Y323" s="2">
        <f t="shared" si="58"/>
        <v>44263528.133034602</v>
      </c>
      <c r="Z323" s="2" t="str">
        <f t="shared" si="48"/>
        <v>MEEP</v>
      </c>
      <c r="AA323" s="2">
        <f>IF(Z323="HERE",Y323,AA322+Graph!$G$1*1000)</f>
        <v>92233260.704463422</v>
      </c>
      <c r="AB323" s="2">
        <f t="shared" si="59"/>
        <v>420000</v>
      </c>
      <c r="AC323" s="2">
        <f t="shared" si="60"/>
        <v>42145914.50562042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254</v>
      </c>
      <c r="C324" s="7"/>
      <c r="D324" s="2" t="e">
        <f t="shared" si="51"/>
        <v>#N/A</v>
      </c>
      <c r="E324" s="2" t="e">
        <f t="shared" si="63"/>
        <v>#N/A</v>
      </c>
      <c r="F324" s="2">
        <v>1603814.6021826863</v>
      </c>
      <c r="G324" s="2">
        <f t="shared" si="67"/>
        <v>489997.71428571426</v>
      </c>
      <c r="H324" s="2">
        <f t="shared" si="61"/>
        <v>141615450.50562063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3145465.5714285872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1627802.7190876305</v>
      </c>
      <c r="Q324" s="2">
        <f t="shared" si="66"/>
        <v>500000</v>
      </c>
      <c r="R324" s="2">
        <f t="shared" si="62"/>
        <v>144729172.92436969</v>
      </c>
      <c r="S324" s="2">
        <f t="shared" si="54"/>
        <v>489997.71428570151</v>
      </c>
      <c r="T324" s="2">
        <f t="shared" si="55"/>
        <v>10002.285714285914</v>
      </c>
      <c r="U324" s="2">
        <f t="shared" si="56"/>
        <v>500000</v>
      </c>
      <c r="V324" s="2">
        <f t="shared" si="33"/>
        <v>100455642.50562067</v>
      </c>
      <c r="W324" s="2">
        <f t="shared" si="57"/>
        <v>489997.71428571641</v>
      </c>
      <c r="X324" s="2">
        <f t="shared" si="47"/>
        <v>10002.285714283586</v>
      </c>
      <c r="Y324" s="2">
        <f t="shared" si="58"/>
        <v>44273530.418748885</v>
      </c>
      <c r="Z324" s="2" t="str">
        <f t="shared" si="48"/>
        <v>MEEP</v>
      </c>
      <c r="AA324" s="2">
        <f>IF(Z324="HERE",Y324,AA323+Graph!$G$1*1000)</f>
        <v>92653260.704463422</v>
      </c>
      <c r="AB324" s="2">
        <f t="shared" si="59"/>
        <v>420000</v>
      </c>
      <c r="AC324" s="2">
        <f t="shared" si="60"/>
        <v>42145914.50562042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255</v>
      </c>
      <c r="C325" s="7"/>
      <c r="D325" s="2" t="e">
        <f t="shared" si="51"/>
        <v>#N/A</v>
      </c>
      <c r="E325" s="2" t="e">
        <f t="shared" si="63"/>
        <v>#N/A</v>
      </c>
      <c r="F325" s="2">
        <v>1608321.7959620357</v>
      </c>
      <c r="G325" s="2">
        <f t="shared" si="67"/>
        <v>489997.71428571426</v>
      </c>
      <c r="H325" s="2">
        <f t="shared" si="61"/>
        <v>142105448.21990633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3155467.8571428731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1632384.3037214875</v>
      </c>
      <c r="Q325" s="2">
        <f t="shared" si="66"/>
        <v>500000</v>
      </c>
      <c r="R325" s="2">
        <f t="shared" si="62"/>
        <v>145229172.92436969</v>
      </c>
      <c r="S325" s="2">
        <f t="shared" si="54"/>
        <v>489997.71428570151</v>
      </c>
      <c r="T325" s="2">
        <f t="shared" si="55"/>
        <v>10002.285714285914</v>
      </c>
      <c r="U325" s="2">
        <f t="shared" si="56"/>
        <v>500000</v>
      </c>
      <c r="V325" s="2">
        <f t="shared" si="33"/>
        <v>100945640.21990639</v>
      </c>
      <c r="W325" s="2">
        <f t="shared" si="57"/>
        <v>489997.71428571641</v>
      </c>
      <c r="X325" s="2">
        <f t="shared" si="47"/>
        <v>10002.285714283586</v>
      </c>
      <c r="Y325" s="2">
        <f t="shared" si="58"/>
        <v>44283532.704463169</v>
      </c>
      <c r="Z325" s="2" t="str">
        <f t="shared" si="48"/>
        <v>MEEP</v>
      </c>
      <c r="AA325" s="2">
        <f>IF(Z325="HERE",Y325,AA324+Graph!$G$1*1000)</f>
        <v>93073260.704463422</v>
      </c>
      <c r="AB325" s="2">
        <f t="shared" si="59"/>
        <v>420000</v>
      </c>
      <c r="AC325" s="2">
        <f t="shared" si="60"/>
        <v>42145914.50562042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256</v>
      </c>
      <c r="C326" s="7"/>
      <c r="D326" s="2" t="e">
        <f t="shared" si="51"/>
        <v>#N/A</v>
      </c>
      <c r="E326" s="2" t="e">
        <f t="shared" si="63"/>
        <v>#N/A</v>
      </c>
      <c r="F326" s="2">
        <v>1612828.9897413552</v>
      </c>
      <c r="G326" s="2">
        <f t="shared" si="67"/>
        <v>489997.71428571426</v>
      </c>
      <c r="H326" s="2">
        <f t="shared" si="61"/>
        <v>142595445.93419203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3165470.142857159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1636965.8883553445</v>
      </c>
      <c r="Q326" s="2">
        <f t="shared" si="66"/>
        <v>500000</v>
      </c>
      <c r="R326" s="2">
        <f t="shared" si="62"/>
        <v>145729172.92436969</v>
      </c>
      <c r="S326" s="2">
        <f t="shared" si="54"/>
        <v>489997.71428570151</v>
      </c>
      <c r="T326" s="2">
        <f t="shared" si="55"/>
        <v>10002.285714285914</v>
      </c>
      <c r="U326" s="2">
        <f t="shared" si="56"/>
        <v>500000</v>
      </c>
      <c r="V326" s="2">
        <f t="shared" si="33"/>
        <v>101435637.93419211</v>
      </c>
      <c r="W326" s="2">
        <f t="shared" si="57"/>
        <v>489997.71428571641</v>
      </c>
      <c r="X326" s="2">
        <f t="shared" si="47"/>
        <v>10002.285714283586</v>
      </c>
      <c r="Y326" s="2">
        <f t="shared" si="58"/>
        <v>44293534.990177453</v>
      </c>
      <c r="Z326" s="2" t="str">
        <f t="shared" si="48"/>
        <v>MEEP</v>
      </c>
      <c r="AA326" s="2">
        <f>IF(Z326="HERE",Y326,AA325+Graph!$G$1*1000)</f>
        <v>93493260.704463422</v>
      </c>
      <c r="AB326" s="2">
        <f t="shared" si="59"/>
        <v>420000</v>
      </c>
      <c r="AC326" s="2">
        <f t="shared" si="60"/>
        <v>42145914.50562042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257</v>
      </c>
      <c r="C327" s="7"/>
      <c r="D327" s="2" t="e">
        <f t="shared" si="51"/>
        <v>#N/A</v>
      </c>
      <c r="E327" s="2" t="e">
        <f t="shared" si="63"/>
        <v>#N/A</v>
      </c>
      <c r="F327" s="2">
        <v>1617336.1835206747</v>
      </c>
      <c r="G327" s="2">
        <f t="shared" si="67"/>
        <v>489997.71428571426</v>
      </c>
      <c r="H327" s="2">
        <f t="shared" si="61"/>
        <v>143085443.64847773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3175472.4285714449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1641547.4729891717</v>
      </c>
      <c r="Q327" s="2">
        <f t="shared" si="66"/>
        <v>500000</v>
      </c>
      <c r="R327" s="2">
        <f t="shared" si="62"/>
        <v>146229172.92436969</v>
      </c>
      <c r="S327" s="2">
        <f t="shared" si="54"/>
        <v>489997.71428570151</v>
      </c>
      <c r="T327" s="2">
        <f t="shared" si="55"/>
        <v>10002.285714285914</v>
      </c>
      <c r="U327" s="2">
        <f t="shared" si="56"/>
        <v>500000</v>
      </c>
      <c r="V327" s="2">
        <f t="shared" si="33"/>
        <v>101925635.64847782</v>
      </c>
      <c r="W327" s="2">
        <f t="shared" si="57"/>
        <v>489997.71428571641</v>
      </c>
      <c r="X327" s="2">
        <f t="shared" si="47"/>
        <v>10002.285714283586</v>
      </c>
      <c r="Y327" s="2">
        <f t="shared" si="58"/>
        <v>44303537.275891736</v>
      </c>
      <c r="Z327" s="2" t="str">
        <f t="shared" si="48"/>
        <v>MEEP</v>
      </c>
      <c r="AA327" s="2">
        <f>IF(Z327="HERE",Y327,AA326+Graph!$G$1*1000)</f>
        <v>93913260.704463422</v>
      </c>
      <c r="AB327" s="2">
        <f t="shared" si="59"/>
        <v>420000</v>
      </c>
      <c r="AC327" s="2">
        <f t="shared" si="60"/>
        <v>42145914.50562042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258</v>
      </c>
      <c r="C328" s="7"/>
      <c r="D328" s="2" t="e">
        <f t="shared" si="51"/>
        <v>#N/A</v>
      </c>
      <c r="E328" s="2" t="e">
        <f t="shared" si="63"/>
        <v>#N/A</v>
      </c>
      <c r="F328" s="2">
        <v>1621843.377300024</v>
      </c>
      <c r="G328" s="2">
        <f t="shared" si="67"/>
        <v>489997.71428571426</v>
      </c>
      <c r="H328" s="2">
        <f t="shared" si="61"/>
        <v>143575441.36276343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3185474.7142857308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1646129.0576230288</v>
      </c>
      <c r="Q328" s="2">
        <f t="shared" si="66"/>
        <v>500000</v>
      </c>
      <c r="R328" s="2">
        <f t="shared" si="62"/>
        <v>146729172.92436969</v>
      </c>
      <c r="S328" s="2">
        <f t="shared" si="54"/>
        <v>489997.71428570151</v>
      </c>
      <c r="T328" s="2">
        <f t="shared" si="55"/>
        <v>10002.285714285914</v>
      </c>
      <c r="U328" s="2">
        <f t="shared" si="56"/>
        <v>500000</v>
      </c>
      <c r="V328" s="2">
        <f t="shared" si="33"/>
        <v>102415633.36276354</v>
      </c>
      <c r="W328" s="2">
        <f t="shared" si="57"/>
        <v>489997.71428571641</v>
      </c>
      <c r="X328" s="2">
        <f t="shared" si="47"/>
        <v>10002.285714283586</v>
      </c>
      <c r="Y328" s="2">
        <f t="shared" si="58"/>
        <v>44313539.56160602</v>
      </c>
      <c r="Z328" s="2" t="str">
        <f t="shared" si="48"/>
        <v>MEEP</v>
      </c>
      <c r="AA328" s="2">
        <f>IF(Z328="HERE",Y328,AA327+Graph!$G$1*1000)</f>
        <v>94333260.704463422</v>
      </c>
      <c r="AB328" s="2">
        <f t="shared" si="59"/>
        <v>420000</v>
      </c>
      <c r="AC328" s="2">
        <f t="shared" si="60"/>
        <v>42145914.50562042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259</v>
      </c>
      <c r="C329" s="7"/>
      <c r="D329" s="2" t="e">
        <f t="shared" si="51"/>
        <v>#N/A</v>
      </c>
      <c r="E329" s="2" t="e">
        <f t="shared" si="63"/>
        <v>#N/A</v>
      </c>
      <c r="F329" s="2">
        <v>1626350.5710793436</v>
      </c>
      <c r="G329" s="2">
        <f t="shared" si="67"/>
        <v>489997.71428571426</v>
      </c>
      <c r="H329" s="2">
        <f t="shared" si="61"/>
        <v>144065439.07704914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3195477.0000000168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1650710.6422568858</v>
      </c>
      <c r="Q329" s="2">
        <f t="shared" si="66"/>
        <v>500000</v>
      </c>
      <c r="R329" s="2">
        <f t="shared" si="62"/>
        <v>147229172.92436969</v>
      </c>
      <c r="S329" s="2">
        <f t="shared" si="54"/>
        <v>489997.71428570151</v>
      </c>
      <c r="T329" s="2">
        <f t="shared" si="55"/>
        <v>10002.285714285914</v>
      </c>
      <c r="U329" s="2">
        <f t="shared" si="56"/>
        <v>500000</v>
      </c>
      <c r="V329" s="2">
        <f t="shared" si="33"/>
        <v>102905631.07704926</v>
      </c>
      <c r="W329" s="2">
        <f t="shared" si="57"/>
        <v>489997.71428571641</v>
      </c>
      <c r="X329" s="2">
        <f t="shared" si="47"/>
        <v>10002.285714283586</v>
      </c>
      <c r="Y329" s="2">
        <f t="shared" si="58"/>
        <v>44323541.847320303</v>
      </c>
      <c r="Z329" s="2" t="str">
        <f t="shared" si="48"/>
        <v>MEEP</v>
      </c>
      <c r="AA329" s="2">
        <f>IF(Z329="HERE",Y329,AA328+Graph!$G$1*1000)</f>
        <v>94753260.704463422</v>
      </c>
      <c r="AB329" s="2">
        <f t="shared" si="59"/>
        <v>420000</v>
      </c>
      <c r="AC329" s="2">
        <f t="shared" si="60"/>
        <v>42145914.50562042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260</v>
      </c>
      <c r="C330" s="7"/>
      <c r="D330" s="2" t="e">
        <f t="shared" si="51"/>
        <v>#N/A</v>
      </c>
      <c r="E330" s="2" t="e">
        <f t="shared" si="63"/>
        <v>#N/A</v>
      </c>
      <c r="F330" s="2">
        <v>1630857.7648586631</v>
      </c>
      <c r="G330" s="2">
        <f t="shared" si="67"/>
        <v>489997.71428571426</v>
      </c>
      <c r="H330" s="2">
        <f t="shared" si="61"/>
        <v>144555436.79133484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3205479.2857143027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1655292.2268907428</v>
      </c>
      <c r="Q330" s="2">
        <f t="shared" si="66"/>
        <v>500000</v>
      </c>
      <c r="R330" s="2">
        <f t="shared" si="62"/>
        <v>147729172.92436969</v>
      </c>
      <c r="S330" s="2">
        <f t="shared" si="54"/>
        <v>489997.71428570151</v>
      </c>
      <c r="T330" s="2">
        <f t="shared" si="55"/>
        <v>10002.285714285914</v>
      </c>
      <c r="U330" s="2">
        <f t="shared" si="56"/>
        <v>500000</v>
      </c>
      <c r="V330" s="2">
        <f t="shared" si="33"/>
        <v>103395628.79133497</v>
      </c>
      <c r="W330" s="2">
        <f t="shared" si="57"/>
        <v>489997.71428571641</v>
      </c>
      <c r="X330" s="2">
        <f t="shared" si="47"/>
        <v>10002.285714283586</v>
      </c>
      <c r="Y330" s="2">
        <f t="shared" si="58"/>
        <v>44333544.133034587</v>
      </c>
      <c r="Z330" s="2" t="str">
        <f t="shared" si="48"/>
        <v>MEEP</v>
      </c>
      <c r="AA330" s="2">
        <f>IF(Z330="HERE",Y330,AA329+Graph!$G$1*1000)</f>
        <v>95173260.704463422</v>
      </c>
      <c r="AB330" s="2">
        <f t="shared" si="59"/>
        <v>420000</v>
      </c>
      <c r="AC330" s="2">
        <f t="shared" si="60"/>
        <v>42145914.50562042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261</v>
      </c>
      <c r="C331" s="7"/>
      <c r="D331" s="2" t="e">
        <f t="shared" si="51"/>
        <v>#N/A</v>
      </c>
      <c r="E331" s="2" t="e">
        <f t="shared" si="63"/>
        <v>#N/A</v>
      </c>
      <c r="F331" s="2">
        <v>1635364.9586380124</v>
      </c>
      <c r="G331" s="2">
        <f t="shared" si="67"/>
        <v>489997.71428571426</v>
      </c>
      <c r="H331" s="2">
        <f t="shared" si="61"/>
        <v>145045434.50562054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3215481.5714285886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1659873.8115245998</v>
      </c>
      <c r="Q331" s="2">
        <f t="shared" si="66"/>
        <v>500000</v>
      </c>
      <c r="R331" s="2">
        <f t="shared" si="62"/>
        <v>148229172.92436969</v>
      </c>
      <c r="S331" s="2">
        <f t="shared" si="54"/>
        <v>489997.71428570151</v>
      </c>
      <c r="T331" s="2">
        <f t="shared" si="55"/>
        <v>10002.285714285914</v>
      </c>
      <c r="U331" s="2">
        <f t="shared" si="56"/>
        <v>500000</v>
      </c>
      <c r="V331" s="2">
        <f t="shared" si="33"/>
        <v>103885626.50562069</v>
      </c>
      <c r="W331" s="2">
        <f t="shared" si="57"/>
        <v>489997.71428571641</v>
      </c>
      <c r="X331" s="2">
        <f t="shared" si="47"/>
        <v>10002.285714283586</v>
      </c>
      <c r="Y331" s="2">
        <f t="shared" si="58"/>
        <v>44343546.41874887</v>
      </c>
      <c r="Z331" s="2" t="str">
        <f t="shared" si="48"/>
        <v>MEEP</v>
      </c>
      <c r="AA331" s="2">
        <f>IF(Z331="HERE",Y331,AA330+Graph!$G$1*1000)</f>
        <v>95593260.704463422</v>
      </c>
      <c r="AB331" s="2">
        <f t="shared" si="59"/>
        <v>420000</v>
      </c>
      <c r="AC331" s="2">
        <f t="shared" si="60"/>
        <v>42145914.50562042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262</v>
      </c>
      <c r="C332" s="7"/>
      <c r="D332" s="2" t="e">
        <f t="shared" si="51"/>
        <v>#N/A</v>
      </c>
      <c r="E332" s="2" t="e">
        <f t="shared" si="63"/>
        <v>#N/A</v>
      </c>
      <c r="F332" s="2">
        <v>1639872.1524173319</v>
      </c>
      <c r="G332" s="2">
        <f t="shared" si="67"/>
        <v>489997.71428571426</v>
      </c>
      <c r="H332" s="2">
        <f t="shared" si="61"/>
        <v>145535432.21990624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3225483.8571428745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1664455.3961584568</v>
      </c>
      <c r="Q332" s="2">
        <f t="shared" si="66"/>
        <v>500000</v>
      </c>
      <c r="R332" s="2">
        <f t="shared" si="62"/>
        <v>148729172.92436969</v>
      </c>
      <c r="S332" s="2">
        <f t="shared" si="54"/>
        <v>489997.71428570151</v>
      </c>
      <c r="T332" s="2">
        <f t="shared" si="55"/>
        <v>10002.285714285914</v>
      </c>
      <c r="U332" s="2">
        <f t="shared" si="56"/>
        <v>500000</v>
      </c>
      <c r="V332" s="2">
        <f t="shared" si="33"/>
        <v>104375624.2199064</v>
      </c>
      <c r="W332" s="2">
        <f t="shared" si="57"/>
        <v>489997.71428571641</v>
      </c>
      <c r="X332" s="2">
        <f t="shared" si="47"/>
        <v>10002.285714283586</v>
      </c>
      <c r="Y332" s="2">
        <f t="shared" si="58"/>
        <v>44353548.704463154</v>
      </c>
      <c r="Z332" s="2" t="str">
        <f t="shared" si="48"/>
        <v>MEEP</v>
      </c>
      <c r="AA332" s="2">
        <f>IF(Z332="HERE",Y332,AA331+Graph!$G$1*1000)</f>
        <v>96013260.704463422</v>
      </c>
      <c r="AB332" s="2">
        <f t="shared" si="59"/>
        <v>420000</v>
      </c>
      <c r="AC332" s="2">
        <f t="shared" si="60"/>
        <v>42145914.50562042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263</v>
      </c>
      <c r="C333" s="7"/>
      <c r="D333" s="2" t="e">
        <f t="shared" si="51"/>
        <v>#N/A</v>
      </c>
      <c r="E333" s="2" t="e">
        <f t="shared" si="63"/>
        <v>#N/A</v>
      </c>
      <c r="F333" s="2">
        <v>1644379.3461966515</v>
      </c>
      <c r="G333" s="2">
        <f t="shared" si="67"/>
        <v>489997.71428571426</v>
      </c>
      <c r="H333" s="2">
        <f t="shared" si="61"/>
        <v>146025429.93419194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3235486.1428571604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1669036.9807923138</v>
      </c>
      <c r="Q333" s="2">
        <f t="shared" si="66"/>
        <v>500000</v>
      </c>
      <c r="R333" s="2">
        <f t="shared" si="62"/>
        <v>149229172.92436969</v>
      </c>
      <c r="S333" s="2">
        <f t="shared" si="54"/>
        <v>489997.71428570151</v>
      </c>
      <c r="T333" s="2">
        <f t="shared" si="55"/>
        <v>10002.285714285914</v>
      </c>
      <c r="U333" s="2">
        <f t="shared" si="56"/>
        <v>500000</v>
      </c>
      <c r="V333" s="2">
        <f t="shared" si="33"/>
        <v>104865621.93419212</v>
      </c>
      <c r="W333" s="2">
        <f t="shared" si="57"/>
        <v>489997.71428571641</v>
      </c>
      <c r="X333" s="2">
        <f t="shared" si="47"/>
        <v>10002.285714283586</v>
      </c>
      <c r="Y333" s="2">
        <f t="shared" si="58"/>
        <v>44363550.990177438</v>
      </c>
      <c r="Z333" s="2" t="str">
        <f t="shared" si="48"/>
        <v>MEEP</v>
      </c>
      <c r="AA333" s="2">
        <f>IF(Z333="HERE",Y333,AA332+Graph!$G$1*1000)</f>
        <v>96433260.704463422</v>
      </c>
      <c r="AB333" s="2">
        <f t="shared" si="59"/>
        <v>420000</v>
      </c>
      <c r="AC333" s="2">
        <f t="shared" si="60"/>
        <v>42145914.50562042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264</v>
      </c>
      <c r="C334" s="7"/>
      <c r="D334" s="2" t="e">
        <f t="shared" si="51"/>
        <v>#N/A</v>
      </c>
      <c r="E334" s="2" t="e">
        <f t="shared" si="63"/>
        <v>#N/A</v>
      </c>
      <c r="F334" s="2">
        <v>1648886.5399760008</v>
      </c>
      <c r="G334" s="2">
        <f t="shared" si="67"/>
        <v>489997.71428571426</v>
      </c>
      <c r="H334" s="2">
        <f t="shared" si="61"/>
        <v>146515427.64847764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3245488.4285714463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1673618.5654261708</v>
      </c>
      <c r="Q334" s="2">
        <f t="shared" si="66"/>
        <v>500000</v>
      </c>
      <c r="R334" s="2">
        <f t="shared" si="62"/>
        <v>149729172.92436969</v>
      </c>
      <c r="S334" s="2">
        <f t="shared" si="54"/>
        <v>489997.71428570151</v>
      </c>
      <c r="T334" s="2">
        <f t="shared" si="55"/>
        <v>10002.285714285914</v>
      </c>
      <c r="U334" s="2">
        <f t="shared" si="56"/>
        <v>500000</v>
      </c>
      <c r="V334" s="2">
        <f t="shared" si="33"/>
        <v>105355619.64847784</v>
      </c>
      <c r="W334" s="2">
        <f t="shared" si="57"/>
        <v>489997.71428571641</v>
      </c>
      <c r="X334" s="2">
        <f t="shared" si="47"/>
        <v>10002.285714283586</v>
      </c>
      <c r="Y334" s="2">
        <f t="shared" si="58"/>
        <v>44373553.275891721</v>
      </c>
      <c r="Z334" s="2" t="str">
        <f t="shared" si="48"/>
        <v>MEEP</v>
      </c>
      <c r="AA334" s="2">
        <f>IF(Z334="HERE",Y334,AA333+Graph!$G$1*1000)</f>
        <v>96853260.704463422</v>
      </c>
      <c r="AB334" s="2">
        <f t="shared" si="59"/>
        <v>420000</v>
      </c>
      <c r="AC334" s="2">
        <f t="shared" si="60"/>
        <v>42145914.50562042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265</v>
      </c>
      <c r="C335" s="7"/>
      <c r="D335" s="2" t="e">
        <f t="shared" si="51"/>
        <v>#N/A</v>
      </c>
      <c r="E335" s="2" t="e">
        <f t="shared" si="63"/>
        <v>#N/A</v>
      </c>
      <c r="F335" s="2">
        <v>1653393.7337553203</v>
      </c>
      <c r="G335" s="2">
        <f t="shared" si="67"/>
        <v>489997.71428571426</v>
      </c>
      <c r="H335" s="2">
        <f t="shared" si="61"/>
        <v>147005425.36276335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3255490.7142857322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1678200.1500600278</v>
      </c>
      <c r="Q335" s="2">
        <f t="shared" si="66"/>
        <v>500000</v>
      </c>
      <c r="R335" s="2">
        <f t="shared" si="62"/>
        <v>150229172.92436969</v>
      </c>
      <c r="S335" s="2">
        <f t="shared" si="54"/>
        <v>489997.71428570151</v>
      </c>
      <c r="T335" s="2">
        <f t="shared" si="55"/>
        <v>10002.285714285914</v>
      </c>
      <c r="U335" s="2">
        <f t="shared" si="56"/>
        <v>500000</v>
      </c>
      <c r="V335" s="2">
        <f t="shared" si="33"/>
        <v>105845617.36276355</v>
      </c>
      <c r="W335" s="2">
        <f t="shared" si="57"/>
        <v>489997.71428571641</v>
      </c>
      <c r="X335" s="2">
        <f t="shared" si="47"/>
        <v>10002.285714283586</v>
      </c>
      <c r="Y335" s="2">
        <f t="shared" si="58"/>
        <v>44383555.561606005</v>
      </c>
      <c r="Z335" s="2" t="str">
        <f t="shared" si="48"/>
        <v>MEEP</v>
      </c>
      <c r="AA335" s="2">
        <f>IF(Z335="HERE",Y335,AA334+Graph!$G$1*1000)</f>
        <v>97273260.704463422</v>
      </c>
      <c r="AB335" s="2">
        <f t="shared" si="59"/>
        <v>420000</v>
      </c>
      <c r="AC335" s="2">
        <f t="shared" si="60"/>
        <v>42145914.50562042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266</v>
      </c>
      <c r="C336" s="7"/>
      <c r="D336" s="2" t="e">
        <f t="shared" si="51"/>
        <v>#N/A</v>
      </c>
      <c r="E336" s="2" t="e">
        <f t="shared" si="63"/>
        <v>#N/A</v>
      </c>
      <c r="F336" s="2">
        <v>1657900.9275346398</v>
      </c>
      <c r="G336" s="2">
        <f t="shared" si="67"/>
        <v>489997.71428571426</v>
      </c>
      <c r="H336" s="2">
        <f t="shared" si="61"/>
        <v>147495423.07704905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3265493.0000000182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1682781.734693855</v>
      </c>
      <c r="Q336" s="2">
        <f t="shared" si="66"/>
        <v>500000</v>
      </c>
      <c r="R336" s="2">
        <f t="shared" si="62"/>
        <v>150729172.92436969</v>
      </c>
      <c r="S336" s="2">
        <f t="shared" si="54"/>
        <v>489997.71428570151</v>
      </c>
      <c r="T336" s="2">
        <f t="shared" si="55"/>
        <v>10002.285714285914</v>
      </c>
      <c r="U336" s="2">
        <f t="shared" si="56"/>
        <v>500000</v>
      </c>
      <c r="V336" s="2">
        <f t="shared" si="33"/>
        <v>106335615.07704927</v>
      </c>
      <c r="W336" s="2">
        <f t="shared" si="57"/>
        <v>489997.71428571641</v>
      </c>
      <c r="X336" s="2">
        <f t="shared" si="47"/>
        <v>10002.285714283586</v>
      </c>
      <c r="Y336" s="2">
        <f t="shared" si="58"/>
        <v>44393557.847320288</v>
      </c>
      <c r="Z336" s="2" t="str">
        <f t="shared" si="48"/>
        <v>MEEP</v>
      </c>
      <c r="AA336" s="2">
        <f>IF(Z336="HERE",Y336,AA335+Graph!$G$1*1000)</f>
        <v>97693260.704463422</v>
      </c>
      <c r="AB336" s="2">
        <f t="shared" si="59"/>
        <v>420000</v>
      </c>
      <c r="AC336" s="2">
        <f t="shared" si="60"/>
        <v>42145914.50562042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267</v>
      </c>
      <c r="C337" s="7"/>
      <c r="D337" s="2" t="e">
        <f t="shared" si="51"/>
        <v>#N/A</v>
      </c>
      <c r="E337" s="2" t="e">
        <f t="shared" si="63"/>
        <v>#N/A</v>
      </c>
      <c r="F337" s="2">
        <v>1662408.1213139892</v>
      </c>
      <c r="G337" s="2">
        <f t="shared" si="67"/>
        <v>489997.71428571426</v>
      </c>
      <c r="H337" s="2">
        <f t="shared" si="61"/>
        <v>147985420.79133475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3275495.2857143041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1687363.3193277121</v>
      </c>
      <c r="Q337" s="2">
        <f t="shared" si="66"/>
        <v>500000</v>
      </c>
      <c r="R337" s="2">
        <f t="shared" si="62"/>
        <v>151229172.92436969</v>
      </c>
      <c r="S337" s="2">
        <f t="shared" si="54"/>
        <v>489997.71428570151</v>
      </c>
      <c r="T337" s="2">
        <f t="shared" si="55"/>
        <v>10002.285714285914</v>
      </c>
      <c r="U337" s="2">
        <f t="shared" si="56"/>
        <v>500000</v>
      </c>
      <c r="V337" s="2">
        <f t="shared" si="33"/>
        <v>106825612.79133499</v>
      </c>
      <c r="W337" s="2">
        <f t="shared" si="57"/>
        <v>489997.71428571641</v>
      </c>
      <c r="X337" s="2">
        <f t="shared" si="47"/>
        <v>10002.285714283586</v>
      </c>
      <c r="Y337" s="2">
        <f t="shared" si="58"/>
        <v>44403560.133034572</v>
      </c>
      <c r="Z337" s="2" t="str">
        <f t="shared" si="48"/>
        <v>MEEP</v>
      </c>
      <c r="AA337" s="2">
        <f>IF(Z337="HERE",Y337,AA336+Graph!$G$1*1000)</f>
        <v>98113260.704463422</v>
      </c>
      <c r="AB337" s="2">
        <f t="shared" si="59"/>
        <v>420000</v>
      </c>
      <c r="AC337" s="2">
        <f t="shared" si="60"/>
        <v>42145914.50562042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268</v>
      </c>
      <c r="C338" s="7"/>
      <c r="D338" s="2" t="e">
        <f t="shared" si="51"/>
        <v>#N/A</v>
      </c>
      <c r="E338" s="2" t="e">
        <f t="shared" si="63"/>
        <v>#N/A</v>
      </c>
      <c r="F338" s="2">
        <v>1666915.3150933087</v>
      </c>
      <c r="G338" s="2">
        <f t="shared" si="67"/>
        <v>489997.71428571426</v>
      </c>
      <c r="H338" s="2">
        <f t="shared" si="61"/>
        <v>148475418.50562045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3285497.57142859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1691944.9039615691</v>
      </c>
      <c r="Q338" s="2">
        <f t="shared" si="66"/>
        <v>500000</v>
      </c>
      <c r="R338" s="2">
        <f t="shared" si="62"/>
        <v>151729172.92436969</v>
      </c>
      <c r="S338" s="2">
        <f t="shared" si="54"/>
        <v>489997.71428570151</v>
      </c>
      <c r="T338" s="2">
        <f t="shared" si="55"/>
        <v>10002.285714285914</v>
      </c>
      <c r="U338" s="2">
        <f t="shared" si="56"/>
        <v>500000</v>
      </c>
      <c r="V338" s="2">
        <f t="shared" si="33"/>
        <v>107315610.5056207</v>
      </c>
      <c r="W338" s="2">
        <f t="shared" si="57"/>
        <v>489997.71428571641</v>
      </c>
      <c r="X338" s="2">
        <f t="shared" si="47"/>
        <v>10002.285714283586</v>
      </c>
      <c r="Y338" s="2">
        <f t="shared" si="58"/>
        <v>44413562.418748856</v>
      </c>
      <c r="Z338" s="2" t="str">
        <f t="shared" si="48"/>
        <v>MEEP</v>
      </c>
      <c r="AA338" s="2">
        <f>IF(Z338="HERE",Y338,AA337+Graph!$G$1*1000)</f>
        <v>98533260.704463422</v>
      </c>
      <c r="AB338" s="2">
        <f t="shared" si="59"/>
        <v>420000</v>
      </c>
      <c r="AC338" s="2">
        <f t="shared" si="60"/>
        <v>42145914.50562042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269</v>
      </c>
      <c r="C339" s="7"/>
      <c r="D339" s="2" t="e">
        <f t="shared" si="51"/>
        <v>#N/A</v>
      </c>
      <c r="E339" s="2" t="e">
        <f t="shared" si="63"/>
        <v>#N/A</v>
      </c>
      <c r="F339" s="2">
        <v>1671422.5088726282</v>
      </c>
      <c r="G339" s="2">
        <f t="shared" si="67"/>
        <v>489997.71428571426</v>
      </c>
      <c r="H339" s="2">
        <f t="shared" si="61"/>
        <v>148965416.21990615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3295499.8571428759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1696526.4885954261</v>
      </c>
      <c r="Q339" s="2">
        <f t="shared" si="66"/>
        <v>500000</v>
      </c>
      <c r="R339" s="2">
        <f t="shared" si="62"/>
        <v>152229172.92436969</v>
      </c>
      <c r="S339" s="2">
        <f t="shared" si="54"/>
        <v>489997.71428570151</v>
      </c>
      <c r="T339" s="2">
        <f t="shared" si="55"/>
        <v>10002.285714285914</v>
      </c>
      <c r="U339" s="2">
        <f t="shared" si="56"/>
        <v>500000</v>
      </c>
      <c r="V339" s="2">
        <f t="shared" si="33"/>
        <v>107805608.21990642</v>
      </c>
      <c r="W339" s="2">
        <f t="shared" si="57"/>
        <v>489997.71428571641</v>
      </c>
      <c r="X339" s="2">
        <f t="shared" si="47"/>
        <v>10002.285714283586</v>
      </c>
      <c r="Y339" s="2">
        <f t="shared" si="58"/>
        <v>44423564.704463139</v>
      </c>
      <c r="Z339" s="2" t="str">
        <f t="shared" si="48"/>
        <v>MEEP</v>
      </c>
      <c r="AA339" s="2">
        <f>IF(Z339="HERE",Y339,AA338+Graph!$G$1*1000)</f>
        <v>98953260.704463422</v>
      </c>
      <c r="AB339" s="2">
        <f t="shared" si="59"/>
        <v>420000</v>
      </c>
      <c r="AC339" s="2">
        <f t="shared" si="60"/>
        <v>42145914.50562042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270</v>
      </c>
      <c r="C340" s="7"/>
      <c r="D340" s="2" t="e">
        <f t="shared" si="51"/>
        <v>#N/A</v>
      </c>
      <c r="E340" s="2" t="e">
        <f t="shared" si="63"/>
        <v>#N/A</v>
      </c>
      <c r="F340" s="2">
        <v>1675929.7026519775</v>
      </c>
      <c r="G340" s="2">
        <f t="shared" si="67"/>
        <v>489997.71428571426</v>
      </c>
      <c r="H340" s="2">
        <f t="shared" si="61"/>
        <v>149455413.93419185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3305502.1428571618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1701108.0732292831</v>
      </c>
      <c r="Q340" s="2">
        <f t="shared" si="66"/>
        <v>500000</v>
      </c>
      <c r="R340" s="2">
        <f t="shared" si="62"/>
        <v>152729172.92436969</v>
      </c>
      <c r="S340" s="2">
        <f t="shared" si="54"/>
        <v>489997.71428570151</v>
      </c>
      <c r="T340" s="2">
        <f t="shared" si="55"/>
        <v>10002.285714285914</v>
      </c>
      <c r="U340" s="2">
        <f t="shared" si="56"/>
        <v>500000</v>
      </c>
      <c r="V340" s="2">
        <f t="shared" si="33"/>
        <v>108295605.93419214</v>
      </c>
      <c r="W340" s="2">
        <f t="shared" si="57"/>
        <v>489997.71428571641</v>
      </c>
      <c r="X340" s="2">
        <f t="shared" si="47"/>
        <v>10002.285714283586</v>
      </c>
      <c r="Y340" s="2">
        <f t="shared" si="58"/>
        <v>44433566.990177423</v>
      </c>
      <c r="Z340" s="2" t="str">
        <f t="shared" si="48"/>
        <v>MEEP</v>
      </c>
      <c r="AA340" s="2">
        <f>IF(Z340="HERE",Y340,AA339+Graph!$G$1*1000)</f>
        <v>99373260.704463422</v>
      </c>
      <c r="AB340" s="2">
        <f t="shared" si="59"/>
        <v>420000</v>
      </c>
      <c r="AC340" s="2">
        <f t="shared" si="60"/>
        <v>42145914.50562042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271</v>
      </c>
      <c r="C341" s="7"/>
      <c r="D341" s="2" t="e">
        <f t="shared" si="51"/>
        <v>#N/A</v>
      </c>
      <c r="E341" s="2" t="e">
        <f t="shared" si="63"/>
        <v>#N/A</v>
      </c>
      <c r="F341" s="2">
        <v>1680436.8964312971</v>
      </c>
      <c r="G341" s="2">
        <f t="shared" si="67"/>
        <v>489997.71428571426</v>
      </c>
      <c r="H341" s="2">
        <f t="shared" si="61"/>
        <v>149945411.64847755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3315504.4285714477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1705689.6578631401</v>
      </c>
      <c r="Q341" s="2">
        <f t="shared" si="66"/>
        <v>500000</v>
      </c>
      <c r="R341" s="2">
        <f t="shared" si="62"/>
        <v>153229172.92436969</v>
      </c>
      <c r="S341" s="2">
        <f t="shared" si="54"/>
        <v>489997.71428570151</v>
      </c>
      <c r="T341" s="2">
        <f t="shared" si="55"/>
        <v>10002.285714285914</v>
      </c>
      <c r="U341" s="2">
        <f t="shared" si="56"/>
        <v>500000</v>
      </c>
      <c r="V341" s="2">
        <f t="shared" si="33"/>
        <v>108785603.64847785</v>
      </c>
      <c r="W341" s="2">
        <f t="shared" si="57"/>
        <v>489997.71428571641</v>
      </c>
      <c r="X341" s="2">
        <f t="shared" si="47"/>
        <v>10002.285714283586</v>
      </c>
      <c r="Y341" s="2">
        <f t="shared" si="58"/>
        <v>44443569.275891706</v>
      </c>
      <c r="Z341" s="2" t="str">
        <f t="shared" si="48"/>
        <v>MEEP</v>
      </c>
      <c r="AA341" s="2">
        <f>IF(Z341="HERE",Y341,AA340+Graph!$G$1*1000)</f>
        <v>99793260.704463422</v>
      </c>
      <c r="AB341" s="2">
        <f t="shared" si="59"/>
        <v>420000</v>
      </c>
      <c r="AC341" s="2">
        <f t="shared" si="60"/>
        <v>42145914.50562042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272</v>
      </c>
      <c r="C342" s="7"/>
      <c r="D342" s="2" t="e">
        <f t="shared" si="51"/>
        <v>#N/A</v>
      </c>
      <c r="E342" s="2" t="e">
        <f t="shared" si="63"/>
        <v>#N/A</v>
      </c>
      <c r="F342" s="2">
        <v>1684944.0902106166</v>
      </c>
      <c r="G342" s="2">
        <f t="shared" si="67"/>
        <v>489997.71428571426</v>
      </c>
      <c r="H342" s="2">
        <f t="shared" si="61"/>
        <v>150435409.36276326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3325506.7142857336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1710271.2424969971</v>
      </c>
      <c r="Q342" s="2">
        <f t="shared" si="66"/>
        <v>500000</v>
      </c>
      <c r="R342" s="2">
        <f t="shared" si="62"/>
        <v>153729172.92436969</v>
      </c>
      <c r="S342" s="2">
        <f t="shared" si="54"/>
        <v>489997.71428570151</v>
      </c>
      <c r="T342" s="2">
        <f t="shared" si="55"/>
        <v>10002.285714285914</v>
      </c>
      <c r="U342" s="2">
        <f t="shared" si="56"/>
        <v>500000</v>
      </c>
      <c r="V342" s="2">
        <f t="shared" si="33"/>
        <v>109275601.36276357</v>
      </c>
      <c r="W342" s="2">
        <f t="shared" si="57"/>
        <v>489997.71428571641</v>
      </c>
      <c r="X342" s="2">
        <f t="shared" si="47"/>
        <v>10002.285714283586</v>
      </c>
      <c r="Y342" s="2">
        <f t="shared" si="58"/>
        <v>44453571.56160599</v>
      </c>
      <c r="Z342" s="2" t="str">
        <f t="shared" si="48"/>
        <v>MEEP</v>
      </c>
      <c r="AA342" s="2">
        <f>IF(Z342="HERE",Y342,AA341+Graph!$G$1*1000)</f>
        <v>100213260.70446342</v>
      </c>
      <c r="AB342" s="2">
        <f t="shared" si="59"/>
        <v>420000</v>
      </c>
      <c r="AC342" s="2">
        <f t="shared" si="60"/>
        <v>42145914.50562042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273</v>
      </c>
      <c r="C343" s="7"/>
      <c r="D343" s="2" t="e">
        <f t="shared" si="51"/>
        <v>#N/A</v>
      </c>
      <c r="E343" s="2" t="e">
        <f t="shared" si="63"/>
        <v>#N/A</v>
      </c>
      <c r="F343" s="2">
        <v>1689451.2839899659</v>
      </c>
      <c r="G343" s="2">
        <f t="shared" si="67"/>
        <v>489997.71428571426</v>
      </c>
      <c r="H343" s="2">
        <f t="shared" si="61"/>
        <v>150925407.07704896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3335509.0000000196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1714852.8271308541</v>
      </c>
      <c r="Q343" s="2">
        <f t="shared" si="66"/>
        <v>500000</v>
      </c>
      <c r="R343" s="2">
        <f t="shared" si="62"/>
        <v>154229172.92436969</v>
      </c>
      <c r="S343" s="2">
        <f t="shared" si="54"/>
        <v>489997.71428570151</v>
      </c>
      <c r="T343" s="2">
        <f t="shared" si="55"/>
        <v>10002.285714285914</v>
      </c>
      <c r="U343" s="2">
        <f t="shared" si="56"/>
        <v>500000</v>
      </c>
      <c r="V343" s="2">
        <f t="shared" si="33"/>
        <v>109765599.07704929</v>
      </c>
      <c r="W343" s="2">
        <f t="shared" si="57"/>
        <v>489997.71428571641</v>
      </c>
      <c r="X343" s="2">
        <f t="shared" si="47"/>
        <v>10002.285714283586</v>
      </c>
      <c r="Y343" s="2">
        <f t="shared" si="58"/>
        <v>44463573.847320274</v>
      </c>
      <c r="Z343" s="2" t="str">
        <f t="shared" si="48"/>
        <v>MEEP</v>
      </c>
      <c r="AA343" s="2">
        <f>IF(Z343="HERE",Y343,AA342+Graph!$G$1*1000)</f>
        <v>100633260.70446342</v>
      </c>
      <c r="AB343" s="2">
        <f t="shared" si="59"/>
        <v>420000</v>
      </c>
      <c r="AC343" s="2">
        <f t="shared" si="60"/>
        <v>42145914.50562042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274</v>
      </c>
      <c r="C344" s="7"/>
      <c r="D344" s="2" t="e">
        <f t="shared" si="51"/>
        <v>#N/A</v>
      </c>
      <c r="E344" s="2" t="e">
        <f t="shared" si="63"/>
        <v>#N/A</v>
      </c>
      <c r="F344" s="2">
        <v>1693958.4777692854</v>
      </c>
      <c r="G344" s="2">
        <f t="shared" si="67"/>
        <v>489997.71428571426</v>
      </c>
      <c r="H344" s="2">
        <f t="shared" si="61"/>
        <v>151415404.79133466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3345511.2857143055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1719434.4117646813</v>
      </c>
      <c r="Q344" s="2">
        <f t="shared" si="66"/>
        <v>500000</v>
      </c>
      <c r="R344" s="2">
        <f t="shared" si="62"/>
        <v>154729172.92436969</v>
      </c>
      <c r="S344" s="2">
        <f t="shared" si="54"/>
        <v>489997.71428570151</v>
      </c>
      <c r="T344" s="2">
        <f t="shared" si="55"/>
        <v>10002.285714285914</v>
      </c>
      <c r="U344" s="2">
        <f t="shared" si="56"/>
        <v>500000</v>
      </c>
      <c r="V344" s="2">
        <f t="shared" si="33"/>
        <v>110255596.791335</v>
      </c>
      <c r="W344" s="2">
        <f t="shared" si="57"/>
        <v>489997.71428571641</v>
      </c>
      <c r="X344" s="2">
        <f t="shared" si="47"/>
        <v>10002.285714283586</v>
      </c>
      <c r="Y344" s="2">
        <f t="shared" si="58"/>
        <v>44473576.133034557</v>
      </c>
      <c r="Z344" s="2" t="str">
        <f t="shared" si="48"/>
        <v>MEEP</v>
      </c>
      <c r="AA344" s="2">
        <f>IF(Z344="HERE",Y344,AA343+Graph!$G$1*1000)</f>
        <v>101053260.70446342</v>
      </c>
      <c r="AB344" s="2">
        <f t="shared" si="59"/>
        <v>420000</v>
      </c>
      <c r="AC344" s="2">
        <f t="shared" si="60"/>
        <v>42145914.50562042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275</v>
      </c>
      <c r="C345" s="7"/>
      <c r="D345" s="2" t="e">
        <f t="shared" si="51"/>
        <v>#N/A</v>
      </c>
      <c r="E345" s="2" t="e">
        <f t="shared" si="63"/>
        <v>#N/A</v>
      </c>
      <c r="F345" s="2">
        <v>1698465.671548605</v>
      </c>
      <c r="G345" s="2">
        <f t="shared" si="67"/>
        <v>489997.71428571426</v>
      </c>
      <c r="H345" s="2">
        <f t="shared" si="61"/>
        <v>151905402.50562036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3355513.5714285914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1724015.9963985384</v>
      </c>
      <c r="Q345" s="2">
        <f t="shared" si="66"/>
        <v>500000</v>
      </c>
      <c r="R345" s="2">
        <f t="shared" si="62"/>
        <v>155229172.92436969</v>
      </c>
      <c r="S345" s="2">
        <f t="shared" si="54"/>
        <v>489997.71428570151</v>
      </c>
      <c r="T345" s="2">
        <f t="shared" si="55"/>
        <v>10002.285714285914</v>
      </c>
      <c r="U345" s="2">
        <f t="shared" si="56"/>
        <v>500000</v>
      </c>
      <c r="V345" s="2">
        <f t="shared" si="33"/>
        <v>110745594.50562072</v>
      </c>
      <c r="W345" s="2">
        <f t="shared" si="57"/>
        <v>489997.71428571641</v>
      </c>
      <c r="X345" s="2">
        <f t="shared" si="47"/>
        <v>10002.285714283586</v>
      </c>
      <c r="Y345" s="2">
        <f t="shared" si="58"/>
        <v>44483578.418748841</v>
      </c>
      <c r="Z345" s="2" t="str">
        <f t="shared" si="48"/>
        <v>MEEP</v>
      </c>
      <c r="AA345" s="2">
        <f>IF(Z345="HERE",Y345,AA344+Graph!$G$1*1000)</f>
        <v>101473260.70446342</v>
      </c>
      <c r="AB345" s="2">
        <f t="shared" si="59"/>
        <v>420000</v>
      </c>
      <c r="AC345" s="2">
        <f t="shared" si="60"/>
        <v>42145914.50562042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276</v>
      </c>
      <c r="C346" s="7"/>
      <c r="D346" s="2" t="e">
        <f t="shared" si="51"/>
        <v>#N/A</v>
      </c>
      <c r="E346" s="2" t="e">
        <f t="shared" si="63"/>
        <v>#N/A</v>
      </c>
      <c r="F346" s="2">
        <v>1702972.8653279543</v>
      </c>
      <c r="G346" s="2">
        <f t="shared" si="67"/>
        <v>489997.71428571426</v>
      </c>
      <c r="H346" s="2">
        <f t="shared" si="61"/>
        <v>152395400.21990606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3365515.8571428773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1728597.5810323954</v>
      </c>
      <c r="Q346" s="2">
        <f t="shared" si="66"/>
        <v>500000</v>
      </c>
      <c r="R346" s="2">
        <f t="shared" si="62"/>
        <v>155729172.92436969</v>
      </c>
      <c r="S346" s="2">
        <f t="shared" si="54"/>
        <v>489997.71428570151</v>
      </c>
      <c r="T346" s="2">
        <f t="shared" si="55"/>
        <v>10002.285714285914</v>
      </c>
      <c r="U346" s="2">
        <f t="shared" si="56"/>
        <v>500000</v>
      </c>
      <c r="V346" s="2">
        <f t="shared" si="33"/>
        <v>111235592.21990643</v>
      </c>
      <c r="W346" s="2">
        <f t="shared" si="57"/>
        <v>489997.71428571641</v>
      </c>
      <c r="X346" s="2">
        <f t="shared" si="47"/>
        <v>10002.285714283586</v>
      </c>
      <c r="Y346" s="2">
        <f t="shared" si="58"/>
        <v>44493580.704463124</v>
      </c>
      <c r="Z346" s="2" t="str">
        <f t="shared" si="48"/>
        <v>MEEP</v>
      </c>
      <c r="AA346" s="2">
        <f>IF(Z346="HERE",Y346,AA345+Graph!$G$1*1000)</f>
        <v>101893260.70446342</v>
      </c>
      <c r="AB346" s="2">
        <f t="shared" si="59"/>
        <v>420000</v>
      </c>
      <c r="AC346" s="2">
        <f t="shared" si="60"/>
        <v>42145914.50562042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277</v>
      </c>
      <c r="C347" s="7"/>
      <c r="D347" s="2" t="e">
        <f t="shared" si="51"/>
        <v>#N/A</v>
      </c>
      <c r="E347" s="2" t="e">
        <f t="shared" si="63"/>
        <v>#N/A</v>
      </c>
      <c r="F347" s="2">
        <v>1707480.0591072738</v>
      </c>
      <c r="G347" s="2">
        <f t="shared" si="67"/>
        <v>489997.71428571426</v>
      </c>
      <c r="H347" s="2">
        <f t="shared" si="61"/>
        <v>152885397.93419176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3375518.1428571632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1733179.1656662524</v>
      </c>
      <c r="Q347" s="2">
        <f t="shared" si="66"/>
        <v>500000</v>
      </c>
      <c r="R347" s="2">
        <f t="shared" si="62"/>
        <v>156229172.92436969</v>
      </c>
      <c r="S347" s="2">
        <f t="shared" si="54"/>
        <v>489997.71428570151</v>
      </c>
      <c r="T347" s="2">
        <f t="shared" si="55"/>
        <v>10002.285714285914</v>
      </c>
      <c r="U347" s="2">
        <f t="shared" si="56"/>
        <v>500000</v>
      </c>
      <c r="V347" s="2">
        <f t="shared" si="33"/>
        <v>111725589.93419215</v>
      </c>
      <c r="W347" s="2">
        <f t="shared" si="57"/>
        <v>489997.71428571641</v>
      </c>
      <c r="X347" s="2">
        <f t="shared" si="47"/>
        <v>10002.285714283586</v>
      </c>
      <c r="Y347" s="2">
        <f t="shared" si="58"/>
        <v>44503582.990177408</v>
      </c>
      <c r="Z347" s="2" t="str">
        <f t="shared" si="48"/>
        <v>MEEP</v>
      </c>
      <c r="AA347" s="2">
        <f>IF(Z347="HERE",Y347,AA346+Graph!$G$1*1000)</f>
        <v>102313260.70446342</v>
      </c>
      <c r="AB347" s="2">
        <f t="shared" si="59"/>
        <v>420000</v>
      </c>
      <c r="AC347" s="2">
        <f t="shared" si="60"/>
        <v>42145914.50562042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278</v>
      </c>
      <c r="C348" s="7"/>
      <c r="D348" s="2" t="e">
        <f t="shared" si="51"/>
        <v>#N/A</v>
      </c>
      <c r="E348" s="2" t="e">
        <f t="shared" si="63"/>
        <v>#N/A</v>
      </c>
      <c r="F348" s="2">
        <v>1711987.2528866231</v>
      </c>
      <c r="G348" s="2">
        <f t="shared" si="67"/>
        <v>489997.71428571426</v>
      </c>
      <c r="H348" s="2">
        <f t="shared" si="61"/>
        <v>153375395.64847746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3385520.4285714491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1737760.7503001094</v>
      </c>
      <c r="Q348" s="2">
        <f t="shared" si="66"/>
        <v>500000</v>
      </c>
      <c r="R348" s="2">
        <f t="shared" si="62"/>
        <v>156729172.92436969</v>
      </c>
      <c r="S348" s="2">
        <f t="shared" si="54"/>
        <v>489997.71428570151</v>
      </c>
      <c r="T348" s="2">
        <f t="shared" si="55"/>
        <v>10002.285714285914</v>
      </c>
      <c r="U348" s="2">
        <f t="shared" si="56"/>
        <v>500000</v>
      </c>
      <c r="V348" s="2">
        <f t="shared" si="33"/>
        <v>112215587.64847787</v>
      </c>
      <c r="W348" s="2">
        <f t="shared" si="57"/>
        <v>489997.71428571641</v>
      </c>
      <c r="X348" s="2">
        <f t="shared" si="47"/>
        <v>10002.285714283586</v>
      </c>
      <c r="Y348" s="2">
        <f t="shared" si="58"/>
        <v>44513585.275891691</v>
      </c>
      <c r="Z348" s="2" t="str">
        <f t="shared" si="48"/>
        <v>MEEP</v>
      </c>
      <c r="AA348" s="2">
        <f>IF(Z348="HERE",Y348,AA347+Graph!$G$1*1000)</f>
        <v>102733260.70446342</v>
      </c>
      <c r="AB348" s="2">
        <f t="shared" si="59"/>
        <v>420000</v>
      </c>
      <c r="AC348" s="2">
        <f t="shared" si="60"/>
        <v>42145914.50562042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279</v>
      </c>
      <c r="C349" s="7"/>
      <c r="D349" s="2" t="e">
        <f t="shared" si="51"/>
        <v>#N/A</v>
      </c>
      <c r="E349" s="2" t="e">
        <f t="shared" si="63"/>
        <v>#N/A</v>
      </c>
      <c r="F349" s="2">
        <v>1716494.4466659427</v>
      </c>
      <c r="G349" s="2">
        <f t="shared" si="67"/>
        <v>489997.71428571426</v>
      </c>
      <c r="H349" s="2">
        <f t="shared" si="61"/>
        <v>153865393.36276317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3395522.714285735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1742342.3349339664</v>
      </c>
      <c r="Q349" s="2">
        <f t="shared" si="66"/>
        <v>500000</v>
      </c>
      <c r="R349" s="2">
        <f t="shared" si="62"/>
        <v>157229172.92436969</v>
      </c>
      <c r="S349" s="2">
        <f t="shared" si="54"/>
        <v>489997.71428570151</v>
      </c>
      <c r="T349" s="2">
        <f t="shared" si="55"/>
        <v>10002.285714285914</v>
      </c>
      <c r="U349" s="2">
        <f t="shared" si="56"/>
        <v>500000</v>
      </c>
      <c r="V349" s="2">
        <f t="shared" si="33"/>
        <v>112705585.36276358</v>
      </c>
      <c r="W349" s="2">
        <f t="shared" si="57"/>
        <v>489997.71428571641</v>
      </c>
      <c r="X349" s="2">
        <f t="shared" si="47"/>
        <v>10002.285714283586</v>
      </c>
      <c r="Y349" s="2">
        <f t="shared" si="58"/>
        <v>44523587.561605975</v>
      </c>
      <c r="Z349" s="2" t="str">
        <f t="shared" si="48"/>
        <v>MEEP</v>
      </c>
      <c r="AA349" s="2">
        <f>IF(Z349="HERE",Y349,AA348+Graph!$G$1*1000)</f>
        <v>103153260.70446342</v>
      </c>
      <c r="AB349" s="2">
        <f t="shared" si="59"/>
        <v>420000</v>
      </c>
      <c r="AC349" s="2">
        <f t="shared" si="60"/>
        <v>42145914.50562042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280</v>
      </c>
      <c r="C350" s="7"/>
      <c r="D350" s="2" t="e">
        <f t="shared" si="51"/>
        <v>#N/A</v>
      </c>
      <c r="E350" s="2" t="e">
        <f t="shared" si="63"/>
        <v>#N/A</v>
      </c>
      <c r="F350" s="2">
        <v>1721001.6404452622</v>
      </c>
      <c r="G350" s="2">
        <f t="shared" si="67"/>
        <v>489997.71428571426</v>
      </c>
      <c r="H350" s="2">
        <f t="shared" si="61"/>
        <v>154355391.07704887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3405525.000000021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1746923.9195678234</v>
      </c>
      <c r="Q350" s="2">
        <f t="shared" si="66"/>
        <v>500000</v>
      </c>
      <c r="R350" s="2">
        <f t="shared" si="62"/>
        <v>157729172.92436969</v>
      </c>
      <c r="S350" s="2">
        <f t="shared" si="54"/>
        <v>489997.71428570151</v>
      </c>
      <c r="T350" s="2">
        <f t="shared" si="55"/>
        <v>10002.285714285914</v>
      </c>
      <c r="U350" s="2">
        <f t="shared" si="56"/>
        <v>500000</v>
      </c>
      <c r="V350" s="2">
        <f t="shared" si="33"/>
        <v>113195583.0770493</v>
      </c>
      <c r="W350" s="2">
        <f t="shared" si="57"/>
        <v>489997.71428571641</v>
      </c>
      <c r="X350" s="2">
        <f t="shared" si="47"/>
        <v>10002.285714283586</v>
      </c>
      <c r="Y350" s="2">
        <f t="shared" si="58"/>
        <v>44533589.847320259</v>
      </c>
      <c r="Z350" s="2" t="str">
        <f t="shared" si="48"/>
        <v>MEEP</v>
      </c>
      <c r="AA350" s="2">
        <f>IF(Z350="HERE",Y350,AA349+Graph!$G$1*1000)</f>
        <v>103573260.70446342</v>
      </c>
      <c r="AB350" s="2">
        <f t="shared" si="59"/>
        <v>420000</v>
      </c>
      <c r="AC350" s="2">
        <f t="shared" si="60"/>
        <v>42145914.50562042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281</v>
      </c>
      <c r="C351" s="7"/>
      <c r="D351" s="2" t="e">
        <f t="shared" si="51"/>
        <v>#N/A</v>
      </c>
      <c r="E351" s="2" t="e">
        <f t="shared" si="63"/>
        <v>#N/A</v>
      </c>
      <c r="F351" s="2">
        <v>1725508.8342246115</v>
      </c>
      <c r="G351" s="2">
        <f t="shared" si="67"/>
        <v>489997.71428571426</v>
      </c>
      <c r="H351" s="2">
        <f t="shared" si="61"/>
        <v>154845388.79133457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3415527.2857143069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1751505.5042016804</v>
      </c>
      <c r="Q351" s="2">
        <f t="shared" si="66"/>
        <v>500000</v>
      </c>
      <c r="R351" s="2">
        <f t="shared" si="62"/>
        <v>158229172.92436969</v>
      </c>
      <c r="S351" s="2">
        <f t="shared" si="54"/>
        <v>489997.71428570151</v>
      </c>
      <c r="T351" s="2">
        <f t="shared" si="55"/>
        <v>10002.285714285914</v>
      </c>
      <c r="U351" s="2">
        <f t="shared" si="56"/>
        <v>500000</v>
      </c>
      <c r="V351" s="2">
        <f t="shared" si="33"/>
        <v>113685580.79133502</v>
      </c>
      <c r="W351" s="2">
        <f t="shared" si="57"/>
        <v>489997.71428571641</v>
      </c>
      <c r="X351" s="2">
        <f t="shared" si="47"/>
        <v>10002.285714283586</v>
      </c>
      <c r="Y351" s="2">
        <f t="shared" ref="Y351:Y385" si="70">IF(COUNT($C352)=0,IF(COUNT($C351)=1,C351,SUM(Y350+X351)),C351)</f>
        <v>44543592.133034542</v>
      </c>
      <c r="Z351" s="2" t="str">
        <f t="shared" si="48"/>
        <v>MEEP</v>
      </c>
      <c r="AA351" s="2">
        <f>IF(Z351="HERE",Y351,AA350+Graph!$G$1*1000)</f>
        <v>103993260.70446342</v>
      </c>
      <c r="AB351" s="2">
        <f t="shared" si="59"/>
        <v>420000</v>
      </c>
      <c r="AC351" s="2">
        <f t="shared" ref="AC351:AC385" si="71">IF(Z352="HERE",V351,AC350)</f>
        <v>42145914.50562042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282</v>
      </c>
      <c r="C352" s="7"/>
      <c r="D352" s="2" t="e">
        <f t="shared" si="51"/>
        <v>#N/A</v>
      </c>
      <c r="E352" s="2" t="e">
        <f t="shared" si="63"/>
        <v>#N/A</v>
      </c>
      <c r="F352" s="2">
        <v>1730016.028003931</v>
      </c>
      <c r="G352" s="2">
        <f t="shared" si="67"/>
        <v>489997.71428571426</v>
      </c>
      <c r="H352" s="2">
        <f t="shared" ref="H352:H385" si="72">IF(COUNT($C353)=0,IF(COUNT($C352)=1,C352,SUM(H351+G352)),C352)</f>
        <v>155335386.50562027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3425529.5714285928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1756087.0888355374</v>
      </c>
      <c r="Q352" s="2">
        <f t="shared" si="66"/>
        <v>500000</v>
      </c>
      <c r="R352" s="2">
        <f t="shared" ref="R352:R385" si="73">IF(COUNT($C353)=0,IF(COUNT($C352)=1,M352,SUM(R351+Q352)),M352)</f>
        <v>158729172.92436969</v>
      </c>
      <c r="S352" s="2">
        <f t="shared" si="54"/>
        <v>489997.71428570151</v>
      </c>
      <c r="T352" s="2">
        <f t="shared" si="55"/>
        <v>10002.285714285914</v>
      </c>
      <c r="U352" s="2">
        <f t="shared" si="56"/>
        <v>500000</v>
      </c>
      <c r="V352" s="2">
        <f t="shared" si="33"/>
        <v>114175578.50562073</v>
      </c>
      <c r="W352" s="2">
        <f t="shared" si="57"/>
        <v>489997.71428571641</v>
      </c>
      <c r="X352" s="2">
        <f t="shared" si="47"/>
        <v>10002.285714283586</v>
      </c>
      <c r="Y352" s="2">
        <f t="shared" si="70"/>
        <v>44553594.418748826</v>
      </c>
      <c r="Z352" s="2" t="str">
        <f t="shared" si="48"/>
        <v>MEEP</v>
      </c>
      <c r="AA352" s="2">
        <f>IF(Z352="HERE",Y352,AA351+Graph!$G$1*1000)</f>
        <v>104413260.70446342</v>
      </c>
      <c r="AB352" s="2">
        <f t="shared" si="59"/>
        <v>420000</v>
      </c>
      <c r="AC352" s="2">
        <f t="shared" si="71"/>
        <v>42145914.50562042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283</v>
      </c>
      <c r="C353" s="7"/>
      <c r="D353" s="2" t="e">
        <f t="shared" si="51"/>
        <v>#N/A</v>
      </c>
      <c r="E353" s="2" t="e">
        <f t="shared" si="63"/>
        <v>#N/A</v>
      </c>
      <c r="F353" s="2">
        <v>1734523.2217832506</v>
      </c>
      <c r="G353" s="2">
        <f t="shared" si="67"/>
        <v>489997.71428571426</v>
      </c>
      <c r="H353" s="2">
        <f t="shared" si="72"/>
        <v>155825384.21990597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3435531.8571428787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1760668.6734693646</v>
      </c>
      <c r="Q353" s="2">
        <f t="shared" si="66"/>
        <v>500000</v>
      </c>
      <c r="R353" s="2">
        <f t="shared" si="73"/>
        <v>159229172.92436969</v>
      </c>
      <c r="S353" s="2">
        <f t="shared" si="54"/>
        <v>489997.71428570151</v>
      </c>
      <c r="T353" s="2">
        <f t="shared" si="55"/>
        <v>10002.285714285914</v>
      </c>
      <c r="U353" s="2">
        <f t="shared" si="56"/>
        <v>500000</v>
      </c>
      <c r="V353" s="2">
        <f t="shared" si="33"/>
        <v>114665576.21990645</v>
      </c>
      <c r="W353" s="2">
        <f t="shared" si="57"/>
        <v>489997.71428571641</v>
      </c>
      <c r="X353" s="2">
        <f t="shared" si="47"/>
        <v>10002.285714283586</v>
      </c>
      <c r="Y353" s="2">
        <f t="shared" si="70"/>
        <v>44563596.704463109</v>
      </c>
      <c r="Z353" s="2" t="str">
        <f t="shared" si="48"/>
        <v>MEEP</v>
      </c>
      <c r="AA353" s="2">
        <f>IF(Z353="HERE",Y353,AA352+Graph!$G$1*1000)</f>
        <v>104833260.70446342</v>
      </c>
      <c r="AB353" s="2">
        <f t="shared" si="59"/>
        <v>420000</v>
      </c>
      <c r="AC353" s="2">
        <f t="shared" si="71"/>
        <v>42145914.50562042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284</v>
      </c>
      <c r="C354" s="7"/>
      <c r="D354" s="2" t="e">
        <f t="shared" si="51"/>
        <v>#N/A</v>
      </c>
      <c r="E354" s="2" t="e">
        <f t="shared" si="63"/>
        <v>#N/A</v>
      </c>
      <c r="F354" s="2">
        <v>1739030.4155625999</v>
      </c>
      <c r="G354" s="2">
        <f t="shared" si="67"/>
        <v>489997.71428571426</v>
      </c>
      <c r="H354" s="2">
        <f t="shared" si="72"/>
        <v>156315381.93419167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3445534.1428571646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1765250.2581032217</v>
      </c>
      <c r="Q354" s="2">
        <f t="shared" si="66"/>
        <v>500000</v>
      </c>
      <c r="R354" s="2">
        <f t="shared" si="73"/>
        <v>159729172.92436969</v>
      </c>
      <c r="S354" s="2">
        <f t="shared" si="54"/>
        <v>489997.71428570151</v>
      </c>
      <c r="T354" s="2">
        <f t="shared" si="55"/>
        <v>10002.285714285914</v>
      </c>
      <c r="U354" s="2">
        <f t="shared" si="56"/>
        <v>500000</v>
      </c>
      <c r="V354" s="2">
        <f t="shared" si="33"/>
        <v>115155573.93419217</v>
      </c>
      <c r="W354" s="2">
        <f t="shared" si="57"/>
        <v>489997.71428571641</v>
      </c>
      <c r="X354" s="2">
        <f t="shared" si="47"/>
        <v>10002.285714283586</v>
      </c>
      <c r="Y354" s="2">
        <f t="shared" si="70"/>
        <v>44573598.990177393</v>
      </c>
      <c r="Z354" s="2" t="str">
        <f t="shared" si="48"/>
        <v>MEEP</v>
      </c>
      <c r="AA354" s="2">
        <f>IF(Z354="HERE",Y354,AA353+Graph!$G$1*1000)</f>
        <v>105253260.70446342</v>
      </c>
      <c r="AB354" s="2">
        <f t="shared" si="59"/>
        <v>420000</v>
      </c>
      <c r="AC354" s="2">
        <f t="shared" si="71"/>
        <v>42145914.50562042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285</v>
      </c>
      <c r="C355" s="7"/>
      <c r="D355" s="2" t="e">
        <f t="shared" si="51"/>
        <v>#N/A</v>
      </c>
      <c r="E355" s="2" t="e">
        <f t="shared" si="63"/>
        <v>#N/A</v>
      </c>
      <c r="F355" s="2">
        <v>1743537.6093419194</v>
      </c>
      <c r="G355" s="2">
        <f t="shared" si="67"/>
        <v>489997.71428571426</v>
      </c>
      <c r="H355" s="2">
        <f t="shared" si="72"/>
        <v>156805379.64847738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3455536.4285714505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1769831.8427370787</v>
      </c>
      <c r="Q355" s="2">
        <f t="shared" si="66"/>
        <v>500000</v>
      </c>
      <c r="R355" s="2">
        <f t="shared" si="73"/>
        <v>160229172.92436969</v>
      </c>
      <c r="S355" s="2">
        <f t="shared" si="54"/>
        <v>489997.71428570151</v>
      </c>
      <c r="T355" s="2">
        <f t="shared" si="55"/>
        <v>10002.285714285914</v>
      </c>
      <c r="U355" s="2">
        <f t="shared" si="56"/>
        <v>500000</v>
      </c>
      <c r="V355" s="2">
        <f t="shared" si="33"/>
        <v>115645571.64847788</v>
      </c>
      <c r="W355" s="2">
        <f t="shared" si="57"/>
        <v>489997.71428571641</v>
      </c>
      <c r="X355" s="2">
        <f t="shared" si="47"/>
        <v>10002.285714283586</v>
      </c>
      <c r="Y355" s="2">
        <f t="shared" si="70"/>
        <v>44583601.275891677</v>
      </c>
      <c r="Z355" s="2" t="str">
        <f t="shared" si="48"/>
        <v>MEEP</v>
      </c>
      <c r="AA355" s="2">
        <f>IF(Z355="HERE",Y355,AA354+Graph!$G$1*1000)</f>
        <v>105673260.70446342</v>
      </c>
      <c r="AB355" s="2">
        <f t="shared" si="59"/>
        <v>420000</v>
      </c>
      <c r="AC355" s="2">
        <f t="shared" si="71"/>
        <v>42145914.50562042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286</v>
      </c>
      <c r="C356" s="7"/>
      <c r="D356" s="2" t="e">
        <f t="shared" si="51"/>
        <v>#N/A</v>
      </c>
      <c r="E356" s="2" t="e">
        <f t="shared" si="63"/>
        <v>#N/A</v>
      </c>
      <c r="F356" s="2">
        <v>1748044.8031212389</v>
      </c>
      <c r="G356" s="2">
        <f t="shared" si="67"/>
        <v>489997.71428571426</v>
      </c>
      <c r="H356" s="2">
        <f t="shared" si="72"/>
        <v>157295377.36276308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3465538.7142857364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1774413.4273709357</v>
      </c>
      <c r="Q356" s="2">
        <f t="shared" si="66"/>
        <v>500000</v>
      </c>
      <c r="R356" s="2">
        <f t="shared" si="73"/>
        <v>160729172.92436969</v>
      </c>
      <c r="S356" s="2">
        <f t="shared" si="54"/>
        <v>489997.71428570151</v>
      </c>
      <c r="T356" s="2">
        <f t="shared" si="55"/>
        <v>10002.285714285914</v>
      </c>
      <c r="U356" s="2">
        <f t="shared" si="56"/>
        <v>500000</v>
      </c>
      <c r="V356" s="2">
        <f t="shared" ref="V356:V385" si="74">H272</f>
        <v>116135569.3627636</v>
      </c>
      <c r="W356" s="2">
        <f t="shared" si="57"/>
        <v>489997.71428571641</v>
      </c>
      <c r="X356" s="2">
        <f t="shared" si="47"/>
        <v>10002.285714283586</v>
      </c>
      <c r="Y356" s="2">
        <f t="shared" si="70"/>
        <v>44593603.56160596</v>
      </c>
      <c r="Z356" s="2" t="str">
        <f t="shared" si="48"/>
        <v>MEEP</v>
      </c>
      <c r="AA356" s="2">
        <f>IF(Z356="HERE",Y356,AA355+Graph!$G$1*1000)</f>
        <v>106093260.70446342</v>
      </c>
      <c r="AB356" s="2">
        <f t="shared" si="59"/>
        <v>420000</v>
      </c>
      <c r="AC356" s="2">
        <f t="shared" si="71"/>
        <v>42145914.50562042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287</v>
      </c>
      <c r="C357" s="7"/>
      <c r="D357" s="2" t="e">
        <f t="shared" si="51"/>
        <v>#N/A</v>
      </c>
      <c r="E357" s="2" t="e">
        <f t="shared" si="63"/>
        <v>#N/A</v>
      </c>
      <c r="F357" s="2">
        <v>1752551.9969005883</v>
      </c>
      <c r="G357" s="2">
        <f t="shared" si="67"/>
        <v>489997.71428571426</v>
      </c>
      <c r="H357" s="2">
        <f t="shared" si="72"/>
        <v>157785375.07704878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3475541.0000000224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1778995.0120047927</v>
      </c>
      <c r="Q357" s="2">
        <f t="shared" si="66"/>
        <v>500000</v>
      </c>
      <c r="R357" s="2">
        <f t="shared" si="73"/>
        <v>161229172.92436969</v>
      </c>
      <c r="S357" s="2">
        <f t="shared" si="54"/>
        <v>489997.71428570151</v>
      </c>
      <c r="T357" s="2">
        <f t="shared" si="55"/>
        <v>10002.285714285914</v>
      </c>
      <c r="U357" s="2">
        <f t="shared" si="56"/>
        <v>500000</v>
      </c>
      <c r="V357" s="2">
        <f t="shared" si="74"/>
        <v>116625567.07704931</v>
      </c>
      <c r="W357" s="2">
        <f t="shared" si="57"/>
        <v>489997.71428571641</v>
      </c>
      <c r="X357" s="2">
        <f t="shared" si="47"/>
        <v>10002.285714283586</v>
      </c>
      <c r="Y357" s="2">
        <f t="shared" si="70"/>
        <v>44603605.847320244</v>
      </c>
      <c r="Z357" s="2" t="str">
        <f t="shared" si="48"/>
        <v>MEEP</v>
      </c>
      <c r="AA357" s="2">
        <f>IF(Z357="HERE",Y357,AA356+Graph!$G$1*1000)</f>
        <v>106513260.70446342</v>
      </c>
      <c r="AB357" s="2">
        <f t="shared" si="59"/>
        <v>420000</v>
      </c>
      <c r="AC357" s="2">
        <f t="shared" si="71"/>
        <v>42145914.50562042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288</v>
      </c>
      <c r="C358" s="7"/>
      <c r="D358" s="2" t="e">
        <f t="shared" si="51"/>
        <v>#N/A</v>
      </c>
      <c r="E358" s="2" t="e">
        <f t="shared" si="63"/>
        <v>#N/A</v>
      </c>
      <c r="F358" s="2">
        <v>1757059.1906799078</v>
      </c>
      <c r="G358" s="2">
        <f t="shared" si="67"/>
        <v>489997.71428571426</v>
      </c>
      <c r="H358" s="2">
        <f t="shared" si="72"/>
        <v>158275372.79133448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3485543.2857143083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1783576.5966386497</v>
      </c>
      <c r="Q358" s="2">
        <f t="shared" ref="Q358:Q385" si="75">IF(P358&gt;500000,500000,P358)</f>
        <v>500000</v>
      </c>
      <c r="R358" s="2">
        <f t="shared" si="73"/>
        <v>161729172.92436969</v>
      </c>
      <c r="S358" s="2">
        <f t="shared" si="54"/>
        <v>489997.71428570151</v>
      </c>
      <c r="T358" s="2">
        <f t="shared" si="55"/>
        <v>10002.285714285914</v>
      </c>
      <c r="U358" s="2">
        <f t="shared" si="56"/>
        <v>500000</v>
      </c>
      <c r="V358" s="2">
        <f t="shared" si="74"/>
        <v>117115564.79133503</v>
      </c>
      <c r="W358" s="2">
        <f t="shared" si="57"/>
        <v>489997.71428571641</v>
      </c>
      <c r="X358" s="2">
        <f t="shared" si="47"/>
        <v>10002.285714283586</v>
      </c>
      <c r="Y358" s="2">
        <f t="shared" si="70"/>
        <v>44613608.133034527</v>
      </c>
      <c r="Z358" s="2" t="str">
        <f t="shared" si="48"/>
        <v>MEEP</v>
      </c>
      <c r="AA358" s="2">
        <f>IF(Z358="HERE",Y358,AA357+Graph!$G$1*1000)</f>
        <v>106933260.70446342</v>
      </c>
      <c r="AB358" s="2">
        <f t="shared" si="59"/>
        <v>420000</v>
      </c>
      <c r="AC358" s="2">
        <f t="shared" si="71"/>
        <v>42145914.50562042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289</v>
      </c>
      <c r="C359" s="7"/>
      <c r="D359" s="2" t="e">
        <f t="shared" si="51"/>
        <v>#N/A</v>
      </c>
      <c r="E359" s="2" t="e">
        <f t="shared" si="63"/>
        <v>#N/A</v>
      </c>
      <c r="F359" s="2">
        <v>1761566.3844592273</v>
      </c>
      <c r="G359" s="2">
        <f t="shared" si="67"/>
        <v>489997.71428571426</v>
      </c>
      <c r="H359" s="2">
        <f t="shared" si="72"/>
        <v>158765370.50562018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3495545.5714285942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1788158.1812725067</v>
      </c>
      <c r="Q359" s="2">
        <f t="shared" si="75"/>
        <v>500000</v>
      </c>
      <c r="R359" s="2">
        <f t="shared" si="73"/>
        <v>162229172.92436969</v>
      </c>
      <c r="S359" s="2">
        <f t="shared" si="54"/>
        <v>489997.71428570151</v>
      </c>
      <c r="T359" s="2">
        <f t="shared" si="55"/>
        <v>10002.285714285914</v>
      </c>
      <c r="U359" s="2">
        <f t="shared" si="56"/>
        <v>500000</v>
      </c>
      <c r="V359" s="2">
        <f t="shared" si="74"/>
        <v>117605562.50562075</v>
      </c>
      <c r="W359" s="2">
        <f t="shared" si="57"/>
        <v>489997.71428571641</v>
      </c>
      <c r="X359" s="2">
        <f t="shared" si="47"/>
        <v>10002.285714283586</v>
      </c>
      <c r="Y359" s="2">
        <f t="shared" si="70"/>
        <v>44623610.418748811</v>
      </c>
      <c r="Z359" s="2" t="str">
        <f t="shared" si="48"/>
        <v>MEEP</v>
      </c>
      <c r="AA359" s="2">
        <f>IF(Z359="HERE",Y359,AA358+Graph!$G$1*1000)</f>
        <v>107353260.70446342</v>
      </c>
      <c r="AB359" s="2">
        <f t="shared" si="59"/>
        <v>420000</v>
      </c>
      <c r="AC359" s="2">
        <f t="shared" si="71"/>
        <v>42145914.50562042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290</v>
      </c>
      <c r="C360" s="7"/>
      <c r="D360" s="2" t="e">
        <f t="shared" si="51"/>
        <v>#N/A</v>
      </c>
      <c r="E360" s="2" t="e">
        <f t="shared" si="63"/>
        <v>#N/A</v>
      </c>
      <c r="F360" s="2">
        <v>1766073.5782385767</v>
      </c>
      <c r="G360" s="2">
        <f t="shared" si="67"/>
        <v>489997.71428571426</v>
      </c>
      <c r="H360" s="2">
        <f t="shared" si="72"/>
        <v>159255368.21990588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3505547.8571428801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1792739.7659063637</v>
      </c>
      <c r="Q360" s="2">
        <f t="shared" si="75"/>
        <v>500000</v>
      </c>
      <c r="R360" s="2">
        <f t="shared" si="73"/>
        <v>162729172.92436969</v>
      </c>
      <c r="S360" s="2">
        <f t="shared" si="54"/>
        <v>489997.71428570151</v>
      </c>
      <c r="T360" s="2">
        <f t="shared" si="55"/>
        <v>10002.285714285914</v>
      </c>
      <c r="U360" s="2">
        <f t="shared" si="56"/>
        <v>500000</v>
      </c>
      <c r="V360" s="2">
        <f t="shared" si="74"/>
        <v>118095560.21990646</v>
      </c>
      <c r="W360" s="2">
        <f t="shared" si="57"/>
        <v>489997.71428571641</v>
      </c>
      <c r="X360" s="2">
        <f t="shared" si="47"/>
        <v>10002.285714283586</v>
      </c>
      <c r="Y360" s="2">
        <f t="shared" si="70"/>
        <v>44633612.704463094</v>
      </c>
      <c r="Z360" s="2" t="str">
        <f t="shared" si="48"/>
        <v>MEEP</v>
      </c>
      <c r="AA360" s="2">
        <f>IF(Z360="HERE",Y360,AA359+Graph!$G$1*1000)</f>
        <v>107773260.70446342</v>
      </c>
      <c r="AB360" s="2">
        <f t="shared" si="59"/>
        <v>420000</v>
      </c>
      <c r="AC360" s="2">
        <f t="shared" si="71"/>
        <v>42145914.50562042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291</v>
      </c>
      <c r="C361" s="7"/>
      <c r="D361" s="2" t="e">
        <f t="shared" si="51"/>
        <v>#N/A</v>
      </c>
      <c r="E361" s="2" t="e">
        <f t="shared" si="63"/>
        <v>#N/A</v>
      </c>
      <c r="F361" s="2">
        <v>1770580.7720178962</v>
      </c>
      <c r="G361" s="2">
        <f t="shared" si="67"/>
        <v>489997.71428571426</v>
      </c>
      <c r="H361" s="2">
        <f t="shared" si="72"/>
        <v>159745365.93419158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3515550.142857166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1797321.3505402207</v>
      </c>
      <c r="Q361" s="2">
        <f t="shared" si="75"/>
        <v>500000</v>
      </c>
      <c r="R361" s="2">
        <f t="shared" si="73"/>
        <v>163229172.92436969</v>
      </c>
      <c r="S361" s="2">
        <f t="shared" si="54"/>
        <v>489997.71428570151</v>
      </c>
      <c r="T361" s="2">
        <f t="shared" si="55"/>
        <v>10002.285714285914</v>
      </c>
      <c r="U361" s="2">
        <f t="shared" si="56"/>
        <v>500000</v>
      </c>
      <c r="V361" s="2">
        <f t="shared" si="74"/>
        <v>118585557.93419218</v>
      </c>
      <c r="W361" s="2">
        <f t="shared" si="57"/>
        <v>489997.71428571641</v>
      </c>
      <c r="X361" s="2">
        <f t="shared" si="47"/>
        <v>10002.285714283586</v>
      </c>
      <c r="Y361" s="2">
        <f t="shared" si="70"/>
        <v>44643614.990177378</v>
      </c>
      <c r="Z361" s="2" t="str">
        <f t="shared" si="48"/>
        <v>MEEP</v>
      </c>
      <c r="AA361" s="2">
        <f>IF(Z361="HERE",Y361,AA360+Graph!$G$1*1000)</f>
        <v>108193260.70446342</v>
      </c>
      <c r="AB361" s="2">
        <f t="shared" si="59"/>
        <v>420000</v>
      </c>
      <c r="AC361" s="2">
        <f t="shared" si="71"/>
        <v>42145914.50562042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292</v>
      </c>
      <c r="C362" s="7"/>
      <c r="D362" s="2" t="e">
        <f t="shared" si="51"/>
        <v>#N/A</v>
      </c>
      <c r="E362" s="2" t="e">
        <f t="shared" si="63"/>
        <v>#N/A</v>
      </c>
      <c r="F362" s="2">
        <v>1775087.9657972157</v>
      </c>
      <c r="G362" s="2">
        <f t="shared" si="67"/>
        <v>489997.71428571426</v>
      </c>
      <c r="H362" s="2">
        <f t="shared" si="72"/>
        <v>160235363.64847729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3525552.4285714519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1801902.9351740479</v>
      </c>
      <c r="Q362" s="2">
        <f t="shared" si="75"/>
        <v>500000</v>
      </c>
      <c r="R362" s="2">
        <f t="shared" si="73"/>
        <v>163729172.92436969</v>
      </c>
      <c r="S362" s="2">
        <f t="shared" si="54"/>
        <v>489997.71428570151</v>
      </c>
      <c r="T362" s="2">
        <f t="shared" si="55"/>
        <v>10002.285714285914</v>
      </c>
      <c r="U362" s="2">
        <f t="shared" si="56"/>
        <v>500000</v>
      </c>
      <c r="V362" s="2">
        <f t="shared" si="74"/>
        <v>119075555.6484779</v>
      </c>
      <c r="W362" s="2">
        <f t="shared" si="57"/>
        <v>489997.71428571641</v>
      </c>
      <c r="X362" s="2">
        <f t="shared" si="47"/>
        <v>10002.285714283586</v>
      </c>
      <c r="Y362" s="2">
        <f t="shared" si="70"/>
        <v>44653617.275891662</v>
      </c>
      <c r="Z362" s="2" t="str">
        <f t="shared" si="48"/>
        <v>MEEP</v>
      </c>
      <c r="AA362" s="2">
        <f>IF(Z362="HERE",Y362,AA361+Graph!$G$1*1000)</f>
        <v>108613260.70446342</v>
      </c>
      <c r="AB362" s="2">
        <f t="shared" si="59"/>
        <v>420000</v>
      </c>
      <c r="AC362" s="2">
        <f t="shared" si="71"/>
        <v>42145914.50562042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293</v>
      </c>
      <c r="C363" s="7"/>
      <c r="D363" s="2" t="e">
        <f t="shared" si="51"/>
        <v>#N/A</v>
      </c>
      <c r="E363" s="2" t="e">
        <f t="shared" si="63"/>
        <v>#N/A</v>
      </c>
      <c r="F363" s="2">
        <v>1779595.159576565</v>
      </c>
      <c r="G363" s="2">
        <f t="shared" si="67"/>
        <v>489997.71428571426</v>
      </c>
      <c r="H363" s="2">
        <f t="shared" si="72"/>
        <v>160725361.36276299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3535554.7142857378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1806484.519807905</v>
      </c>
      <c r="Q363" s="2">
        <f t="shared" si="75"/>
        <v>500000</v>
      </c>
      <c r="R363" s="2">
        <f t="shared" si="73"/>
        <v>164229172.92436969</v>
      </c>
      <c r="S363" s="2">
        <f t="shared" si="54"/>
        <v>489997.71428570151</v>
      </c>
      <c r="T363" s="2">
        <f t="shared" si="55"/>
        <v>10002.285714285914</v>
      </c>
      <c r="U363" s="2">
        <f t="shared" si="56"/>
        <v>500000</v>
      </c>
      <c r="V363" s="2">
        <f t="shared" si="74"/>
        <v>119565553.36276361</v>
      </c>
      <c r="W363" s="2">
        <f t="shared" si="57"/>
        <v>489997.71428571641</v>
      </c>
      <c r="X363" s="2">
        <f t="shared" si="47"/>
        <v>10002.285714283586</v>
      </c>
      <c r="Y363" s="2">
        <f t="shared" si="70"/>
        <v>44663619.561605945</v>
      </c>
      <c r="Z363" s="2" t="str">
        <f t="shared" si="48"/>
        <v>MEEP</v>
      </c>
      <c r="AA363" s="2">
        <f>IF(Z363="HERE",Y363,AA362+Graph!$G$1*1000)</f>
        <v>109033260.70446342</v>
      </c>
      <c r="AB363" s="2">
        <f t="shared" si="59"/>
        <v>420000</v>
      </c>
      <c r="AC363" s="2">
        <f t="shared" si="71"/>
        <v>42145914.50562042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294</v>
      </c>
      <c r="C364" s="7"/>
      <c r="D364" s="2" t="e">
        <f t="shared" si="51"/>
        <v>#N/A</v>
      </c>
      <c r="E364" s="2" t="e">
        <f t="shared" si="63"/>
        <v>#N/A</v>
      </c>
      <c r="F364" s="2">
        <v>1784102.3533558846</v>
      </c>
      <c r="G364" s="2">
        <f t="shared" si="67"/>
        <v>489997.71428571426</v>
      </c>
      <c r="H364" s="2">
        <f t="shared" si="72"/>
        <v>161215359.07704869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3545557.0000000237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1811066.104441762</v>
      </c>
      <c r="Q364" s="2">
        <f t="shared" si="75"/>
        <v>500000</v>
      </c>
      <c r="R364" s="2">
        <f t="shared" si="73"/>
        <v>164729172.92436969</v>
      </c>
      <c r="S364" s="2">
        <f t="shared" si="54"/>
        <v>489997.71428570151</v>
      </c>
      <c r="T364" s="2">
        <f t="shared" si="55"/>
        <v>10002.285714285914</v>
      </c>
      <c r="U364" s="2">
        <f t="shared" si="56"/>
        <v>500000</v>
      </c>
      <c r="V364" s="2">
        <f t="shared" si="74"/>
        <v>120055551.07704933</v>
      </c>
      <c r="W364" s="2">
        <f t="shared" si="57"/>
        <v>489997.71428571641</v>
      </c>
      <c r="X364" s="2">
        <f t="shared" si="47"/>
        <v>10002.285714283586</v>
      </c>
      <c r="Y364" s="2">
        <f t="shared" si="70"/>
        <v>44673621.847320229</v>
      </c>
      <c r="Z364" s="2" t="str">
        <f t="shared" si="48"/>
        <v>MEEP</v>
      </c>
      <c r="AA364" s="2">
        <f>IF(Z364="HERE",Y364,AA363+Graph!$G$1*1000)</f>
        <v>109453260.70446342</v>
      </c>
      <c r="AB364" s="2">
        <f t="shared" si="59"/>
        <v>420000</v>
      </c>
      <c r="AC364" s="2">
        <f t="shared" si="71"/>
        <v>42145914.50562042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295</v>
      </c>
      <c r="C365" s="7"/>
      <c r="D365" s="2" t="e">
        <f t="shared" si="51"/>
        <v>#N/A</v>
      </c>
      <c r="E365" s="2" t="e">
        <f t="shared" si="63"/>
        <v>#N/A</v>
      </c>
      <c r="F365" s="2">
        <v>1788609.5471352041</v>
      </c>
      <c r="G365" s="2">
        <f t="shared" si="67"/>
        <v>489997.71428571426</v>
      </c>
      <c r="H365" s="2">
        <f t="shared" si="72"/>
        <v>161705356.79133439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3555559.2857143097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1815647.689075619</v>
      </c>
      <c r="Q365" s="2">
        <f t="shared" si="75"/>
        <v>500000</v>
      </c>
      <c r="R365" s="2">
        <f t="shared" si="73"/>
        <v>165229172.92436969</v>
      </c>
      <c r="S365" s="2">
        <f t="shared" si="54"/>
        <v>489997.71428570151</v>
      </c>
      <c r="T365" s="2">
        <f t="shared" si="55"/>
        <v>10002.285714285914</v>
      </c>
      <c r="U365" s="2">
        <f t="shared" si="56"/>
        <v>500000</v>
      </c>
      <c r="V365" s="2">
        <f t="shared" si="74"/>
        <v>120545548.79133505</v>
      </c>
      <c r="W365" s="2">
        <f t="shared" si="57"/>
        <v>489997.71428571641</v>
      </c>
      <c r="X365" s="2">
        <f t="shared" si="47"/>
        <v>10002.285714283586</v>
      </c>
      <c r="Y365" s="2">
        <f t="shared" si="70"/>
        <v>44683624.133034512</v>
      </c>
      <c r="Z365" s="2" t="str">
        <f t="shared" si="48"/>
        <v>MEEP</v>
      </c>
      <c r="AA365" s="2">
        <f>IF(Z365="HERE",Y365,AA364+Graph!$G$1*1000)</f>
        <v>109873260.70446342</v>
      </c>
      <c r="AB365" s="2">
        <f t="shared" si="59"/>
        <v>420000</v>
      </c>
      <c r="AC365" s="2">
        <f t="shared" si="71"/>
        <v>42145914.50562042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296</v>
      </c>
      <c r="C366" s="7"/>
      <c r="D366" s="2" t="e">
        <f t="shared" si="51"/>
        <v>#N/A</v>
      </c>
      <c r="E366" s="2" t="e">
        <f t="shared" si="63"/>
        <v>#N/A</v>
      </c>
      <c r="F366" s="2">
        <v>1793116.7409145534</v>
      </c>
      <c r="G366" s="2">
        <f t="shared" si="67"/>
        <v>489997.71428571426</v>
      </c>
      <c r="H366" s="2">
        <f t="shared" si="72"/>
        <v>162195354.50562009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3565561.5714285956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1820229.273709476</v>
      </c>
      <c r="Q366" s="2">
        <f t="shared" si="75"/>
        <v>500000</v>
      </c>
      <c r="R366" s="2">
        <f t="shared" si="73"/>
        <v>165729172.92436969</v>
      </c>
      <c r="S366" s="2">
        <f t="shared" si="54"/>
        <v>489997.71428570151</v>
      </c>
      <c r="T366" s="2">
        <f t="shared" si="55"/>
        <v>10002.285714285914</v>
      </c>
      <c r="U366" s="2">
        <f t="shared" si="56"/>
        <v>500000</v>
      </c>
      <c r="V366" s="2">
        <f t="shared" si="74"/>
        <v>121035546.50562076</v>
      </c>
      <c r="W366" s="2">
        <f t="shared" si="57"/>
        <v>489997.71428571641</v>
      </c>
      <c r="X366" s="2">
        <f t="shared" si="47"/>
        <v>10002.285714283586</v>
      </c>
      <c r="Y366" s="2">
        <f t="shared" si="70"/>
        <v>44693626.418748796</v>
      </c>
      <c r="Z366" s="2" t="str">
        <f t="shared" si="48"/>
        <v>MEEP</v>
      </c>
      <c r="AA366" s="2">
        <f>IF(Z366="HERE",Y366,AA365+Graph!$G$1*1000)</f>
        <v>110293260.70446342</v>
      </c>
      <c r="AB366" s="2">
        <f t="shared" si="59"/>
        <v>420000</v>
      </c>
      <c r="AC366" s="2">
        <f t="shared" si="71"/>
        <v>42145914.50562042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297</v>
      </c>
      <c r="C367" s="7"/>
      <c r="D367" s="2" t="e">
        <f t="shared" si="51"/>
        <v>#N/A</v>
      </c>
      <c r="E367" s="2" t="e">
        <f t="shared" si="63"/>
        <v>#N/A</v>
      </c>
      <c r="F367" s="2">
        <v>1797623.9346938729</v>
      </c>
      <c r="G367" s="2">
        <f t="shared" si="67"/>
        <v>489997.71428571426</v>
      </c>
      <c r="H367" s="2">
        <f t="shared" si="72"/>
        <v>162685352.21990579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3575563.8571428815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1824810.858343333</v>
      </c>
      <c r="Q367" s="2">
        <f t="shared" si="75"/>
        <v>500000</v>
      </c>
      <c r="R367" s="2">
        <f t="shared" si="73"/>
        <v>166229172.92436969</v>
      </c>
      <c r="S367" s="2">
        <f t="shared" si="54"/>
        <v>489997.71428570151</v>
      </c>
      <c r="T367" s="2">
        <f t="shared" si="55"/>
        <v>10002.285714285914</v>
      </c>
      <c r="U367" s="2">
        <f t="shared" si="56"/>
        <v>500000</v>
      </c>
      <c r="V367" s="2">
        <f t="shared" si="74"/>
        <v>121525544.21990648</v>
      </c>
      <c r="W367" s="2">
        <f t="shared" si="57"/>
        <v>489997.71428571641</v>
      </c>
      <c r="X367" s="2">
        <f t="shared" si="47"/>
        <v>10002.285714283586</v>
      </c>
      <c r="Y367" s="2">
        <f t="shared" si="70"/>
        <v>44703628.70446308</v>
      </c>
      <c r="Z367" s="2" t="str">
        <f t="shared" si="48"/>
        <v>MEEP</v>
      </c>
      <c r="AA367" s="2">
        <f>IF(Z367="HERE",Y367,AA366+Graph!$G$1*1000)</f>
        <v>110713260.70446342</v>
      </c>
      <c r="AB367" s="2">
        <f t="shared" si="59"/>
        <v>420000</v>
      </c>
      <c r="AC367" s="2">
        <f t="shared" si="71"/>
        <v>42145914.50562042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298</v>
      </c>
      <c r="C368" s="7"/>
      <c r="D368" s="2" t="e">
        <f t="shared" si="51"/>
        <v>#N/A</v>
      </c>
      <c r="E368" s="2" t="e">
        <f t="shared" si="63"/>
        <v>#N/A</v>
      </c>
      <c r="F368" s="2">
        <v>1802131.1284732223</v>
      </c>
      <c r="G368" s="2">
        <f t="shared" si="67"/>
        <v>489997.71428571426</v>
      </c>
      <c r="H368" s="2">
        <f t="shared" si="72"/>
        <v>163175349.9341915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3585566.1428571674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1829392.44297719</v>
      </c>
      <c r="Q368" s="2">
        <f t="shared" si="75"/>
        <v>500000</v>
      </c>
      <c r="R368" s="2">
        <f t="shared" si="73"/>
        <v>166729172.92436969</v>
      </c>
      <c r="S368" s="2">
        <f t="shared" si="54"/>
        <v>489997.71428570151</v>
      </c>
      <c r="T368" s="2">
        <f t="shared" si="55"/>
        <v>10002.285714285914</v>
      </c>
      <c r="U368" s="2">
        <f t="shared" si="56"/>
        <v>500000</v>
      </c>
      <c r="V368" s="2">
        <f t="shared" si="74"/>
        <v>122015541.9341922</v>
      </c>
      <c r="W368" s="2">
        <f t="shared" si="57"/>
        <v>489997.71428571641</v>
      </c>
      <c r="X368" s="2">
        <f t="shared" si="47"/>
        <v>10002.285714283586</v>
      </c>
      <c r="Y368" s="2">
        <f t="shared" si="70"/>
        <v>44713630.990177363</v>
      </c>
      <c r="Z368" s="2" t="str">
        <f t="shared" si="48"/>
        <v>MEEP</v>
      </c>
      <c r="AA368" s="2">
        <f>IF(Z368="HERE",Y368,AA367+Graph!$G$1*1000)</f>
        <v>111133260.70446342</v>
      </c>
      <c r="AB368" s="2">
        <f t="shared" si="59"/>
        <v>420000</v>
      </c>
      <c r="AC368" s="2">
        <f t="shared" si="71"/>
        <v>42145914.50562042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299</v>
      </c>
      <c r="C369" s="7"/>
      <c r="D369" s="2" t="e">
        <f t="shared" si="51"/>
        <v>#N/A</v>
      </c>
      <c r="E369" s="2" t="e">
        <f t="shared" si="63"/>
        <v>#N/A</v>
      </c>
      <c r="F369" s="2">
        <v>1806638.3222525418</v>
      </c>
      <c r="G369" s="2">
        <f t="shared" si="67"/>
        <v>489997.71428571426</v>
      </c>
      <c r="H369" s="2">
        <f t="shared" si="72"/>
        <v>163665347.6484772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3595568.4285714533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1833974.027611047</v>
      </c>
      <c r="Q369" s="2">
        <f t="shared" si="75"/>
        <v>500000</v>
      </c>
      <c r="R369" s="2">
        <f t="shared" si="73"/>
        <v>167229172.92436969</v>
      </c>
      <c r="S369" s="2">
        <f t="shared" si="54"/>
        <v>489997.71428570151</v>
      </c>
      <c r="T369" s="2">
        <f t="shared" si="55"/>
        <v>10002.285714285914</v>
      </c>
      <c r="U369" s="2">
        <f t="shared" si="56"/>
        <v>500000</v>
      </c>
      <c r="V369" s="2">
        <f t="shared" si="74"/>
        <v>122505539.64847791</v>
      </c>
      <c r="W369" s="2">
        <f t="shared" si="57"/>
        <v>489997.71428571641</v>
      </c>
      <c r="X369" s="2">
        <f t="shared" si="47"/>
        <v>10002.285714283586</v>
      </c>
      <c r="Y369" s="2">
        <f t="shared" si="70"/>
        <v>44723633.275891647</v>
      </c>
      <c r="Z369" s="2" t="str">
        <f t="shared" si="48"/>
        <v>MEEP</v>
      </c>
      <c r="AA369" s="2">
        <f>IF(Z369="HERE",Y369,AA368+Graph!$G$1*1000)</f>
        <v>111553260.70446342</v>
      </c>
      <c r="AB369" s="2">
        <f t="shared" si="59"/>
        <v>420000</v>
      </c>
      <c r="AC369" s="2">
        <f t="shared" si="71"/>
        <v>42145914.50562042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300</v>
      </c>
      <c r="C370" s="7"/>
      <c r="D370" s="2" t="e">
        <f t="shared" si="51"/>
        <v>#N/A</v>
      </c>
      <c r="E370" s="2" t="e">
        <f t="shared" si="63"/>
        <v>#N/A</v>
      </c>
      <c r="F370" s="2">
        <v>1811145.5160318613</v>
      </c>
      <c r="G370" s="2">
        <f t="shared" si="67"/>
        <v>489997.71428571426</v>
      </c>
      <c r="H370" s="2">
        <f t="shared" si="72"/>
        <v>164155345.3627629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3605570.7142857392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1838555.6122448742</v>
      </c>
      <c r="Q370" s="2">
        <f t="shared" si="75"/>
        <v>500000</v>
      </c>
      <c r="R370" s="2">
        <f t="shared" si="73"/>
        <v>167729172.92436969</v>
      </c>
      <c r="S370" s="2">
        <f t="shared" si="54"/>
        <v>489997.71428570151</v>
      </c>
      <c r="T370" s="2">
        <f t="shared" si="55"/>
        <v>10002.285714285914</v>
      </c>
      <c r="U370" s="2">
        <f t="shared" si="56"/>
        <v>500000</v>
      </c>
      <c r="V370" s="2">
        <f t="shared" si="74"/>
        <v>122995537.36276363</v>
      </c>
      <c r="W370" s="2">
        <f t="shared" si="57"/>
        <v>489997.71428571641</v>
      </c>
      <c r="X370" s="2">
        <f t="shared" si="47"/>
        <v>10002.285714283586</v>
      </c>
      <c r="Y370" s="2">
        <f t="shared" si="70"/>
        <v>44733635.56160593</v>
      </c>
      <c r="Z370" s="2" t="str">
        <f t="shared" si="48"/>
        <v>MEEP</v>
      </c>
      <c r="AA370" s="2">
        <f>IF(Z370="HERE",Y370,AA369+Graph!$G$1*1000)</f>
        <v>111973260.70446342</v>
      </c>
      <c r="AB370" s="2">
        <f t="shared" si="59"/>
        <v>420000</v>
      </c>
      <c r="AC370" s="2">
        <f t="shared" si="71"/>
        <v>42145914.50562042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301</v>
      </c>
      <c r="C371" s="7"/>
      <c r="D371" s="2" t="e">
        <f t="shared" si="51"/>
        <v>#N/A</v>
      </c>
      <c r="E371" s="2" t="e">
        <f t="shared" si="63"/>
        <v>#N/A</v>
      </c>
      <c r="F371" s="2">
        <v>1815652.7098112106</v>
      </c>
      <c r="G371" s="2">
        <f t="shared" si="67"/>
        <v>489997.71428571426</v>
      </c>
      <c r="H371" s="2">
        <f t="shared" si="72"/>
        <v>164645343.0770486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3615573.0000000251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1843137.1968787313</v>
      </c>
      <c r="Q371" s="2">
        <f t="shared" si="75"/>
        <v>500000</v>
      </c>
      <c r="R371" s="2">
        <f t="shared" si="73"/>
        <v>168229172.92436969</v>
      </c>
      <c r="S371" s="2">
        <f t="shared" si="54"/>
        <v>489997.71428570151</v>
      </c>
      <c r="T371" s="2">
        <f t="shared" si="55"/>
        <v>10002.285714285914</v>
      </c>
      <c r="U371" s="2">
        <f t="shared" si="56"/>
        <v>500000</v>
      </c>
      <c r="V371" s="2">
        <f t="shared" si="74"/>
        <v>123485535.07704934</v>
      </c>
      <c r="W371" s="2">
        <f t="shared" si="57"/>
        <v>489997.71428571641</v>
      </c>
      <c r="X371" s="2">
        <f t="shared" si="47"/>
        <v>10002.285714283586</v>
      </c>
      <c r="Y371" s="2">
        <f t="shared" si="70"/>
        <v>44743637.847320214</v>
      </c>
      <c r="Z371" s="2" t="str">
        <f t="shared" si="48"/>
        <v>MEEP</v>
      </c>
      <c r="AA371" s="2">
        <f>IF(Z371="HERE",Y371,AA370+Graph!$G$1*1000)</f>
        <v>112393260.70446342</v>
      </c>
      <c r="AB371" s="2">
        <f t="shared" si="59"/>
        <v>420000</v>
      </c>
      <c r="AC371" s="2">
        <f t="shared" si="71"/>
        <v>42145914.50562042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302</v>
      </c>
      <c r="C372" s="7"/>
      <c r="D372" s="2" t="e">
        <f t="shared" si="51"/>
        <v>#N/A</v>
      </c>
      <c r="E372" s="2" t="e">
        <f t="shared" si="63"/>
        <v>#N/A</v>
      </c>
      <c r="F372" s="2">
        <v>1820159.9035905302</v>
      </c>
      <c r="G372" s="2">
        <f t="shared" si="67"/>
        <v>489997.71428571426</v>
      </c>
      <c r="H372" s="2">
        <f t="shared" si="72"/>
        <v>165135340.7913343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3625575.2857143111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1847718.7815125883</v>
      </c>
      <c r="Q372" s="2">
        <f t="shared" si="75"/>
        <v>500000</v>
      </c>
      <c r="R372" s="2">
        <f t="shared" si="73"/>
        <v>168729172.92436969</v>
      </c>
      <c r="S372" s="2">
        <f t="shared" si="54"/>
        <v>489997.71428570151</v>
      </c>
      <c r="T372" s="2">
        <f t="shared" si="55"/>
        <v>10002.285714285914</v>
      </c>
      <c r="U372" s="2">
        <f t="shared" si="56"/>
        <v>500000</v>
      </c>
      <c r="V372" s="2">
        <f t="shared" si="74"/>
        <v>123975532.79133506</v>
      </c>
      <c r="W372" s="2">
        <f t="shared" si="57"/>
        <v>489997.71428571641</v>
      </c>
      <c r="X372" s="2">
        <f t="shared" si="47"/>
        <v>10002.285714283586</v>
      </c>
      <c r="Y372" s="2">
        <f t="shared" si="70"/>
        <v>44753640.133034497</v>
      </c>
      <c r="Z372" s="2" t="str">
        <f t="shared" si="48"/>
        <v>MEEP</v>
      </c>
      <c r="AA372" s="2">
        <f>IF(Z372="HERE",Y372,AA371+Graph!$G$1*1000)</f>
        <v>112813260.70446342</v>
      </c>
      <c r="AB372" s="2">
        <f t="shared" si="59"/>
        <v>420000</v>
      </c>
      <c r="AC372" s="2">
        <f t="shared" si="71"/>
        <v>42145914.50562042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303</v>
      </c>
      <c r="C373" s="7"/>
      <c r="D373" s="2" t="e">
        <f t="shared" si="51"/>
        <v>#N/A</v>
      </c>
      <c r="E373" s="2" t="e">
        <f t="shared" si="63"/>
        <v>#N/A</v>
      </c>
      <c r="F373" s="2">
        <v>1824667.0973698497</v>
      </c>
      <c r="G373" s="2">
        <f t="shared" si="67"/>
        <v>489997.71428571426</v>
      </c>
      <c r="H373" s="2">
        <f t="shared" si="72"/>
        <v>165625338.50562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3635577.571428597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1852300.3661464453</v>
      </c>
      <c r="Q373" s="2">
        <f t="shared" si="75"/>
        <v>500000</v>
      </c>
      <c r="R373" s="2">
        <f t="shared" si="73"/>
        <v>169229172.92436969</v>
      </c>
      <c r="S373" s="2">
        <f t="shared" si="54"/>
        <v>489997.71428570151</v>
      </c>
      <c r="T373" s="2">
        <f t="shared" si="55"/>
        <v>10002.285714285914</v>
      </c>
      <c r="U373" s="2">
        <f t="shared" si="56"/>
        <v>500000</v>
      </c>
      <c r="V373" s="2">
        <f t="shared" si="74"/>
        <v>124465530.50562078</v>
      </c>
      <c r="W373" s="2">
        <f t="shared" si="57"/>
        <v>489997.71428571641</v>
      </c>
      <c r="X373" s="2">
        <f t="shared" si="47"/>
        <v>10002.285714283586</v>
      </c>
      <c r="Y373" s="2">
        <f t="shared" si="70"/>
        <v>44763642.418748781</v>
      </c>
      <c r="Z373" s="2" t="str">
        <f t="shared" si="48"/>
        <v>MEEP</v>
      </c>
      <c r="AA373" s="2">
        <f>IF(Z373="HERE",Y373,AA372+Graph!$G$1*1000)</f>
        <v>113233260.70446342</v>
      </c>
      <c r="AB373" s="2">
        <f t="shared" si="59"/>
        <v>420000</v>
      </c>
      <c r="AC373" s="2">
        <f t="shared" si="71"/>
        <v>42145914.50562042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304</v>
      </c>
      <c r="C374" s="7"/>
      <c r="D374" s="2" t="e">
        <f t="shared" si="51"/>
        <v>#N/A</v>
      </c>
      <c r="E374" s="2" t="e">
        <f t="shared" si="63"/>
        <v>#N/A</v>
      </c>
      <c r="F374" s="2">
        <v>1829174.291149199</v>
      </c>
      <c r="G374" s="2">
        <f t="shared" si="67"/>
        <v>489997.71428571426</v>
      </c>
      <c r="H374" s="2">
        <f t="shared" si="72"/>
        <v>166115336.2199057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3645579.8571428829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1856881.9507803023</v>
      </c>
      <c r="Q374" s="2">
        <f t="shared" si="75"/>
        <v>500000</v>
      </c>
      <c r="R374" s="2">
        <f t="shared" si="73"/>
        <v>169729172.92436969</v>
      </c>
      <c r="S374" s="2">
        <f t="shared" si="54"/>
        <v>489997.71428570151</v>
      </c>
      <c r="T374" s="2">
        <f t="shared" si="55"/>
        <v>10002.285714285914</v>
      </c>
      <c r="U374" s="2">
        <f t="shared" si="56"/>
        <v>500000</v>
      </c>
      <c r="V374" s="2">
        <f t="shared" si="74"/>
        <v>124955528.21990649</v>
      </c>
      <c r="W374" s="2">
        <f t="shared" si="57"/>
        <v>489997.71428571641</v>
      </c>
      <c r="X374" s="2">
        <f t="shared" si="47"/>
        <v>10002.285714283586</v>
      </c>
      <c r="Y374" s="2">
        <f t="shared" si="70"/>
        <v>44773644.704463065</v>
      </c>
      <c r="Z374" s="2" t="str">
        <f t="shared" si="48"/>
        <v>MEEP</v>
      </c>
      <c r="AA374" s="2">
        <f>IF(Z374="HERE",Y374,AA373+Graph!$G$1*1000)</f>
        <v>113653260.70446342</v>
      </c>
      <c r="AB374" s="2">
        <f t="shared" si="59"/>
        <v>420000</v>
      </c>
      <c r="AC374" s="2">
        <f t="shared" si="71"/>
        <v>42145914.50562042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305</v>
      </c>
      <c r="C375" s="7"/>
      <c r="D375" s="2" t="e">
        <f t="shared" si="51"/>
        <v>#N/A</v>
      </c>
      <c r="E375" s="2" t="e">
        <f t="shared" si="63"/>
        <v>#N/A</v>
      </c>
      <c r="F375" s="2">
        <v>1833681.4849285185</v>
      </c>
      <c r="G375" s="2">
        <f t="shared" si="67"/>
        <v>489997.71428571426</v>
      </c>
      <c r="H375" s="2">
        <f t="shared" si="72"/>
        <v>166605333.93419141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3655582.1428571688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1861463.5354141593</v>
      </c>
      <c r="Q375" s="2">
        <f t="shared" si="75"/>
        <v>500000</v>
      </c>
      <c r="R375" s="2">
        <f t="shared" si="73"/>
        <v>170229172.92436969</v>
      </c>
      <c r="S375" s="2">
        <f t="shared" si="54"/>
        <v>489997.71428570151</v>
      </c>
      <c r="T375" s="2">
        <f t="shared" si="55"/>
        <v>10002.285714285914</v>
      </c>
      <c r="U375" s="2">
        <f t="shared" si="56"/>
        <v>500000</v>
      </c>
      <c r="V375" s="2">
        <f t="shared" si="74"/>
        <v>125445525.93419221</v>
      </c>
      <c r="W375" s="2">
        <f t="shared" si="57"/>
        <v>489997.71428571641</v>
      </c>
      <c r="X375" s="2">
        <f t="shared" si="47"/>
        <v>10002.285714283586</v>
      </c>
      <c r="Y375" s="2">
        <f t="shared" si="70"/>
        <v>44783646.990177348</v>
      </c>
      <c r="Z375" s="2" t="str">
        <f t="shared" si="48"/>
        <v>MEEP</v>
      </c>
      <c r="AA375" s="2">
        <f>IF(Z375="HERE",Y375,AA374+Graph!$G$1*1000)</f>
        <v>114073260.70446342</v>
      </c>
      <c r="AB375" s="2">
        <f t="shared" si="59"/>
        <v>420000</v>
      </c>
      <c r="AC375" s="2">
        <f t="shared" si="71"/>
        <v>42145914.50562042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306</v>
      </c>
      <c r="C376" s="7"/>
      <c r="D376" s="2" t="e">
        <f t="shared" si="51"/>
        <v>#N/A</v>
      </c>
      <c r="E376" s="2" t="e">
        <f t="shared" si="63"/>
        <v>#N/A</v>
      </c>
      <c r="F376" s="2">
        <v>1838188.6787078381</v>
      </c>
      <c r="G376" s="2">
        <f t="shared" si="67"/>
        <v>489997.71428571426</v>
      </c>
      <c r="H376" s="2">
        <f t="shared" si="72"/>
        <v>167095331.64847711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3665584.4285714547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1866045.1200480163</v>
      </c>
      <c r="Q376" s="2">
        <f t="shared" si="75"/>
        <v>500000</v>
      </c>
      <c r="R376" s="2">
        <f t="shared" si="73"/>
        <v>170729172.92436969</v>
      </c>
      <c r="S376" s="2">
        <f t="shared" si="54"/>
        <v>489997.71428570151</v>
      </c>
      <c r="T376" s="2">
        <f t="shared" si="55"/>
        <v>10002.285714285914</v>
      </c>
      <c r="U376" s="2">
        <f t="shared" si="56"/>
        <v>500000</v>
      </c>
      <c r="V376" s="2">
        <f t="shared" si="74"/>
        <v>125935523.64847793</v>
      </c>
      <c r="W376" s="2">
        <f t="shared" si="57"/>
        <v>489997.71428571641</v>
      </c>
      <c r="X376" s="2">
        <f t="shared" si="47"/>
        <v>10002.285714283586</v>
      </c>
      <c r="Y376" s="2">
        <f t="shared" si="70"/>
        <v>44793649.275891632</v>
      </c>
      <c r="Z376" s="2" t="str">
        <f t="shared" si="48"/>
        <v>MEEP</v>
      </c>
      <c r="AA376" s="2">
        <f>IF(Z376="HERE",Y376,AA375+Graph!$G$1*1000)</f>
        <v>114493260.70446342</v>
      </c>
      <c r="AB376" s="2">
        <f t="shared" si="59"/>
        <v>420000</v>
      </c>
      <c r="AC376" s="2">
        <f t="shared" si="71"/>
        <v>42145914.50562042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307</v>
      </c>
      <c r="C377" s="7"/>
      <c r="D377" s="2" t="e">
        <f t="shared" si="51"/>
        <v>#N/A</v>
      </c>
      <c r="E377" s="2" t="e">
        <f t="shared" si="63"/>
        <v>#N/A</v>
      </c>
      <c r="F377" s="2">
        <v>1842695.8724871874</v>
      </c>
      <c r="G377" s="2">
        <f t="shared" si="67"/>
        <v>489997.71428571426</v>
      </c>
      <c r="H377" s="2">
        <f t="shared" si="72"/>
        <v>167585329.36276281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3675586.7142857406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1870626.7046818733</v>
      </c>
      <c r="Q377" s="2">
        <f t="shared" si="75"/>
        <v>500000</v>
      </c>
      <c r="R377" s="2">
        <f t="shared" si="73"/>
        <v>171229172.92436969</v>
      </c>
      <c r="S377" s="2">
        <f t="shared" si="54"/>
        <v>489997.71428570151</v>
      </c>
      <c r="T377" s="2">
        <f t="shared" si="55"/>
        <v>10002.285714285914</v>
      </c>
      <c r="U377" s="2">
        <f t="shared" si="56"/>
        <v>500000</v>
      </c>
      <c r="V377" s="2">
        <f t="shared" si="74"/>
        <v>126425521.36276364</v>
      </c>
      <c r="W377" s="2">
        <f t="shared" si="57"/>
        <v>489997.71428571641</v>
      </c>
      <c r="X377" s="2">
        <f t="shared" si="47"/>
        <v>10002.285714283586</v>
      </c>
      <c r="Y377" s="2">
        <f t="shared" si="70"/>
        <v>44803651.561605915</v>
      </c>
      <c r="Z377" s="2" t="str">
        <f t="shared" si="48"/>
        <v>MEEP</v>
      </c>
      <c r="AA377" s="2">
        <f>IF(Z377="HERE",Y377,AA376+Graph!$G$1*1000)</f>
        <v>114913260.70446342</v>
      </c>
      <c r="AB377" s="2">
        <f t="shared" si="59"/>
        <v>420000</v>
      </c>
      <c r="AC377" s="2">
        <f t="shared" si="71"/>
        <v>42145914.50562042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308</v>
      </c>
      <c r="C378" s="7"/>
      <c r="D378" s="2" t="e">
        <f t="shared" si="51"/>
        <v>#N/A</v>
      </c>
      <c r="E378" s="2" t="e">
        <f t="shared" si="63"/>
        <v>#N/A</v>
      </c>
      <c r="F378" s="2">
        <v>1847203.0662665069</v>
      </c>
      <c r="G378" s="2">
        <f t="shared" si="67"/>
        <v>489997.71428571426</v>
      </c>
      <c r="H378" s="2">
        <f t="shared" si="72"/>
        <v>168075327.07704851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3685589.0000000265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1875208.2893157303</v>
      </c>
      <c r="Q378" s="2">
        <f t="shared" si="75"/>
        <v>500000</v>
      </c>
      <c r="R378" s="2">
        <f t="shared" si="73"/>
        <v>171729172.92436969</v>
      </c>
      <c r="S378" s="2">
        <f t="shared" si="54"/>
        <v>489997.71428570151</v>
      </c>
      <c r="T378" s="2">
        <f t="shared" si="55"/>
        <v>10002.285714285914</v>
      </c>
      <c r="U378" s="2">
        <f t="shared" si="56"/>
        <v>500000</v>
      </c>
      <c r="V378" s="2">
        <f t="shared" si="74"/>
        <v>126915519.07704936</v>
      </c>
      <c r="W378" s="2">
        <f t="shared" si="57"/>
        <v>489997.71428571641</v>
      </c>
      <c r="X378" s="2">
        <f t="shared" si="47"/>
        <v>10002.285714283586</v>
      </c>
      <c r="Y378" s="2">
        <f t="shared" si="70"/>
        <v>44813653.847320199</v>
      </c>
      <c r="Z378" s="2" t="str">
        <f t="shared" si="48"/>
        <v>MEEP</v>
      </c>
      <c r="AA378" s="2">
        <f>IF(Z378="HERE",Y378,AA377+Graph!$G$1*1000)</f>
        <v>115333260.70446342</v>
      </c>
      <c r="AB378" s="2">
        <f t="shared" si="59"/>
        <v>420000</v>
      </c>
      <c r="AC378" s="2">
        <f t="shared" si="71"/>
        <v>42145914.50562042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309</v>
      </c>
      <c r="C379" s="7"/>
      <c r="D379" s="2" t="e">
        <f t="shared" si="51"/>
        <v>#N/A</v>
      </c>
      <c r="E379" s="2" t="e">
        <f t="shared" si="63"/>
        <v>#N/A</v>
      </c>
      <c r="F379" s="2">
        <v>1851710.2600458264</v>
      </c>
      <c r="G379" s="2">
        <f t="shared" si="67"/>
        <v>489997.71428571426</v>
      </c>
      <c r="H379" s="2">
        <f t="shared" si="72"/>
        <v>168565324.79133421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3695591.2857143125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1879789.8739495575</v>
      </c>
      <c r="Q379" s="2">
        <f t="shared" si="75"/>
        <v>500000</v>
      </c>
      <c r="R379" s="2">
        <f t="shared" si="73"/>
        <v>172229172.92436969</v>
      </c>
      <c r="S379" s="2">
        <f t="shared" si="54"/>
        <v>489997.71428570151</v>
      </c>
      <c r="T379" s="2">
        <f t="shared" si="55"/>
        <v>10002.285714285914</v>
      </c>
      <c r="U379" s="2">
        <f t="shared" si="56"/>
        <v>500000</v>
      </c>
      <c r="V379" s="2">
        <f t="shared" si="74"/>
        <v>127405516.79133508</v>
      </c>
      <c r="W379" s="2">
        <f t="shared" si="57"/>
        <v>489997.71428571641</v>
      </c>
      <c r="X379" s="2">
        <f t="shared" si="47"/>
        <v>10002.285714283586</v>
      </c>
      <c r="Y379" s="2">
        <f t="shared" si="70"/>
        <v>44823656.133034483</v>
      </c>
      <c r="Z379" s="2" t="str">
        <f t="shared" si="48"/>
        <v>MEEP</v>
      </c>
      <c r="AA379" s="2">
        <f>IF(Z379="HERE",Y379,AA378+Graph!$G$1*1000)</f>
        <v>115753260.70446342</v>
      </c>
      <c r="AB379" s="2">
        <f t="shared" si="59"/>
        <v>420000</v>
      </c>
      <c r="AC379" s="2">
        <f t="shared" si="71"/>
        <v>42145914.50562042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310</v>
      </c>
      <c r="C380" s="7"/>
      <c r="D380" s="2" t="e">
        <f t="shared" si="51"/>
        <v>#N/A</v>
      </c>
      <c r="E380" s="2" t="e">
        <f t="shared" si="63"/>
        <v>#N/A</v>
      </c>
      <c r="F380" s="2">
        <v>1856217.4538251758</v>
      </c>
      <c r="G380" s="2">
        <f t="shared" si="67"/>
        <v>489997.71428571426</v>
      </c>
      <c r="H380" s="2">
        <f t="shared" si="72"/>
        <v>169055322.50561991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3705593.5714285984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1884371.4585834146</v>
      </c>
      <c r="Q380" s="2">
        <f t="shared" si="75"/>
        <v>500000</v>
      </c>
      <c r="R380" s="2">
        <f t="shared" si="73"/>
        <v>172729172.92436969</v>
      </c>
      <c r="S380" s="2">
        <f t="shared" si="54"/>
        <v>489997.71428570151</v>
      </c>
      <c r="T380" s="2">
        <f t="shared" si="55"/>
        <v>10002.285714285914</v>
      </c>
      <c r="U380" s="2">
        <f t="shared" si="56"/>
        <v>500000</v>
      </c>
      <c r="V380" s="2">
        <f t="shared" si="74"/>
        <v>127895514.50562079</v>
      </c>
      <c r="W380" s="2">
        <f t="shared" si="57"/>
        <v>489997.71428571641</v>
      </c>
      <c r="X380" s="2">
        <f t="shared" si="47"/>
        <v>10002.285714283586</v>
      </c>
      <c r="Y380" s="2">
        <f t="shared" si="70"/>
        <v>44833658.418748766</v>
      </c>
      <c r="Z380" s="2" t="str">
        <f t="shared" si="48"/>
        <v>MEEP</v>
      </c>
      <c r="AA380" s="2">
        <f>IF(Z380="HERE",Y380,AA379+Graph!$G$1*1000)</f>
        <v>116173260.70446342</v>
      </c>
      <c r="AB380" s="2">
        <f t="shared" si="59"/>
        <v>420000</v>
      </c>
      <c r="AC380" s="2">
        <f t="shared" si="71"/>
        <v>42145914.50562042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311</v>
      </c>
      <c r="C381" s="7"/>
      <c r="D381" s="2" t="e">
        <f t="shared" si="51"/>
        <v>#N/A</v>
      </c>
      <c r="E381" s="2" t="e">
        <f t="shared" si="63"/>
        <v>#N/A</v>
      </c>
      <c r="F381" s="2">
        <v>1860724.6476044953</v>
      </c>
      <c r="G381" s="2">
        <f t="shared" si="67"/>
        <v>489997.71428571426</v>
      </c>
      <c r="H381" s="2">
        <f t="shared" si="72"/>
        <v>169545320.21990561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3715595.8571428843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1888953.0432172716</v>
      </c>
      <c r="Q381" s="2">
        <f t="shared" si="75"/>
        <v>500000</v>
      </c>
      <c r="R381" s="2">
        <f t="shared" si="73"/>
        <v>173229172.92436969</v>
      </c>
      <c r="S381" s="2">
        <f t="shared" si="54"/>
        <v>489997.71428570151</v>
      </c>
      <c r="T381" s="2">
        <f t="shared" si="55"/>
        <v>10002.285714285914</v>
      </c>
      <c r="U381" s="2">
        <f t="shared" si="56"/>
        <v>500000</v>
      </c>
      <c r="V381" s="2">
        <f t="shared" si="74"/>
        <v>128385512.21990651</v>
      </c>
      <c r="W381" s="2">
        <f t="shared" si="57"/>
        <v>489997.71428571641</v>
      </c>
      <c r="X381" s="2">
        <f t="shared" si="47"/>
        <v>10002.285714283586</v>
      </c>
      <c r="Y381" s="2">
        <f t="shared" si="70"/>
        <v>44843660.70446305</v>
      </c>
      <c r="Z381" s="2" t="str">
        <f t="shared" si="48"/>
        <v>MEEP</v>
      </c>
      <c r="AA381" s="2">
        <f>IF(Z381="HERE",Y381,AA380+Graph!$G$1*1000)</f>
        <v>116593260.70446342</v>
      </c>
      <c r="AB381" s="2">
        <f t="shared" si="59"/>
        <v>420000</v>
      </c>
      <c r="AC381" s="2">
        <f t="shared" si="71"/>
        <v>42145914.50562042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312</v>
      </c>
      <c r="C382" s="7"/>
      <c r="D382" s="2" t="e">
        <f t="shared" si="51"/>
        <v>#N/A</v>
      </c>
      <c r="E382" s="2" t="e">
        <f t="shared" si="63"/>
        <v>#N/A</v>
      </c>
      <c r="F382" s="2">
        <v>1865231.8413838148</v>
      </c>
      <c r="G382" s="2">
        <f t="shared" si="67"/>
        <v>489997.71428571426</v>
      </c>
      <c r="H382" s="2">
        <f t="shared" si="72"/>
        <v>170035317.93419132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3725598.1428571702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1893534.6278511286</v>
      </c>
      <c r="Q382" s="2">
        <f t="shared" si="75"/>
        <v>500000</v>
      </c>
      <c r="R382" s="2">
        <f t="shared" si="73"/>
        <v>173729172.92436969</v>
      </c>
      <c r="S382" s="2">
        <f t="shared" si="54"/>
        <v>489997.71428570151</v>
      </c>
      <c r="T382" s="2">
        <f t="shared" si="55"/>
        <v>10002.285714285914</v>
      </c>
      <c r="U382" s="2">
        <f t="shared" si="56"/>
        <v>500000</v>
      </c>
      <c r="V382" s="2">
        <f t="shared" si="74"/>
        <v>128875509.93419223</v>
      </c>
      <c r="W382" s="2">
        <f t="shared" si="57"/>
        <v>489997.71428571641</v>
      </c>
      <c r="X382" s="2">
        <f t="shared" si="47"/>
        <v>10002.285714283586</v>
      </c>
      <c r="Y382" s="2">
        <f t="shared" si="70"/>
        <v>44853662.990177333</v>
      </c>
      <c r="Z382" s="2" t="str">
        <f t="shared" si="48"/>
        <v>MEEP</v>
      </c>
      <c r="AA382" s="2">
        <f>IF(Z382="HERE",Y382,AA381+Graph!$G$1*1000)</f>
        <v>117013260.70446342</v>
      </c>
      <c r="AB382" s="2">
        <f t="shared" si="59"/>
        <v>420000</v>
      </c>
      <c r="AC382" s="2">
        <f t="shared" si="71"/>
        <v>42145914.50562042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313</v>
      </c>
      <c r="C383" s="7"/>
      <c r="D383" s="2" t="e">
        <f t="shared" si="51"/>
        <v>#N/A</v>
      </c>
      <c r="E383" s="2" t="e">
        <f t="shared" si="63"/>
        <v>#N/A</v>
      </c>
      <c r="F383" s="2">
        <v>1869739.0351631641</v>
      </c>
      <c r="G383" s="2">
        <f t="shared" si="67"/>
        <v>489997.71428571426</v>
      </c>
      <c r="H383" s="2">
        <f t="shared" si="72"/>
        <v>170525315.64847702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3735600.4285714561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1898116.2124849856</v>
      </c>
      <c r="Q383" s="2">
        <f t="shared" si="75"/>
        <v>500000</v>
      </c>
      <c r="R383" s="2">
        <f t="shared" si="73"/>
        <v>174229172.92436969</v>
      </c>
      <c r="S383" s="2">
        <f t="shared" si="54"/>
        <v>489997.71428570151</v>
      </c>
      <c r="T383" s="2">
        <f t="shared" si="55"/>
        <v>10002.285714285914</v>
      </c>
      <c r="U383" s="2">
        <f t="shared" si="56"/>
        <v>500000</v>
      </c>
      <c r="V383" s="2">
        <f t="shared" si="74"/>
        <v>129365507.64847794</v>
      </c>
      <c r="W383" s="2">
        <f t="shared" si="57"/>
        <v>489997.71428571641</v>
      </c>
      <c r="X383" s="2">
        <f t="shared" si="47"/>
        <v>10002.285714283586</v>
      </c>
      <c r="Y383" s="2">
        <f t="shared" si="70"/>
        <v>44863665.275891617</v>
      </c>
      <c r="Z383" s="2" t="str">
        <f t="shared" si="48"/>
        <v>MEEP</v>
      </c>
      <c r="AA383" s="2">
        <f>IF(Z383="HERE",Y383,AA382+Graph!$G$1*1000)</f>
        <v>117433260.70446342</v>
      </c>
      <c r="AB383" s="2">
        <f t="shared" si="59"/>
        <v>420000</v>
      </c>
      <c r="AC383" s="2">
        <f t="shared" si="71"/>
        <v>42145914.50562042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314</v>
      </c>
      <c r="C384" s="7"/>
      <c r="D384" s="2" t="e">
        <f t="shared" si="51"/>
        <v>#N/A</v>
      </c>
      <c r="E384" s="2" t="e">
        <f t="shared" si="63"/>
        <v>#N/A</v>
      </c>
      <c r="F384" s="2">
        <v>1874246.2289424837</v>
      </c>
      <c r="G384" s="2">
        <f t="shared" si="67"/>
        <v>489997.71428571426</v>
      </c>
      <c r="H384" s="2">
        <f t="shared" si="72"/>
        <v>171015313.36276272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3745602.714285742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1902697.7971188426</v>
      </c>
      <c r="Q384" s="2">
        <f t="shared" si="75"/>
        <v>500000</v>
      </c>
      <c r="R384" s="2">
        <f t="shared" si="73"/>
        <v>174729172.92436969</v>
      </c>
      <c r="S384" s="2">
        <f t="shared" si="54"/>
        <v>489997.71428570151</v>
      </c>
      <c r="T384" s="2">
        <f t="shared" si="55"/>
        <v>10002.285714285914</v>
      </c>
      <c r="U384" s="2">
        <f t="shared" si="56"/>
        <v>500000</v>
      </c>
      <c r="V384" s="2">
        <f t="shared" si="74"/>
        <v>129855505.36276366</v>
      </c>
      <c r="W384" s="2">
        <f t="shared" si="57"/>
        <v>489997.71428571641</v>
      </c>
      <c r="X384" s="2">
        <f t="shared" si="47"/>
        <v>10002.285714283586</v>
      </c>
      <c r="Y384" s="2">
        <f t="shared" si="70"/>
        <v>44873667.561605901</v>
      </c>
      <c r="Z384" s="2" t="str">
        <f t="shared" si="48"/>
        <v>MEEP</v>
      </c>
      <c r="AA384" s="2">
        <f>IF(Z384="HERE",Y384,AA383+Graph!$G$1*1000)</f>
        <v>117853260.70446342</v>
      </c>
      <c r="AB384" s="2">
        <f t="shared" si="59"/>
        <v>420000</v>
      </c>
      <c r="AC384" s="2">
        <f t="shared" si="71"/>
        <v>42145914.50562042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315</v>
      </c>
      <c r="C385" s="7"/>
      <c r="D385" s="2" t="e">
        <f t="shared" si="51"/>
        <v>#N/A</v>
      </c>
      <c r="E385" s="2" t="e">
        <f t="shared" si="63"/>
        <v>#N/A</v>
      </c>
      <c r="F385" s="2">
        <v>1878753.4227218032</v>
      </c>
      <c r="G385" s="2">
        <f t="shared" si="67"/>
        <v>489997.71428571426</v>
      </c>
      <c r="H385" s="2">
        <f t="shared" si="72"/>
        <v>171505311.07704842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3755605.0000000279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1907279.3817526996</v>
      </c>
      <c r="Q385" s="2">
        <f t="shared" si="75"/>
        <v>500000</v>
      </c>
      <c r="R385" s="2">
        <f t="shared" si="73"/>
        <v>175229172.92436969</v>
      </c>
      <c r="S385" s="2">
        <f t="shared" si="54"/>
        <v>489997.71428570151</v>
      </c>
      <c r="T385" s="2">
        <f t="shared" si="55"/>
        <v>10002.285714285914</v>
      </c>
      <c r="U385" s="2">
        <f t="shared" si="56"/>
        <v>500000</v>
      </c>
      <c r="V385" s="2">
        <f t="shared" si="74"/>
        <v>130345503.07704937</v>
      </c>
      <c r="W385" s="2">
        <f t="shared" si="57"/>
        <v>489997.71428571641</v>
      </c>
      <c r="X385" s="2">
        <f t="shared" si="47"/>
        <v>10002.285714283586</v>
      </c>
      <c r="Y385" s="2">
        <f t="shared" si="70"/>
        <v>44883669.847320184</v>
      </c>
      <c r="Z385" s="2" t="str">
        <f t="shared" si="48"/>
        <v>MEEP</v>
      </c>
      <c r="AA385" s="2">
        <f>IF(Z385="HERE",Y385,AA384+Graph!$G$1*1000)</f>
        <v>118273260.70446342</v>
      </c>
      <c r="AB385" s="2">
        <f t="shared" si="59"/>
        <v>420000</v>
      </c>
      <c r="AC385" s="2">
        <f t="shared" si="71"/>
        <v>42145914.50562042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71:I385">
    <cfRule type="cellIs" dxfId="113" priority="19" operator="greaterThan">
      <formula>0</formula>
    </cfRule>
  </conditionalFormatting>
  <conditionalFormatting sqref="C31:C64 C117:C385 C71:C114">
    <cfRule type="cellIs" dxfId="112" priority="20" operator="greaterThan">
      <formula>0</formula>
    </cfRule>
  </conditionalFormatting>
  <conditionalFormatting sqref="C31:C64 C117:C385 C71:C11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11" priority="22" operator="greaterThan">
      <formula>0</formula>
    </cfRule>
  </conditionalFormatting>
  <conditionalFormatting sqref="C115">
    <cfRule type="cellIs" dxfId="110" priority="23" operator="greaterThan">
      <formula>0</formula>
    </cfRule>
  </conditionalFormatting>
  <conditionalFormatting sqref="C65">
    <cfRule type="cellIs" dxfId="109" priority="17" operator="greaterThan">
      <formula>0</formula>
    </cfRule>
  </conditionalFormatting>
  <conditionalFormatting sqref="C6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08" priority="16" operator="greaterThan">
      <formula>0</formula>
    </cfRule>
  </conditionalFormatting>
  <conditionalFormatting sqref="C66">
    <cfRule type="cellIs" dxfId="107" priority="14" operator="greaterThan">
      <formula>0</formula>
    </cfRule>
  </conditionalFormatting>
  <conditionalFormatting sqref="C6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06" priority="13" operator="greaterThan">
      <formula>0</formula>
    </cfRule>
  </conditionalFormatting>
  <conditionalFormatting sqref="C67">
    <cfRule type="cellIs" dxfId="105" priority="11" operator="greaterThan">
      <formula>0</formula>
    </cfRule>
  </conditionalFormatting>
  <conditionalFormatting sqref="C6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04" priority="10" operator="greaterThan">
      <formula>0</formula>
    </cfRule>
  </conditionalFormatting>
  <conditionalFormatting sqref="C68">
    <cfRule type="cellIs" dxfId="103" priority="8" operator="greaterThan">
      <formula>0</formula>
    </cfRule>
  </conditionalFormatting>
  <conditionalFormatting sqref="C6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02" priority="7" operator="greaterThan">
      <formula>0</formula>
    </cfRule>
  </conditionalFormatting>
  <conditionalFormatting sqref="C69">
    <cfRule type="cellIs" dxfId="101" priority="5" operator="greaterThan">
      <formula>0</formula>
    </cfRule>
  </conditionalFormatting>
  <conditionalFormatting sqref="C6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00" priority="4" operator="greaterThan">
      <formula>0</formula>
    </cfRule>
  </conditionalFormatting>
  <conditionalFormatting sqref="C70">
    <cfRule type="cellIs" dxfId="14" priority="2" operator="greaterThan">
      <formula>0</formula>
    </cfRule>
  </conditionalFormatting>
  <conditionalFormatting sqref="C7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46" workbookViewId="0">
      <selection activeCell="I70" sqref="I7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71</v>
      </c>
      <c r="O1" s="2" t="s">
        <v>11</v>
      </c>
      <c r="P1" s="2" t="s">
        <v>12</v>
      </c>
      <c r="Q1" s="25" t="s">
        <v>78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48</v>
      </c>
      <c r="AE1" s="2" t="s">
        <v>23</v>
      </c>
      <c r="AF1" s="21" t="s">
        <v>44</v>
      </c>
      <c r="AG1" s="21" t="s">
        <v>49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SUM((550000-LOOKUP(2,1/(ISNUMBER($K$1:$K$194)),$K$1:$K$194))/1000)</f>
        <v>539.99771428571432</v>
      </c>
    </row>
    <row r="32" spans="1:37" ht="15" x14ac:dyDescent="0.25">
      <c r="A32" s="1">
        <v>44208</v>
      </c>
      <c r="B32" s="2">
        <f t="shared" si="0"/>
        <v>-38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310249.98751500249</v>
      </c>
      <c r="G37" s="2">
        <f>IF(F37&gt;550000,$AK$31*1000,F37)</f>
        <v>310249.98751500249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312887.9291716516</v>
      </c>
      <c r="Q37" s="2">
        <f>IF(P37&gt;550000,550000,P37)</f>
        <v>312887.9291716516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314757.18129432201</v>
      </c>
      <c r="G38" s="2">
        <f t="shared" ref="G38:G101" si="25">IF(F38&gt;550000,$AK$31*1000,F38)</f>
        <v>314757.18129432201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317469.51380550861</v>
      </c>
      <c r="Q38" s="2">
        <f t="shared" ref="Q38:Q101" si="26">IF(P38&gt;550000,550000,P38)</f>
        <v>317469.51380550861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319264.37507367134</v>
      </c>
      <c r="G39" s="2">
        <f t="shared" si="25"/>
        <v>319264.37507367134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322051.09843936563</v>
      </c>
      <c r="Q39" s="2">
        <f t="shared" si="26"/>
        <v>322051.09843936563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323771.56885299087</v>
      </c>
      <c r="G40" s="2">
        <f t="shared" si="25"/>
        <v>323771.56885299087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326632.68307322264</v>
      </c>
      <c r="Q40" s="2">
        <f t="shared" si="26"/>
        <v>326632.68307322264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328278.76263231039</v>
      </c>
      <c r="G41" s="2">
        <f t="shared" si="25"/>
        <v>328278.76263231039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331214.26770707965</v>
      </c>
      <c r="Q41" s="2">
        <f t="shared" si="26"/>
        <v>331214.26770707965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332785.95641165972</v>
      </c>
      <c r="G42" s="2">
        <f t="shared" si="25"/>
        <v>332785.95641165972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335795.85234093666</v>
      </c>
      <c r="Q42" s="2">
        <f t="shared" si="26"/>
        <v>335795.85234093666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337293.15019097924</v>
      </c>
      <c r="G43" s="2">
        <f t="shared" si="25"/>
        <v>337293.15019097924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340377.43697479367</v>
      </c>
      <c r="Q43" s="2">
        <f t="shared" si="26"/>
        <v>340377.43697479367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341800.34397032857</v>
      </c>
      <c r="G44" s="2">
        <f t="shared" si="25"/>
        <v>341800.34397032857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344959.02160862088</v>
      </c>
      <c r="Q44" s="2">
        <f t="shared" si="26"/>
        <v>344959.02160862088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346307.53774964809</v>
      </c>
      <c r="G45" s="2">
        <f t="shared" si="25"/>
        <v>346307.53774964809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349540.60624247789</v>
      </c>
      <c r="Q45" s="2">
        <f t="shared" si="26"/>
        <v>349540.60624247789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350814.73152896762</v>
      </c>
      <c r="G46" s="2">
        <f t="shared" si="25"/>
        <v>350814.73152896762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354122.19087633491</v>
      </c>
      <c r="Q46" s="2">
        <f t="shared" si="26"/>
        <v>354122.19087633491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355321.92530831695</v>
      </c>
      <c r="G47" s="2">
        <f t="shared" si="25"/>
        <v>355321.92530831695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358703.77551019192</v>
      </c>
      <c r="Q47" s="2">
        <f t="shared" si="26"/>
        <v>358703.77551019192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5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363285.36014404893</v>
      </c>
      <c r="Q48" s="2">
        <f t="shared" si="26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364336.312866956</v>
      </c>
      <c r="G49" s="2">
        <f t="shared" si="25"/>
        <v>364336.312866956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367866.94477790594</v>
      </c>
      <c r="Q49" s="2">
        <f t="shared" si="26"/>
        <v>367866.94477790594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368843.50664630532</v>
      </c>
      <c r="G50" s="2">
        <f t="shared" si="25"/>
        <v>368843.50664630532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372448.52941176295</v>
      </c>
      <c r="Q50" s="2">
        <f t="shared" si="26"/>
        <v>372448.52941176295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373350.70042562485</v>
      </c>
      <c r="G51" s="2">
        <f t="shared" si="25"/>
        <v>373350.70042562485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377030.11404561996</v>
      </c>
      <c r="Q51" s="2">
        <f t="shared" si="26"/>
        <v>377030.11404561996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377857.89420494437</v>
      </c>
      <c r="G52" s="2">
        <f t="shared" si="25"/>
        <v>377857.89420494437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381611.69867944717</v>
      </c>
      <c r="Q52" s="2">
        <f t="shared" si="26"/>
        <v>381611.69867944717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382365.0879842937</v>
      </c>
      <c r="G53" s="2">
        <f t="shared" si="25"/>
        <v>382365.0879842937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386193.28331330419</v>
      </c>
      <c r="Q53" s="2">
        <f t="shared" si="26"/>
        <v>386193.28331330419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386872.28176361322</v>
      </c>
      <c r="G54" s="2">
        <f t="shared" si="25"/>
        <v>386872.28176361322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390774.8679471612</v>
      </c>
      <c r="Q54" s="2">
        <f t="shared" si="26"/>
        <v>390774.8679471612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391379.47554293275</v>
      </c>
      <c r="G55" s="2">
        <f t="shared" si="25"/>
        <v>391379.47554293275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395356.45258101821</v>
      </c>
      <c r="Q55" s="2">
        <f t="shared" si="26"/>
        <v>395356.45258101821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395886.66932228208</v>
      </c>
      <c r="G56" s="2">
        <f t="shared" si="25"/>
        <v>395886.66932228208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399938.03721487522</v>
      </c>
      <c r="Q56" s="2">
        <f t="shared" si="26"/>
        <v>399938.03721487522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400393.8631016016</v>
      </c>
      <c r="G57" s="2">
        <f t="shared" si="25"/>
        <v>400393.8631016016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404519.62184873223</v>
      </c>
      <c r="Q57" s="2">
        <f t="shared" si="26"/>
        <v>404519.62184873223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404901.05688092113</v>
      </c>
      <c r="G58" s="2">
        <f t="shared" si="25"/>
        <v>404901.05688092113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409101.20648258924</v>
      </c>
      <c r="Q58" s="2">
        <f t="shared" si="26"/>
        <v>409101.20648258924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409408.25066027045</v>
      </c>
      <c r="G59" s="2">
        <f t="shared" si="25"/>
        <v>409408.25066027045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413682.79111644626</v>
      </c>
      <c r="Q59" s="2">
        <f t="shared" si="26"/>
        <v>413682.79111644626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413915.44443958998</v>
      </c>
      <c r="G60" s="2">
        <f t="shared" si="25"/>
        <v>413915.44443958998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418264.37575030327</v>
      </c>
      <c r="Q60" s="2">
        <f t="shared" si="26"/>
        <v>418264.37575030327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418422.6382189095</v>
      </c>
      <c r="G61" s="2">
        <f t="shared" si="25"/>
        <v>418422.6382189095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422845.96038413048</v>
      </c>
      <c r="Q61" s="2">
        <f t="shared" si="26"/>
        <v>422845.96038413048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422929.83199825883</v>
      </c>
      <c r="G62" s="2">
        <f t="shared" si="25"/>
        <v>422929.83199825883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427427.54501798749</v>
      </c>
      <c r="Q62" s="2">
        <f t="shared" si="26"/>
        <v>427427.54501798749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427437.02577757835</v>
      </c>
      <c r="G63" s="2">
        <f t="shared" si="25"/>
        <v>427437.02577757835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432009.1296518445</v>
      </c>
      <c r="Q63" s="2">
        <f t="shared" si="26"/>
        <v>432009.1296518445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431944.21955692768</v>
      </c>
      <c r="G64" s="2">
        <f t="shared" si="25"/>
        <v>431944.21955692768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436590.71428570151</v>
      </c>
      <c r="Q64" s="2">
        <f t="shared" si="26"/>
        <v>436590.71428570151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436451.41333624721</v>
      </c>
      <c r="G65" s="2">
        <f t="shared" si="25"/>
        <v>436451.41333624721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441172.29891955853</v>
      </c>
      <c r="Q65" s="2">
        <f t="shared" si="26"/>
        <v>441172.29891955853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440958.60711556673</v>
      </c>
      <c r="G66" s="2">
        <f t="shared" si="25"/>
        <v>440958.60711556673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445753.88355341554</v>
      </c>
      <c r="Q66" s="2">
        <f t="shared" si="26"/>
        <v>445753.88355341554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445465.80089491606</v>
      </c>
      <c r="G67" s="2">
        <f t="shared" si="25"/>
        <v>445465.80089491606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450335.46818727255</v>
      </c>
      <c r="Q67" s="2">
        <f t="shared" si="26"/>
        <v>450335.46818727255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449972.99467423558</v>
      </c>
      <c r="G68" s="2">
        <f t="shared" si="25"/>
        <v>449972.99467423558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454917.05282112956</v>
      </c>
      <c r="Q68" s="2">
        <f t="shared" si="26"/>
        <v>454917.05282112956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454480.18845355511</v>
      </c>
      <c r="G69" s="2">
        <f t="shared" si="25"/>
        <v>454480.18845355511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459498.63745495677</v>
      </c>
      <c r="Q69" s="2">
        <f t="shared" si="26"/>
        <v>459498.63745495677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458987.38223290443</v>
      </c>
      <c r="G70" s="2">
        <f t="shared" si="25"/>
        <v>458987.38223290443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464080.22208881378</v>
      </c>
      <c r="Q70" s="2">
        <f t="shared" si="26"/>
        <v>464080.22208881378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1</v>
      </c>
      <c r="C71" s="7"/>
      <c r="D71" s="2" t="e">
        <f t="shared" si="12"/>
        <v>#N/A</v>
      </c>
      <c r="E71" s="2" t="e">
        <f t="shared" si="22"/>
        <v>#N/A</v>
      </c>
      <c r="F71" s="2">
        <v>463494.57601222396</v>
      </c>
      <c r="G71" s="2">
        <f t="shared" si="25"/>
        <v>463494.57601222396</v>
      </c>
      <c r="H71" s="2">
        <f t="shared" si="13"/>
        <v>17710936.576012224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614887.28571428568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468661.80672267079</v>
      </c>
      <c r="Q71" s="2">
        <f t="shared" si="26"/>
        <v>468661.80672267079</v>
      </c>
      <c r="R71" s="2">
        <f t="shared" si="16"/>
        <v>18320988.806722671</v>
      </c>
      <c r="S71" s="2">
        <f t="shared" si="17"/>
        <v>463494.57601222396</v>
      </c>
      <c r="T71" s="2">
        <f t="shared" si="18"/>
        <v>10002.285714285681</v>
      </c>
      <c r="U71" s="2">
        <f t="shared" si="19"/>
        <v>468661.80672267079</v>
      </c>
      <c r="V71" s="2">
        <f t="shared" si="5"/>
        <v>618153.16666666663</v>
      </c>
      <c r="W71" s="2">
        <f t="shared" si="20"/>
        <v>13268.166666666628</v>
      </c>
      <c r="X71" s="2">
        <f t="shared" si="6"/>
        <v>455393.64005600417</v>
      </c>
      <c r="Y71" s="2">
        <f t="shared" si="7"/>
        <v>17702835.640056003</v>
      </c>
      <c r="Z71" s="2" t="str">
        <f t="shared" si="8"/>
        <v>HERE</v>
      </c>
      <c r="AA71" s="2">
        <f>IF(Z71="HERE",Y71,AA70+Graph!$G$1*1000)</f>
        <v>17702835.640056003</v>
      </c>
      <c r="AB71" s="2">
        <f t="shared" si="21"/>
        <v>455393.64005600289</v>
      </c>
      <c r="AC71" s="2">
        <f t="shared" si="9"/>
        <v>618153.16666666663</v>
      </c>
      <c r="AD71" s="3">
        <f t="shared" si="10"/>
        <v>17702835.640056003</v>
      </c>
      <c r="AE71" s="2">
        <f>IF(AE69&gt;=52800000,52800000,IF(AB50=Graph!G$1*1000,AE70+Graph!G$1*1000,AC71))</f>
        <v>618153.16666666663</v>
      </c>
      <c r="AF71" s="3">
        <f t="shared" si="11"/>
        <v>618153.16666666663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2</v>
      </c>
      <c r="C72" s="7"/>
      <c r="D72" s="2" t="e">
        <f t="shared" si="12"/>
        <v>#N/A</v>
      </c>
      <c r="E72" s="2" t="e">
        <f t="shared" si="22"/>
        <v>#N/A</v>
      </c>
      <c r="F72" s="2">
        <v>468001.76979154348</v>
      </c>
      <c r="G72" s="2">
        <f t="shared" si="25"/>
        <v>468001.76979154348</v>
      </c>
      <c r="H72" s="2">
        <f t="shared" si="13"/>
        <v>18178938.345803767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624889.57142857136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473243.39135652781</v>
      </c>
      <c r="Q72" s="2">
        <f t="shared" si="26"/>
        <v>473243.39135652781</v>
      </c>
      <c r="R72" s="2">
        <f t="shared" si="16"/>
        <v>18794232.198079199</v>
      </c>
      <c r="S72" s="2">
        <f t="shared" si="17"/>
        <v>468001.76979154348</v>
      </c>
      <c r="T72" s="2">
        <f t="shared" si="18"/>
        <v>10002.285714285681</v>
      </c>
      <c r="U72" s="2">
        <f t="shared" si="19"/>
        <v>473243.39135652781</v>
      </c>
      <c r="V72" s="2">
        <f t="shared" si="5"/>
        <v>631421.33333333337</v>
      </c>
      <c r="W72" s="2">
        <f t="shared" si="20"/>
        <v>13268.166666666744</v>
      </c>
      <c r="X72" s="2">
        <f t="shared" si="6"/>
        <v>459975.22468986106</v>
      </c>
      <c r="Y72" s="2">
        <f t="shared" si="7"/>
        <v>18162810.864745863</v>
      </c>
      <c r="Z72" s="2" t="str">
        <f t="shared" si="8"/>
        <v>HERE</v>
      </c>
      <c r="AA72" s="2">
        <f>IF(Z72="HERE",Y72,AA71+Graph!$G$1*1000)</f>
        <v>18162810.864745863</v>
      </c>
      <c r="AB72" s="2">
        <f t="shared" si="21"/>
        <v>459975.2246898599</v>
      </c>
      <c r="AC72" s="2">
        <f t="shared" si="9"/>
        <v>631421.33333333337</v>
      </c>
      <c r="AD72" s="3">
        <f t="shared" si="10"/>
        <v>18162810.864745863</v>
      </c>
      <c r="AE72" s="2">
        <f>IF(AE70&gt;=52800000,52800000,IF(AB51=Graph!G$1*1000,AE71+Graph!G$1*1000,AC72))</f>
        <v>631421.33333333337</v>
      </c>
      <c r="AF72" s="3">
        <f t="shared" si="11"/>
        <v>631421.33333333337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3</v>
      </c>
      <c r="C73" s="7"/>
      <c r="D73" s="2" t="e">
        <f t="shared" si="12"/>
        <v>#N/A</v>
      </c>
      <c r="E73" s="2" t="e">
        <f t="shared" si="22"/>
        <v>#N/A</v>
      </c>
      <c r="F73" s="2">
        <v>472508.96357089281</v>
      </c>
      <c r="G73" s="2">
        <f t="shared" si="25"/>
        <v>472508.96357089281</v>
      </c>
      <c r="H73" s="2">
        <f t="shared" si="13"/>
        <v>18651447.30937466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634891.85714285704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477824.97599038482</v>
      </c>
      <c r="Q73" s="2">
        <f t="shared" si="26"/>
        <v>477824.97599038482</v>
      </c>
      <c r="R73" s="2">
        <f t="shared" si="16"/>
        <v>19272057.174069583</v>
      </c>
      <c r="S73" s="2">
        <f t="shared" si="17"/>
        <v>472508.96357089281</v>
      </c>
      <c r="T73" s="2">
        <f t="shared" si="18"/>
        <v>10002.285714285681</v>
      </c>
      <c r="U73" s="2">
        <f t="shared" si="19"/>
        <v>477824.97599038482</v>
      </c>
      <c r="V73" s="2">
        <f t="shared" si="5"/>
        <v>644689.5</v>
      </c>
      <c r="W73" s="2">
        <f t="shared" si="20"/>
        <v>13268.166666666628</v>
      </c>
      <c r="X73" s="2">
        <f t="shared" si="6"/>
        <v>464556.80932371819</v>
      </c>
      <c r="Y73" s="2">
        <f t="shared" si="7"/>
        <v>18627367.67406958</v>
      </c>
      <c r="Z73" s="2" t="str">
        <f t="shared" si="8"/>
        <v>HERE</v>
      </c>
      <c r="AA73" s="2">
        <f>IF(Z73="HERE",Y73,AA72+Graph!$G$1*1000)</f>
        <v>18627367.67406958</v>
      </c>
      <c r="AB73" s="2">
        <f t="shared" si="21"/>
        <v>464556.80932371691</v>
      </c>
      <c r="AC73" s="2">
        <f t="shared" si="9"/>
        <v>644689.5</v>
      </c>
      <c r="AD73" s="3">
        <f t="shared" si="10"/>
        <v>18627367.67406958</v>
      </c>
      <c r="AE73" s="2">
        <f>IF(AE71&gt;=52800000,52800000,IF(AB52=Graph!G$1*1000,AE72+Graph!G$1*1000,AC73))</f>
        <v>644689.5</v>
      </c>
      <c r="AF73" s="3">
        <f t="shared" si="11"/>
        <v>644689.5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4</v>
      </c>
      <c r="C74" s="7"/>
      <c r="D74" s="2" t="e">
        <f t="shared" si="12"/>
        <v>#N/A</v>
      </c>
      <c r="E74" s="2" t="e">
        <f t="shared" si="22"/>
        <v>#N/A</v>
      </c>
      <c r="F74" s="2">
        <v>477016.15735021234</v>
      </c>
      <c r="G74" s="2">
        <f t="shared" si="25"/>
        <v>477016.15735021234</v>
      </c>
      <c r="H74" s="2">
        <f t="shared" si="13"/>
        <v>19128463.466724873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644894.14285714272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482406.56062424183</v>
      </c>
      <c r="Q74" s="2">
        <f t="shared" si="26"/>
        <v>482406.56062424183</v>
      </c>
      <c r="R74" s="2">
        <f t="shared" si="16"/>
        <v>19754463.734693825</v>
      </c>
      <c r="S74" s="2">
        <f t="shared" si="17"/>
        <v>477016.15735021234</v>
      </c>
      <c r="T74" s="2">
        <f t="shared" si="18"/>
        <v>10002.285714285681</v>
      </c>
      <c r="U74" s="2">
        <f t="shared" si="19"/>
        <v>482406.56062424183</v>
      </c>
      <c r="V74" s="2">
        <f t="shared" si="5"/>
        <v>657957.66666666663</v>
      </c>
      <c r="W74" s="2">
        <f t="shared" si="20"/>
        <v>13268.166666666628</v>
      </c>
      <c r="X74" s="2">
        <f t="shared" si="6"/>
        <v>469138.3939575752</v>
      </c>
      <c r="Y74" s="2">
        <f t="shared" si="7"/>
        <v>19096506.068027154</v>
      </c>
      <c r="Z74" s="2" t="str">
        <f t="shared" si="8"/>
        <v>HERE</v>
      </c>
      <c r="AA74" s="2">
        <f>IF(Z74="HERE",Y74,AA73+Graph!$G$1*1000)</f>
        <v>19096506.068027154</v>
      </c>
      <c r="AB74" s="2">
        <f t="shared" si="21"/>
        <v>469138.39395757392</v>
      </c>
      <c r="AC74" s="2">
        <f t="shared" si="9"/>
        <v>657957.66666666663</v>
      </c>
      <c r="AD74" s="3">
        <f t="shared" si="10"/>
        <v>19096506.068027154</v>
      </c>
      <c r="AE74" s="2">
        <f>IF(AE72&gt;=52800000,52800000,IF(AB53=Graph!G$1*1000,AE73+Graph!G$1*1000,AC74))</f>
        <v>657957.66666666663</v>
      </c>
      <c r="AF74" s="3">
        <f t="shared" si="11"/>
        <v>657957.66666666663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5</v>
      </c>
      <c r="C75" s="7"/>
      <c r="D75" s="2" t="e">
        <f t="shared" si="12"/>
        <v>#N/A</v>
      </c>
      <c r="E75" s="2" t="e">
        <f t="shared" si="22"/>
        <v>#N/A</v>
      </c>
      <c r="F75" s="2">
        <v>481523.35112953186</v>
      </c>
      <c r="G75" s="2">
        <f t="shared" si="25"/>
        <v>481523.35112953186</v>
      </c>
      <c r="H75" s="2">
        <f t="shared" si="13"/>
        <v>19609986.817854404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654896.42857142841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486988.14525809884</v>
      </c>
      <c r="Q75" s="2">
        <f t="shared" si="26"/>
        <v>486988.14525809884</v>
      </c>
      <c r="R75" s="2">
        <f t="shared" si="16"/>
        <v>20241451.879951924</v>
      </c>
      <c r="S75" s="2">
        <f t="shared" si="17"/>
        <v>481523.35112953186</v>
      </c>
      <c r="T75" s="2">
        <f t="shared" si="18"/>
        <v>10002.285714285681</v>
      </c>
      <c r="U75" s="2">
        <f t="shared" si="19"/>
        <v>486988.14525809884</v>
      </c>
      <c r="V75" s="2">
        <f t="shared" si="5"/>
        <v>671225.83333333337</v>
      </c>
      <c r="W75" s="2">
        <f t="shared" si="20"/>
        <v>13268.166666666744</v>
      </c>
      <c r="X75" s="2">
        <f t="shared" si="6"/>
        <v>473719.9785914321</v>
      </c>
      <c r="Y75" s="2">
        <f t="shared" si="7"/>
        <v>19570226.046618585</v>
      </c>
      <c r="Z75" s="2" t="str">
        <f t="shared" si="8"/>
        <v>HERE</v>
      </c>
      <c r="AA75" s="2">
        <f>IF(Z75="HERE",Y75,AA74+Graph!$G$1*1000)</f>
        <v>19570226.046618585</v>
      </c>
      <c r="AB75" s="2">
        <f t="shared" si="21"/>
        <v>473719.97859143093</v>
      </c>
      <c r="AC75" s="2">
        <f t="shared" si="9"/>
        <v>671225.83333333337</v>
      </c>
      <c r="AD75" s="3">
        <f t="shared" si="10"/>
        <v>19570226.046618585</v>
      </c>
      <c r="AE75" s="2">
        <f>IF(AE73&gt;=52800000,52800000,IF(AB54=Graph!G$1*1000,AE74+Graph!G$1*1000,AC75))</f>
        <v>671225.83333333337</v>
      </c>
      <c r="AF75" s="3">
        <f t="shared" si="11"/>
        <v>671225.83333333337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6</v>
      </c>
      <c r="C76" s="7"/>
      <c r="D76" s="2" t="e">
        <f t="shared" si="12"/>
        <v>#N/A</v>
      </c>
      <c r="E76" s="2" t="e">
        <f t="shared" si="22"/>
        <v>#N/A</v>
      </c>
      <c r="F76" s="2">
        <v>486030.54490888119</v>
      </c>
      <c r="G76" s="2">
        <f t="shared" si="25"/>
        <v>486030.54490888119</v>
      </c>
      <c r="H76" s="2">
        <f t="shared" si="13"/>
        <v>20096017.362763286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664898.71428571409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491569.72989195585</v>
      </c>
      <c r="Q76" s="2">
        <f t="shared" si="26"/>
        <v>491569.72989195585</v>
      </c>
      <c r="R76" s="2">
        <f t="shared" si="16"/>
        <v>20733021.60984388</v>
      </c>
      <c r="S76" s="2">
        <f t="shared" si="17"/>
        <v>486030.54490888119</v>
      </c>
      <c r="T76" s="2">
        <f t="shared" si="18"/>
        <v>10002.285714285681</v>
      </c>
      <c r="U76" s="2">
        <f t="shared" si="19"/>
        <v>491569.72989195585</v>
      </c>
      <c r="V76" s="2">
        <f t="shared" si="5"/>
        <v>684494</v>
      </c>
      <c r="W76" s="2">
        <f t="shared" si="20"/>
        <v>13268.166666666628</v>
      </c>
      <c r="X76" s="2">
        <f t="shared" si="6"/>
        <v>478301.56322528922</v>
      </c>
      <c r="Y76" s="2">
        <f t="shared" si="7"/>
        <v>20048527.609843872</v>
      </c>
      <c r="Z76" s="2" t="str">
        <f t="shared" si="8"/>
        <v>HERE</v>
      </c>
      <c r="AA76" s="2">
        <f>IF(Z76="HERE",Y76,AA75+Graph!$G$1*1000)</f>
        <v>20048527.609843872</v>
      </c>
      <c r="AB76" s="2">
        <f t="shared" si="21"/>
        <v>478301.56322528794</v>
      </c>
      <c r="AC76" s="2">
        <f t="shared" si="9"/>
        <v>684494</v>
      </c>
      <c r="AD76" s="3">
        <f t="shared" si="10"/>
        <v>20048527.609843872</v>
      </c>
      <c r="AE76" s="2">
        <f>IF(AE74&gt;=52800000,52800000,IF(AB55=Graph!G$1*1000,AE75+Graph!G$1*1000,AC76))</f>
        <v>684494</v>
      </c>
      <c r="AF76" s="3">
        <f t="shared" si="11"/>
        <v>684494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7</v>
      </c>
      <c r="C77" s="7"/>
      <c r="D77" s="2" t="e">
        <f t="shared" si="12"/>
        <v>#N/A</v>
      </c>
      <c r="E77" s="2" t="e">
        <f t="shared" si="22"/>
        <v>#N/A</v>
      </c>
      <c r="F77" s="2">
        <v>490537.73868820071</v>
      </c>
      <c r="G77" s="2">
        <f t="shared" si="25"/>
        <v>490537.73868820071</v>
      </c>
      <c r="H77" s="2">
        <f t="shared" si="13"/>
        <v>20586555.101451486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674900.99999999977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496151.31452581286</v>
      </c>
      <c r="Q77" s="2">
        <f t="shared" si="26"/>
        <v>496151.31452581286</v>
      </c>
      <c r="R77" s="2">
        <f t="shared" si="16"/>
        <v>21229172.924369693</v>
      </c>
      <c r="S77" s="2">
        <f t="shared" si="17"/>
        <v>490537.73868820071</v>
      </c>
      <c r="T77" s="2">
        <f t="shared" si="18"/>
        <v>10002.285714285681</v>
      </c>
      <c r="U77" s="2">
        <f t="shared" si="19"/>
        <v>496151.31452581286</v>
      </c>
      <c r="V77" s="2">
        <f t="shared" si="5"/>
        <v>697762.16666666663</v>
      </c>
      <c r="W77" s="2">
        <f t="shared" si="20"/>
        <v>13268.166666666628</v>
      </c>
      <c r="X77" s="2">
        <f t="shared" si="6"/>
        <v>482883.14785914624</v>
      </c>
      <c r="Y77" s="2">
        <f t="shared" si="7"/>
        <v>20531410.757703017</v>
      </c>
      <c r="Z77" s="2" t="str">
        <f t="shared" si="8"/>
        <v>HERE</v>
      </c>
      <c r="AA77" s="2">
        <f>IF(Z77="HERE",Y77,AA76+Graph!$G$1*1000)</f>
        <v>20531410.757703017</v>
      </c>
      <c r="AB77" s="2">
        <f t="shared" si="21"/>
        <v>482883.14785914496</v>
      </c>
      <c r="AC77" s="2">
        <f t="shared" si="9"/>
        <v>697762.16666666663</v>
      </c>
      <c r="AD77" s="3">
        <f t="shared" si="10"/>
        <v>20531410.757703017</v>
      </c>
      <c r="AE77" s="2">
        <f>IF(AE75&gt;=52800000,52800000,IF(AB56=Graph!G$1*1000,AE76+Graph!G$1*1000,AC77))</f>
        <v>697762.16666666663</v>
      </c>
      <c r="AF77" s="3">
        <f t="shared" si="11"/>
        <v>697762.16666666663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8</v>
      </c>
      <c r="C78" s="7"/>
      <c r="D78" s="2" t="e">
        <f t="shared" si="12"/>
        <v>#N/A</v>
      </c>
      <c r="E78" s="2" t="e">
        <f t="shared" si="22"/>
        <v>#N/A</v>
      </c>
      <c r="F78" s="2">
        <v>495044.93246752024</v>
      </c>
      <c r="G78" s="2">
        <f t="shared" si="25"/>
        <v>495044.93246752024</v>
      </c>
      <c r="H78" s="2">
        <f t="shared" si="13"/>
        <v>21081600.033919007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684903.28571428545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500732.89915964007</v>
      </c>
      <c r="Q78" s="2">
        <f t="shared" si="26"/>
        <v>500732.89915964007</v>
      </c>
      <c r="R78" s="2">
        <f t="shared" si="16"/>
        <v>21729905.823529333</v>
      </c>
      <c r="S78" s="2">
        <f t="shared" si="17"/>
        <v>495044.93246752024</v>
      </c>
      <c r="T78" s="2">
        <f t="shared" si="18"/>
        <v>10002.285714285681</v>
      </c>
      <c r="U78" s="2">
        <f t="shared" si="19"/>
        <v>500732.89915964007</v>
      </c>
      <c r="V78" s="2">
        <f t="shared" si="5"/>
        <v>711030.33333333337</v>
      </c>
      <c r="W78" s="2">
        <f t="shared" si="20"/>
        <v>13268.166666666744</v>
      </c>
      <c r="X78" s="2">
        <f t="shared" si="6"/>
        <v>487464.73249297333</v>
      </c>
      <c r="Y78" s="2">
        <f t="shared" si="7"/>
        <v>21018875.49019599</v>
      </c>
      <c r="Z78" s="2" t="str">
        <f t="shared" si="8"/>
        <v>HERE</v>
      </c>
      <c r="AA78" s="2">
        <f>IF(Z78="HERE",Y78,AA77+Graph!$G$1*1000)</f>
        <v>21018875.49019599</v>
      </c>
      <c r="AB78" s="2">
        <f t="shared" si="21"/>
        <v>487464.73249297217</v>
      </c>
      <c r="AC78" s="2">
        <f t="shared" si="9"/>
        <v>711030.33333333337</v>
      </c>
      <c r="AD78" s="3">
        <f t="shared" si="10"/>
        <v>21018875.49019599</v>
      </c>
      <c r="AE78" s="2">
        <f>IF(AE76&gt;=52800000,52800000,IF(AB57=Graph!G$1*1000,AE77+Graph!G$1*1000,AC78))</f>
        <v>711030.33333333337</v>
      </c>
      <c r="AF78" s="3">
        <f t="shared" si="11"/>
        <v>711030.33333333337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9</v>
      </c>
      <c r="C79" s="7"/>
      <c r="D79" s="2" t="e">
        <f t="shared" si="12"/>
        <v>#N/A</v>
      </c>
      <c r="E79" s="2" t="e">
        <f t="shared" si="22"/>
        <v>#N/A</v>
      </c>
      <c r="F79" s="2">
        <v>499552.12624686956</v>
      </c>
      <c r="G79" s="2">
        <f t="shared" si="25"/>
        <v>499552.12624686956</v>
      </c>
      <c r="H79" s="2">
        <f t="shared" si="13"/>
        <v>21581152.160165876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694905.57142857113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505314.48379349709</v>
      </c>
      <c r="Q79" s="2">
        <f t="shared" si="26"/>
        <v>505314.48379349709</v>
      </c>
      <c r="R79" s="2">
        <f t="shared" si="16"/>
        <v>22235220.30732283</v>
      </c>
      <c r="S79" s="2">
        <f t="shared" si="17"/>
        <v>499552.12624686956</v>
      </c>
      <c r="T79" s="2">
        <f t="shared" si="18"/>
        <v>10002.285714285681</v>
      </c>
      <c r="U79" s="2">
        <f t="shared" si="19"/>
        <v>505314.48379349709</v>
      </c>
      <c r="V79" s="2">
        <f t="shared" si="5"/>
        <v>724298.5</v>
      </c>
      <c r="W79" s="2">
        <f t="shared" si="20"/>
        <v>13268.166666666628</v>
      </c>
      <c r="X79" s="2">
        <f t="shared" si="6"/>
        <v>492046.31712683046</v>
      </c>
      <c r="Y79" s="2">
        <f t="shared" si="7"/>
        <v>21510921.807322819</v>
      </c>
      <c r="Z79" s="2" t="str">
        <f t="shared" si="8"/>
        <v>HERE</v>
      </c>
      <c r="AA79" s="2">
        <f>IF(Z79="HERE",Y79,AA78+Graph!$G$1*1000)</f>
        <v>21510921.807322819</v>
      </c>
      <c r="AB79" s="2">
        <f t="shared" si="21"/>
        <v>492046.31712682918</v>
      </c>
      <c r="AC79" s="2">
        <f t="shared" si="9"/>
        <v>724298.5</v>
      </c>
      <c r="AD79" s="3">
        <f t="shared" si="10"/>
        <v>21510921.807322819</v>
      </c>
      <c r="AE79" s="2">
        <f>IF(AE77&gt;=52800000,52800000,IF(AB58=Graph!G$1*1000,AE78+Graph!G$1*1000,AC79))</f>
        <v>724298.5</v>
      </c>
      <c r="AF79" s="3">
        <f t="shared" si="11"/>
        <v>724298.5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10</v>
      </c>
      <c r="C80" s="7"/>
      <c r="D80" s="2" t="e">
        <f t="shared" si="12"/>
        <v>#N/A</v>
      </c>
      <c r="E80" s="2" t="e">
        <f t="shared" si="22"/>
        <v>#N/A</v>
      </c>
      <c r="F80" s="2">
        <v>504059.32002618909</v>
      </c>
      <c r="G80" s="2">
        <f t="shared" si="25"/>
        <v>504059.32002618909</v>
      </c>
      <c r="H80" s="2">
        <f t="shared" si="13"/>
        <v>22085211.480192065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704907.85714285681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509896.0684273541</v>
      </c>
      <c r="Q80" s="2">
        <f t="shared" si="26"/>
        <v>509896.0684273541</v>
      </c>
      <c r="R80" s="2">
        <f t="shared" si="16"/>
        <v>22745116.375750184</v>
      </c>
      <c r="S80" s="2">
        <f t="shared" si="17"/>
        <v>504059.32002618909</v>
      </c>
      <c r="T80" s="2">
        <f t="shared" si="18"/>
        <v>10002.285714285681</v>
      </c>
      <c r="U80" s="2">
        <f t="shared" si="19"/>
        <v>509896.0684273541</v>
      </c>
      <c r="V80" s="2">
        <f t="shared" si="5"/>
        <v>737566.66666666663</v>
      </c>
      <c r="W80" s="2">
        <f t="shared" si="20"/>
        <v>13268.166666666628</v>
      </c>
      <c r="X80" s="2">
        <f t="shared" si="6"/>
        <v>496627.90176068747</v>
      </c>
      <c r="Y80" s="2">
        <f t="shared" si="7"/>
        <v>22007549.709083505</v>
      </c>
      <c r="Z80" s="2" t="str">
        <f t="shared" si="8"/>
        <v>HERE</v>
      </c>
      <c r="AA80" s="2">
        <f>IF(Z80="HERE",Y80,AA79+Graph!$G$1*1000)</f>
        <v>22007549.709083505</v>
      </c>
      <c r="AB80" s="2">
        <f t="shared" si="21"/>
        <v>496627.90176068619</v>
      </c>
      <c r="AC80" s="2">
        <f t="shared" si="9"/>
        <v>737566.66666666663</v>
      </c>
      <c r="AD80" s="3">
        <f t="shared" si="10"/>
        <v>22007549.709083505</v>
      </c>
      <c r="AE80" s="2">
        <f>IF(AE78&gt;=52800000,52800000,IF(AB59=Graph!G$1*1000,AE79+Graph!G$1*1000,AC80))</f>
        <v>737566.66666666663</v>
      </c>
      <c r="AF80" s="3">
        <f t="shared" si="11"/>
        <v>737566.66666666663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11</v>
      </c>
      <c r="C81" s="7"/>
      <c r="D81" s="2" t="e">
        <f t="shared" si="12"/>
        <v>#N/A</v>
      </c>
      <c r="E81" s="2" t="e">
        <f t="shared" si="22"/>
        <v>#N/A</v>
      </c>
      <c r="F81" s="2">
        <v>508566.51380550861</v>
      </c>
      <c r="G81" s="2">
        <f t="shared" si="25"/>
        <v>508566.51380550861</v>
      </c>
      <c r="H81" s="2">
        <f t="shared" si="13"/>
        <v>22593777.993997574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714910.14285714249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514477.65306121111</v>
      </c>
      <c r="Q81" s="2">
        <f t="shared" si="26"/>
        <v>514477.65306121111</v>
      </c>
      <c r="R81" s="2">
        <f t="shared" si="16"/>
        <v>23259594.028811395</v>
      </c>
      <c r="S81" s="2">
        <f t="shared" si="17"/>
        <v>508566.51380550861</v>
      </c>
      <c r="T81" s="2">
        <f t="shared" si="18"/>
        <v>10002.285714285681</v>
      </c>
      <c r="U81" s="2">
        <f t="shared" si="19"/>
        <v>514477.65306121111</v>
      </c>
      <c r="V81" s="2">
        <f t="shared" si="5"/>
        <v>750834.83333333326</v>
      </c>
      <c r="W81" s="2">
        <f t="shared" si="20"/>
        <v>13268.166666666628</v>
      </c>
      <c r="X81" s="2">
        <f t="shared" si="6"/>
        <v>501209.48639454448</v>
      </c>
      <c r="Y81" s="2">
        <f t="shared" si="7"/>
        <v>22508759.195478048</v>
      </c>
      <c r="Z81" s="2" t="str">
        <f t="shared" si="8"/>
        <v>HERE</v>
      </c>
      <c r="AA81" s="2">
        <f>IF(Z81="HERE",Y81,AA80+Graph!$G$1*1000)</f>
        <v>22508759.195478048</v>
      </c>
      <c r="AB81" s="2">
        <f t="shared" si="21"/>
        <v>501209.4863945432</v>
      </c>
      <c r="AC81" s="2">
        <f t="shared" si="9"/>
        <v>750834.83333333326</v>
      </c>
      <c r="AD81" s="3">
        <f t="shared" si="10"/>
        <v>22508759.195478048</v>
      </c>
      <c r="AE81" s="2">
        <f>IF(AE79&gt;=52800000,52800000,IF(AB60=Graph!G$1*1000,AE80+Graph!G$1*1000,AC81))</f>
        <v>750834.83333333326</v>
      </c>
      <c r="AF81" s="3">
        <f t="shared" si="11"/>
        <v>750834.83333333326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12</v>
      </c>
      <c r="C82" s="7"/>
      <c r="D82" s="2" t="e">
        <f t="shared" si="12"/>
        <v>#N/A</v>
      </c>
      <c r="E82" s="2" t="e">
        <f t="shared" si="22"/>
        <v>#N/A</v>
      </c>
      <c r="F82" s="2">
        <v>513073.70758485794</v>
      </c>
      <c r="G82" s="2">
        <f t="shared" si="25"/>
        <v>513073.70758485794</v>
      </c>
      <c r="H82" s="2">
        <f t="shared" si="13"/>
        <v>23106851.701582432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724912.42857142817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519059.23769506812</v>
      </c>
      <c r="Q82" s="2">
        <f t="shared" si="26"/>
        <v>519059.23769506812</v>
      </c>
      <c r="R82" s="2">
        <f t="shared" si="16"/>
        <v>23778653.266506463</v>
      </c>
      <c r="S82" s="2">
        <f t="shared" si="17"/>
        <v>513073.70758485794</v>
      </c>
      <c r="T82" s="2">
        <f t="shared" si="18"/>
        <v>10002.285714285681</v>
      </c>
      <c r="U82" s="2">
        <f t="shared" si="19"/>
        <v>519059.23769506812</v>
      </c>
      <c r="V82" s="2">
        <f t="shared" si="5"/>
        <v>764103</v>
      </c>
      <c r="W82" s="2">
        <f t="shared" si="20"/>
        <v>13268.166666666744</v>
      </c>
      <c r="X82" s="2">
        <f t="shared" si="6"/>
        <v>505791.07102840138</v>
      </c>
      <c r="Y82" s="2">
        <f t="shared" si="7"/>
        <v>23014550.266506448</v>
      </c>
      <c r="Z82" s="2" t="str">
        <f t="shared" si="8"/>
        <v>HERE</v>
      </c>
      <c r="AA82" s="2">
        <f>IF(Z82="HERE",Y82,AA81+Graph!$G$1*1000)</f>
        <v>23014550.266506448</v>
      </c>
      <c r="AB82" s="2">
        <f t="shared" si="21"/>
        <v>505791.07102840021</v>
      </c>
      <c r="AC82" s="2">
        <f t="shared" si="9"/>
        <v>764103</v>
      </c>
      <c r="AD82" s="3">
        <f t="shared" si="10"/>
        <v>23014550.266506448</v>
      </c>
      <c r="AE82" s="2">
        <f>IF(AE80&gt;=52800000,52800000,IF(AB61=Graph!G$1*1000,AE81+Graph!G$1*1000,AC82))</f>
        <v>764103</v>
      </c>
      <c r="AF82" s="3">
        <f t="shared" si="11"/>
        <v>764103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13</v>
      </c>
      <c r="C83" s="7"/>
      <c r="D83" s="2" t="e">
        <f t="shared" si="12"/>
        <v>#N/A</v>
      </c>
      <c r="E83" s="2" t="e">
        <f t="shared" si="22"/>
        <v>#N/A</v>
      </c>
      <c r="F83" s="2">
        <v>517580.90136417747</v>
      </c>
      <c r="G83" s="2">
        <f t="shared" si="25"/>
        <v>517580.90136417747</v>
      </c>
      <c r="H83" s="2">
        <f t="shared" si="13"/>
        <v>23624432.602946609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734914.71428571385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523640.82232892513</v>
      </c>
      <c r="Q83" s="2">
        <f t="shared" si="26"/>
        <v>523640.82232892513</v>
      </c>
      <c r="R83" s="2">
        <f t="shared" si="16"/>
        <v>24302294.088835388</v>
      </c>
      <c r="S83" s="2">
        <f t="shared" si="17"/>
        <v>517580.90136417747</v>
      </c>
      <c r="T83" s="2">
        <f t="shared" si="18"/>
        <v>10002.285714285681</v>
      </c>
      <c r="U83" s="2">
        <f t="shared" si="19"/>
        <v>523640.82232892513</v>
      </c>
      <c r="V83" s="2">
        <f t="shared" si="5"/>
        <v>777371.16666666663</v>
      </c>
      <c r="W83" s="2">
        <f t="shared" si="20"/>
        <v>13268.166666666628</v>
      </c>
      <c r="X83" s="2">
        <f t="shared" si="6"/>
        <v>510372.6556622585</v>
      </c>
      <c r="Y83" s="2">
        <f t="shared" si="7"/>
        <v>23524922.922168706</v>
      </c>
      <c r="Z83" s="2" t="str">
        <f t="shared" si="8"/>
        <v>HERE</v>
      </c>
      <c r="AA83" s="2">
        <f>IF(Z83="HERE",Y83,AA82+Graph!$G$1*1000)</f>
        <v>23524922.922168706</v>
      </c>
      <c r="AB83" s="2">
        <f t="shared" si="21"/>
        <v>510372.65566225722</v>
      </c>
      <c r="AC83" s="2">
        <f t="shared" si="9"/>
        <v>777371.16666666663</v>
      </c>
      <c r="AD83" s="3">
        <f t="shared" si="10"/>
        <v>23524922.922168706</v>
      </c>
      <c r="AE83" s="2">
        <f>IF(AE81&gt;=52800000,52800000,IF(AB62=Graph!G$1*1000,AE82+Graph!G$1*1000,AC83))</f>
        <v>777371.16666666663</v>
      </c>
      <c r="AF83" s="3">
        <f t="shared" si="11"/>
        <v>777371.16666666663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14</v>
      </c>
      <c r="C84" s="7"/>
      <c r="D84" s="2" t="e">
        <f t="shared" si="12"/>
        <v>#N/A</v>
      </c>
      <c r="E84" s="2" t="e">
        <f t="shared" si="22"/>
        <v>#N/A</v>
      </c>
      <c r="F84" s="2">
        <v>522088.09514349699</v>
      </c>
      <c r="G84" s="2">
        <f t="shared" si="25"/>
        <v>522088.09514349699</v>
      </c>
      <c r="H84" s="2">
        <f t="shared" si="13"/>
        <v>24146520.698090106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744916.99999999953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528222.40696278214</v>
      </c>
      <c r="Q84" s="2">
        <f t="shared" si="26"/>
        <v>528222.40696278214</v>
      </c>
      <c r="R84" s="2">
        <f t="shared" si="16"/>
        <v>24830516.495798171</v>
      </c>
      <c r="S84" s="2">
        <f t="shared" si="17"/>
        <v>522088.09514349699</v>
      </c>
      <c r="T84" s="2">
        <f t="shared" si="18"/>
        <v>10002.285714285681</v>
      </c>
      <c r="U84" s="2">
        <f t="shared" si="19"/>
        <v>528222.40696278214</v>
      </c>
      <c r="V84" s="2">
        <f t="shared" si="5"/>
        <v>790639.33333333326</v>
      </c>
      <c r="W84" s="2">
        <f t="shared" si="20"/>
        <v>13268.166666666628</v>
      </c>
      <c r="X84" s="2">
        <f t="shared" si="6"/>
        <v>514954.24029611552</v>
      </c>
      <c r="Y84" s="2">
        <f t="shared" si="7"/>
        <v>24039877.16246482</v>
      </c>
      <c r="Z84" s="2" t="str">
        <f t="shared" si="8"/>
        <v>HERE</v>
      </c>
      <c r="AA84" s="2">
        <f>IF(Z84="HERE",Y84,AA83+Graph!$G$1*1000)</f>
        <v>24039877.16246482</v>
      </c>
      <c r="AB84" s="2">
        <f t="shared" si="21"/>
        <v>514954.24029611424</v>
      </c>
      <c r="AC84" s="2">
        <f t="shared" si="9"/>
        <v>790639.33333333326</v>
      </c>
      <c r="AD84" s="3">
        <f t="shared" si="10"/>
        <v>24039877.16246482</v>
      </c>
      <c r="AE84" s="2">
        <f>IF(AE82&gt;=52800000,52800000,IF(AB63=Graph!G$1*1000,AE83+Graph!G$1*1000,AC84))</f>
        <v>790639.33333333326</v>
      </c>
      <c r="AF84" s="3">
        <f t="shared" si="11"/>
        <v>790639.33333333326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15</v>
      </c>
      <c r="C85" s="7"/>
      <c r="D85" s="2" t="e">
        <f t="shared" si="12"/>
        <v>#N/A</v>
      </c>
      <c r="E85" s="2" t="e">
        <f t="shared" si="22"/>
        <v>#N/A</v>
      </c>
      <c r="F85" s="2">
        <v>526595.28892284632</v>
      </c>
      <c r="G85" s="2">
        <f t="shared" si="25"/>
        <v>526595.28892284632</v>
      </c>
      <c r="H85" s="2">
        <f t="shared" si="13"/>
        <v>24673115.987012953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754919.28571428522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532803.99159663916</v>
      </c>
      <c r="Q85" s="2">
        <f t="shared" si="26"/>
        <v>532803.99159663916</v>
      </c>
      <c r="R85" s="2">
        <f t="shared" si="16"/>
        <v>25363320.48739481</v>
      </c>
      <c r="S85" s="2">
        <f t="shared" si="17"/>
        <v>526595.28892284632</v>
      </c>
      <c r="T85" s="2">
        <f t="shared" si="18"/>
        <v>10002.285714285681</v>
      </c>
      <c r="U85" s="2">
        <f t="shared" si="19"/>
        <v>532803.99159663916</v>
      </c>
      <c r="V85" s="2">
        <f t="shared" si="5"/>
        <v>803907.5</v>
      </c>
      <c r="W85" s="2">
        <f t="shared" si="20"/>
        <v>13268.166666666744</v>
      </c>
      <c r="X85" s="2">
        <f t="shared" si="6"/>
        <v>519535.82492997241</v>
      </c>
      <c r="Y85" s="2">
        <f t="shared" si="7"/>
        <v>24559412.987394791</v>
      </c>
      <c r="Z85" s="2" t="str">
        <f t="shared" si="8"/>
        <v>HERE</v>
      </c>
      <c r="AA85" s="2">
        <f>IF(Z85="HERE",Y85,AA84+Graph!$G$1*1000)</f>
        <v>24559412.987394791</v>
      </c>
      <c r="AB85" s="2">
        <f t="shared" si="21"/>
        <v>519535.82492997125</v>
      </c>
      <c r="AC85" s="2">
        <f t="shared" si="9"/>
        <v>803907.5</v>
      </c>
      <c r="AD85" s="3">
        <f t="shared" si="10"/>
        <v>24559412.987394791</v>
      </c>
      <c r="AE85" s="2">
        <f>IF(AE83&gt;=52800000,52800000,IF(AB64=Graph!G$1*1000,AE84+Graph!G$1*1000,AC85))</f>
        <v>803907.5</v>
      </c>
      <c r="AF85" s="3">
        <f t="shared" si="11"/>
        <v>803907.5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16</v>
      </c>
      <c r="C86" s="7"/>
      <c r="D86" s="2" t="e">
        <f t="shared" si="12"/>
        <v>#N/A</v>
      </c>
      <c r="E86" s="2" t="e">
        <f t="shared" si="22"/>
        <v>#N/A</v>
      </c>
      <c r="F86" s="2">
        <v>531102.48270216584</v>
      </c>
      <c r="G86" s="2">
        <f t="shared" si="25"/>
        <v>531102.48270216584</v>
      </c>
      <c r="H86" s="2">
        <f t="shared" si="13"/>
        <v>25204218.469715118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764921.5714285709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537385.57623049617</v>
      </c>
      <c r="Q86" s="2">
        <f t="shared" si="26"/>
        <v>537385.57623049617</v>
      </c>
      <c r="R86" s="2">
        <f t="shared" si="16"/>
        <v>25900706.063625306</v>
      </c>
      <c r="S86" s="2">
        <f t="shared" si="17"/>
        <v>531102.48270216584</v>
      </c>
      <c r="T86" s="2">
        <f t="shared" si="18"/>
        <v>10002.285714285681</v>
      </c>
      <c r="U86" s="2">
        <f t="shared" si="19"/>
        <v>537385.57623049617</v>
      </c>
      <c r="V86" s="2">
        <f t="shared" si="5"/>
        <v>817175.66666666663</v>
      </c>
      <c r="W86" s="2">
        <f t="shared" si="20"/>
        <v>13268.166666666628</v>
      </c>
      <c r="X86" s="2">
        <f t="shared" si="6"/>
        <v>524117.40956382954</v>
      </c>
      <c r="Y86" s="2">
        <f t="shared" si="7"/>
        <v>25083530.396958619</v>
      </c>
      <c r="Z86" s="2" t="str">
        <f t="shared" si="8"/>
        <v>HERE</v>
      </c>
      <c r="AA86" s="2">
        <f>IF(Z86="HERE",Y86,AA85+Graph!$G$1*1000)</f>
        <v>25083530.396958619</v>
      </c>
      <c r="AB86" s="2">
        <f t="shared" si="21"/>
        <v>524117.40956382826</v>
      </c>
      <c r="AC86" s="2">
        <f t="shared" si="9"/>
        <v>817175.66666666663</v>
      </c>
      <c r="AD86" s="3">
        <f t="shared" si="10"/>
        <v>25083530.396958619</v>
      </c>
      <c r="AE86" s="2">
        <f>IF(AE84&gt;=52800000,52800000,IF(AB65=Graph!G$1*1000,AE85+Graph!G$1*1000,AC86))</f>
        <v>817175.66666666663</v>
      </c>
      <c r="AF86" s="3">
        <f t="shared" si="11"/>
        <v>817175.66666666663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17</v>
      </c>
      <c r="C87" s="7"/>
      <c r="D87" s="2" t="e">
        <f t="shared" si="12"/>
        <v>#N/A</v>
      </c>
      <c r="E87" s="2" t="e">
        <f t="shared" si="22"/>
        <v>#N/A</v>
      </c>
      <c r="F87" s="2">
        <v>535609.67648151517</v>
      </c>
      <c r="G87" s="2">
        <f t="shared" si="25"/>
        <v>535609.67648151517</v>
      </c>
      <c r="H87" s="2">
        <f t="shared" si="13"/>
        <v>25739828.146196634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774923.85714285658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541967.16086432338</v>
      </c>
      <c r="Q87" s="2">
        <f t="shared" si="26"/>
        <v>541967.16086432338</v>
      </c>
      <c r="R87" s="2">
        <f t="shared" si="16"/>
        <v>26442673.224489629</v>
      </c>
      <c r="S87" s="2">
        <f t="shared" si="17"/>
        <v>535609.67648151517</v>
      </c>
      <c r="T87" s="2">
        <f t="shared" si="18"/>
        <v>10002.285714285681</v>
      </c>
      <c r="U87" s="2">
        <f t="shared" si="19"/>
        <v>541967.16086432338</v>
      </c>
      <c r="V87" s="2">
        <f t="shared" si="5"/>
        <v>830443.83333333326</v>
      </c>
      <c r="W87" s="2">
        <f t="shared" si="20"/>
        <v>13268.166666666628</v>
      </c>
      <c r="X87" s="2">
        <f t="shared" si="6"/>
        <v>528698.99419765675</v>
      </c>
      <c r="Y87" s="2">
        <f t="shared" si="7"/>
        <v>25612229.391156275</v>
      </c>
      <c r="Z87" s="2" t="str">
        <f t="shared" si="8"/>
        <v>HERE</v>
      </c>
      <c r="AA87" s="2">
        <f>IF(Z87="HERE",Y87,AA86+Graph!$G$1*1000)</f>
        <v>25612229.391156275</v>
      </c>
      <c r="AB87" s="2">
        <f t="shared" si="21"/>
        <v>528698.99419765547</v>
      </c>
      <c r="AC87" s="2">
        <f t="shared" si="9"/>
        <v>830443.83333333326</v>
      </c>
      <c r="AD87" s="3">
        <f t="shared" si="10"/>
        <v>25612229.391156275</v>
      </c>
      <c r="AE87" s="2">
        <f>IF(AE85&gt;=52800000,52800000,IF(AB66=Graph!G$1*1000,AE86+Graph!G$1*1000,AC87))</f>
        <v>830443.83333333326</v>
      </c>
      <c r="AF87" s="3">
        <f t="shared" si="11"/>
        <v>830443.83333333326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18</v>
      </c>
      <c r="C88" s="7"/>
      <c r="D88" s="2" t="e">
        <f t="shared" si="12"/>
        <v>#N/A</v>
      </c>
      <c r="E88" s="2" t="e">
        <f t="shared" si="22"/>
        <v>#N/A</v>
      </c>
      <c r="F88" s="2">
        <v>540116.87026083469</v>
      </c>
      <c r="G88" s="2">
        <f t="shared" si="25"/>
        <v>540116.87026083469</v>
      </c>
      <c r="H88" s="2">
        <f t="shared" si="13"/>
        <v>26279945.016457468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784926.14285714226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546548.74549818039</v>
      </c>
      <c r="Q88" s="2">
        <f t="shared" si="26"/>
        <v>546548.74549818039</v>
      </c>
      <c r="R88" s="2">
        <f t="shared" si="16"/>
        <v>26989221.96998781</v>
      </c>
      <c r="S88" s="2">
        <f t="shared" si="17"/>
        <v>540116.87026083469</v>
      </c>
      <c r="T88" s="2">
        <f t="shared" si="18"/>
        <v>10002.285714285681</v>
      </c>
      <c r="U88" s="2">
        <f t="shared" si="19"/>
        <v>546548.74549818039</v>
      </c>
      <c r="V88" s="2">
        <f t="shared" si="5"/>
        <v>843712</v>
      </c>
      <c r="W88" s="2">
        <f t="shared" si="20"/>
        <v>13268.166666666744</v>
      </c>
      <c r="X88" s="2">
        <f t="shared" si="6"/>
        <v>533280.57883151365</v>
      </c>
      <c r="Y88" s="2">
        <f t="shared" si="7"/>
        <v>26145509.969987787</v>
      </c>
      <c r="Z88" s="2" t="str">
        <f t="shared" si="8"/>
        <v>HERE</v>
      </c>
      <c r="AA88" s="2">
        <f>IF(Z88="HERE",Y88,AA87+Graph!$G$1*1000)</f>
        <v>26145509.969987787</v>
      </c>
      <c r="AB88" s="2">
        <f t="shared" si="21"/>
        <v>533280.57883151248</v>
      </c>
      <c r="AC88" s="2">
        <f t="shared" si="9"/>
        <v>843712</v>
      </c>
      <c r="AD88" s="3">
        <f t="shared" si="10"/>
        <v>26145509.969987787</v>
      </c>
      <c r="AE88" s="2">
        <f>IF(AE86&gt;=52800000,52800000,IF(AB67=Graph!G$1*1000,AE87+Graph!G$1*1000,AC88))</f>
        <v>843712</v>
      </c>
      <c r="AF88" s="3">
        <f t="shared" si="11"/>
        <v>843712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19</v>
      </c>
      <c r="C89" s="7"/>
      <c r="D89" s="2" t="e">
        <f t="shared" si="12"/>
        <v>#N/A</v>
      </c>
      <c r="E89" s="2" t="e">
        <f t="shared" si="22"/>
        <v>#N/A</v>
      </c>
      <c r="F89" s="2">
        <v>544624.06404015422</v>
      </c>
      <c r="G89" s="2">
        <f t="shared" si="25"/>
        <v>544624.06404015422</v>
      </c>
      <c r="H89" s="2">
        <f t="shared" si="13"/>
        <v>26824569.080497622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794928.42857142794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551130.3301320374</v>
      </c>
      <c r="Q89" s="2">
        <f t="shared" si="26"/>
        <v>550000</v>
      </c>
      <c r="R89" s="2">
        <f t="shared" si="16"/>
        <v>27539221.96998781</v>
      </c>
      <c r="S89" s="2">
        <f t="shared" si="17"/>
        <v>544624.06404015422</v>
      </c>
      <c r="T89" s="2">
        <f t="shared" si="18"/>
        <v>10002.285714285681</v>
      </c>
      <c r="U89" s="2">
        <f t="shared" si="19"/>
        <v>550000</v>
      </c>
      <c r="V89" s="2">
        <f t="shared" si="5"/>
        <v>856980.16666666663</v>
      </c>
      <c r="W89" s="2">
        <f t="shared" si="20"/>
        <v>13268.166666666628</v>
      </c>
      <c r="X89" s="2">
        <f t="shared" si="6"/>
        <v>536731.83333333337</v>
      </c>
      <c r="Y89" s="2">
        <f t="shared" si="7"/>
        <v>26682241.803321119</v>
      </c>
      <c r="Z89" s="2" t="str">
        <f t="shared" si="8"/>
        <v>HERE</v>
      </c>
      <c r="AA89" s="2">
        <f>IF(Z89="HERE",Y89,AA88+Graph!$G$1*1000)</f>
        <v>26682241.803321119</v>
      </c>
      <c r="AB89" s="2">
        <f t="shared" si="21"/>
        <v>536731.83333333209</v>
      </c>
      <c r="AC89" s="2">
        <f t="shared" si="9"/>
        <v>856980.16666666663</v>
      </c>
      <c r="AD89" s="3">
        <f t="shared" si="10"/>
        <v>26682241.803321119</v>
      </c>
      <c r="AE89" s="2">
        <f>IF(AE87&gt;=52800000,52800000,IF(AB68=Graph!G$1*1000,AE88+Graph!G$1*1000,AC89))</f>
        <v>856980.16666666663</v>
      </c>
      <c r="AF89" s="3">
        <f t="shared" si="11"/>
        <v>856980.16666666663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20</v>
      </c>
      <c r="C90" s="7"/>
      <c r="D90" s="2" t="e">
        <f t="shared" si="12"/>
        <v>#N/A</v>
      </c>
      <c r="E90" s="2" t="e">
        <f t="shared" si="22"/>
        <v>#N/A</v>
      </c>
      <c r="F90" s="2">
        <v>549131.25781950355</v>
      </c>
      <c r="G90" s="2">
        <f t="shared" si="25"/>
        <v>549131.25781950355</v>
      </c>
      <c r="H90" s="2">
        <f t="shared" si="13"/>
        <v>27373700.338317126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804930.71428571362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555711.91476589441</v>
      </c>
      <c r="Q90" s="2">
        <f t="shared" si="26"/>
        <v>550000</v>
      </c>
      <c r="R90" s="2">
        <f t="shared" si="16"/>
        <v>28089221.96998781</v>
      </c>
      <c r="S90" s="2">
        <f t="shared" si="17"/>
        <v>549131.25781950355</v>
      </c>
      <c r="T90" s="2">
        <f t="shared" si="18"/>
        <v>10002.285714285681</v>
      </c>
      <c r="U90" s="2">
        <f t="shared" si="19"/>
        <v>550000</v>
      </c>
      <c r="V90" s="2">
        <f t="shared" si="5"/>
        <v>870248.33333333326</v>
      </c>
      <c r="W90" s="2">
        <f t="shared" si="20"/>
        <v>13268.166666666628</v>
      </c>
      <c r="X90" s="2">
        <f t="shared" si="6"/>
        <v>536731.83333333337</v>
      </c>
      <c r="Y90" s="2">
        <f t="shared" si="7"/>
        <v>27218973.636654451</v>
      </c>
      <c r="Z90" s="2" t="str">
        <f t="shared" si="8"/>
        <v>HERE</v>
      </c>
      <c r="AA90" s="2">
        <f>IF(Z90="HERE",Y90,AA89+Graph!$G$1*1000)</f>
        <v>27218973.636654451</v>
      </c>
      <c r="AB90" s="2">
        <f t="shared" si="21"/>
        <v>536731.83333333209</v>
      </c>
      <c r="AC90" s="2">
        <f t="shared" si="9"/>
        <v>870248.33333333326</v>
      </c>
      <c r="AD90" s="3">
        <f t="shared" si="10"/>
        <v>27218973.636654451</v>
      </c>
      <c r="AE90" s="2">
        <f>IF(AE88&gt;=52800000,52800000,IF(AB69=Graph!G$1*1000,AE89+Graph!G$1*1000,AC90))</f>
        <v>870248.33333333326</v>
      </c>
      <c r="AF90" s="3">
        <f t="shared" si="11"/>
        <v>870248.33333333326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21</v>
      </c>
      <c r="C91" s="7"/>
      <c r="D91" s="2" t="e">
        <f t="shared" si="12"/>
        <v>#N/A</v>
      </c>
      <c r="E91" s="2" t="e">
        <f t="shared" si="22"/>
        <v>#N/A</v>
      </c>
      <c r="F91" s="2">
        <v>553638.45159882307</v>
      </c>
      <c r="G91" s="2">
        <f t="shared" si="25"/>
        <v>539997.71428571432</v>
      </c>
      <c r="H91" s="2">
        <f t="shared" si="13"/>
        <v>27913698.052602839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814932.9999999993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560293.49939975142</v>
      </c>
      <c r="Q91" s="2">
        <f t="shared" si="26"/>
        <v>550000</v>
      </c>
      <c r="R91" s="2">
        <f t="shared" si="16"/>
        <v>28639221.96998781</v>
      </c>
      <c r="S91" s="2">
        <f t="shared" si="17"/>
        <v>539997.71428571269</v>
      </c>
      <c r="T91" s="2">
        <f t="shared" si="18"/>
        <v>10002.285714285681</v>
      </c>
      <c r="U91" s="2">
        <f t="shared" si="19"/>
        <v>550000</v>
      </c>
      <c r="V91" s="2">
        <f t="shared" si="5"/>
        <v>883516.5</v>
      </c>
      <c r="W91" s="2">
        <f t="shared" si="20"/>
        <v>13268.166666666744</v>
      </c>
      <c r="X91" s="2">
        <f t="shared" si="6"/>
        <v>536731.83333333326</v>
      </c>
      <c r="Y91" s="2">
        <f t="shared" si="7"/>
        <v>27755705.469987784</v>
      </c>
      <c r="Z91" s="2" t="str">
        <f t="shared" si="8"/>
        <v>HERE</v>
      </c>
      <c r="AA91" s="2">
        <f>IF(Z91="HERE",Y91,AA90+Graph!$G$1*1000)</f>
        <v>27755705.469987784</v>
      </c>
      <c r="AB91" s="2">
        <f t="shared" si="21"/>
        <v>536731.83333333209</v>
      </c>
      <c r="AC91" s="2">
        <f t="shared" si="9"/>
        <v>883516.5</v>
      </c>
      <c r="AD91" s="3">
        <f t="shared" si="10"/>
        <v>27755705.469987784</v>
      </c>
      <c r="AE91" s="2">
        <f>IF(AE89&gt;=52800000,52800000,IF(AB70=Graph!G$1*1000,AE90+Graph!G$1*1000,AC91))</f>
        <v>883516.5</v>
      </c>
      <c r="AF91" s="3">
        <f t="shared" si="11"/>
        <v>883516.5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22</v>
      </c>
      <c r="C92" s="7"/>
      <c r="D92" s="2" t="e">
        <f t="shared" si="12"/>
        <v>#N/A</v>
      </c>
      <c r="E92" s="2" t="e">
        <f t="shared" si="22"/>
        <v>#N/A</v>
      </c>
      <c r="F92" s="2">
        <v>558145.6453781426</v>
      </c>
      <c r="G92" s="2">
        <f t="shared" si="25"/>
        <v>539997.71428571432</v>
      </c>
      <c r="H92" s="2">
        <f t="shared" si="13"/>
        <v>28453695.766888551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824935.28571428498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564875.08403360844</v>
      </c>
      <c r="Q92" s="2">
        <f t="shared" si="26"/>
        <v>550000</v>
      </c>
      <c r="R92" s="2">
        <f t="shared" si="16"/>
        <v>29189221.96998781</v>
      </c>
      <c r="S92" s="2">
        <f t="shared" si="17"/>
        <v>539997.71428571269</v>
      </c>
      <c r="T92" s="2">
        <f t="shared" si="18"/>
        <v>10002.285714285681</v>
      </c>
      <c r="U92" s="2">
        <f t="shared" si="19"/>
        <v>550000</v>
      </c>
      <c r="V92" s="2">
        <f t="shared" si="5"/>
        <v>896784.66666666663</v>
      </c>
      <c r="W92" s="2">
        <f t="shared" si="20"/>
        <v>13268.166666666628</v>
      </c>
      <c r="X92" s="2">
        <f t="shared" si="6"/>
        <v>536731.83333333337</v>
      </c>
      <c r="Y92" s="2">
        <f t="shared" si="7"/>
        <v>28292437.303321116</v>
      </c>
      <c r="Z92" s="2" t="str">
        <f t="shared" si="8"/>
        <v>HERE</v>
      </c>
      <c r="AA92" s="2">
        <f>IF(Z92="HERE",Y92,AA91+Graph!$G$1*1000)</f>
        <v>28292437.303321116</v>
      </c>
      <c r="AB92" s="2">
        <f t="shared" si="21"/>
        <v>536731.83333333209</v>
      </c>
      <c r="AC92" s="2">
        <f t="shared" si="9"/>
        <v>896784.66666666663</v>
      </c>
      <c r="AD92" s="3">
        <f t="shared" si="10"/>
        <v>28292437.303321116</v>
      </c>
      <c r="AE92" s="2">
        <f>IF(AE90&gt;=52800000,52800000,IF(AB71=Graph!G$1*1000,AE91+Graph!G$1*1000,AC92))</f>
        <v>896784.66666666663</v>
      </c>
      <c r="AF92" s="3">
        <f t="shared" si="11"/>
        <v>896784.66666666663</v>
      </c>
      <c r="AG92" s="3">
        <f t="shared" si="29"/>
        <v>15963459.734383736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23</v>
      </c>
      <c r="C93" s="7"/>
      <c r="D93" s="2" t="e">
        <f t="shared" si="12"/>
        <v>#N/A</v>
      </c>
      <c r="E93" s="2" t="e">
        <f t="shared" si="22"/>
        <v>#N/A</v>
      </c>
      <c r="F93" s="2">
        <v>562652.83915749192</v>
      </c>
      <c r="G93" s="2">
        <f t="shared" si="25"/>
        <v>539997.71428571432</v>
      </c>
      <c r="H93" s="2">
        <f t="shared" si="13"/>
        <v>28993693.481174264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834937.57142857066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569456.66866746545</v>
      </c>
      <c r="Q93" s="2">
        <f t="shared" si="26"/>
        <v>550000</v>
      </c>
      <c r="R93" s="2">
        <f t="shared" si="16"/>
        <v>29739221.96998781</v>
      </c>
      <c r="S93" s="2">
        <f t="shared" si="17"/>
        <v>539997.71428571269</v>
      </c>
      <c r="T93" s="2">
        <f t="shared" si="18"/>
        <v>10002.285714285681</v>
      </c>
      <c r="U93" s="2">
        <f t="shared" si="19"/>
        <v>550000</v>
      </c>
      <c r="V93" s="2">
        <f t="shared" si="5"/>
        <v>910052.83333333326</v>
      </c>
      <c r="W93" s="2">
        <f t="shared" si="20"/>
        <v>13268.166666666628</v>
      </c>
      <c r="X93" s="2">
        <f t="shared" si="6"/>
        <v>536731.83333333337</v>
      </c>
      <c r="Y93" s="2">
        <f t="shared" si="7"/>
        <v>28829169.136654448</v>
      </c>
      <c r="Z93" s="2" t="str">
        <f t="shared" si="8"/>
        <v>HERE</v>
      </c>
      <c r="AA93" s="2">
        <f>IF(Z93="HERE",Y93,AA92+Graph!$G$1*1000)</f>
        <v>28829169.136654448</v>
      </c>
      <c r="AB93" s="2">
        <f t="shared" si="21"/>
        <v>536731.83333333209</v>
      </c>
      <c r="AC93" s="2">
        <f t="shared" si="9"/>
        <v>910052.83333333326</v>
      </c>
      <c r="AD93" s="3">
        <f t="shared" si="10"/>
        <v>28829169.136654448</v>
      </c>
      <c r="AE93" s="2">
        <f>IF(AE91&gt;=52800000,52800000,IF(AB72=Graph!G$1*1000,AE92+Graph!G$1*1000,AC93))</f>
        <v>910052.83333333326</v>
      </c>
      <c r="AF93" s="3">
        <f t="shared" si="11"/>
        <v>910052.83333333326</v>
      </c>
      <c r="AG93" s="3">
        <f t="shared" si="29"/>
        <v>16378100.844937943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24</v>
      </c>
      <c r="C94" s="7"/>
      <c r="D94" s="2" t="e">
        <f t="shared" si="12"/>
        <v>#N/A</v>
      </c>
      <c r="E94" s="2" t="e">
        <f t="shared" si="22"/>
        <v>#N/A</v>
      </c>
      <c r="F94" s="2">
        <v>567160.03293681145</v>
      </c>
      <c r="G94" s="2">
        <f t="shared" si="25"/>
        <v>539997.71428571432</v>
      </c>
      <c r="H94" s="2">
        <f t="shared" si="13"/>
        <v>29533691.195459977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844939.85714285634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574038.25330132246</v>
      </c>
      <c r="Q94" s="2">
        <f t="shared" si="26"/>
        <v>550000</v>
      </c>
      <c r="R94" s="2">
        <f t="shared" si="16"/>
        <v>30289221.96998781</v>
      </c>
      <c r="S94" s="2">
        <f t="shared" si="17"/>
        <v>539997.71428571269</v>
      </c>
      <c r="T94" s="2">
        <f t="shared" si="18"/>
        <v>10002.285714285681</v>
      </c>
      <c r="U94" s="2">
        <f t="shared" si="19"/>
        <v>550000</v>
      </c>
      <c r="V94" s="2">
        <f t="shared" si="5"/>
        <v>923321</v>
      </c>
      <c r="W94" s="2">
        <f t="shared" si="20"/>
        <v>13268.166666666744</v>
      </c>
      <c r="X94" s="2">
        <f t="shared" si="6"/>
        <v>536731.83333333326</v>
      </c>
      <c r="Y94" s="2">
        <f t="shared" si="7"/>
        <v>29365900.96998778</v>
      </c>
      <c r="Z94" s="2" t="str">
        <f t="shared" si="8"/>
        <v>HERE</v>
      </c>
      <c r="AA94" s="2">
        <f>IF(Z94="HERE",Y94,AA93+Graph!$G$1*1000)</f>
        <v>29365900.96998778</v>
      </c>
      <c r="AB94" s="2">
        <f t="shared" si="21"/>
        <v>536731.83333333209</v>
      </c>
      <c r="AC94" s="2">
        <f t="shared" si="9"/>
        <v>923321</v>
      </c>
      <c r="AD94" s="3">
        <f t="shared" si="10"/>
        <v>29365900.96998778</v>
      </c>
      <c r="AE94" s="2">
        <f>IF(AE92&gt;=52800000,52800000,IF(AB73=Graph!G$1*1000,AE93+Graph!G$1*1000,AC94))</f>
        <v>923321</v>
      </c>
      <c r="AF94" s="3">
        <f t="shared" si="11"/>
        <v>923321</v>
      </c>
      <c r="AG94" s="3">
        <f t="shared" si="29"/>
        <v>16796865.381662622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25</v>
      </c>
      <c r="C95" s="7"/>
      <c r="D95" s="2" t="e">
        <f t="shared" si="12"/>
        <v>#N/A</v>
      </c>
      <c r="E95" s="2" t="e">
        <f t="shared" si="22"/>
        <v>#N/A</v>
      </c>
      <c r="F95" s="2">
        <v>571667.22671613097</v>
      </c>
      <c r="G95" s="2">
        <f t="shared" si="25"/>
        <v>539997.71428571432</v>
      </c>
      <c r="H95" s="2">
        <f t="shared" si="13"/>
        <v>30073688.909745689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854942.14285714203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578619.83793514967</v>
      </c>
      <c r="Q95" s="2">
        <f t="shared" si="26"/>
        <v>550000</v>
      </c>
      <c r="R95" s="2">
        <f t="shared" si="16"/>
        <v>30839221.96998781</v>
      </c>
      <c r="S95" s="2">
        <f t="shared" si="17"/>
        <v>539997.71428571269</v>
      </c>
      <c r="T95" s="2">
        <f t="shared" si="18"/>
        <v>10002.285714285681</v>
      </c>
      <c r="U95" s="2">
        <f t="shared" si="19"/>
        <v>550000</v>
      </c>
      <c r="V95" s="2">
        <f t="shared" si="5"/>
        <v>936589.16666666663</v>
      </c>
      <c r="W95" s="2">
        <f t="shared" si="20"/>
        <v>13268.166666666628</v>
      </c>
      <c r="X95" s="2">
        <f t="shared" si="6"/>
        <v>536731.83333333337</v>
      </c>
      <c r="Y95" s="2">
        <f t="shared" ref="Y95:Y158" si="30">IF(COUNT($C96)=0,IF(COUNT($C95)=1,C95,SUM(Y94+X95)),C95)</f>
        <v>29902632.803321112</v>
      </c>
      <c r="Z95" s="2" t="str">
        <f t="shared" si="8"/>
        <v>HERE</v>
      </c>
      <c r="AA95" s="2">
        <f>IF(Z95="HERE",Y95,AA94+Graph!$G$1*1000)</f>
        <v>29902632.803321112</v>
      </c>
      <c r="AB95" s="2">
        <f t="shared" si="21"/>
        <v>536731.83333333209</v>
      </c>
      <c r="AC95" s="2">
        <f t="shared" ref="AC95:AC158" si="31">IF(Z96="HERE",V95,AC94)</f>
        <v>936589.16666666663</v>
      </c>
      <c r="AD95" s="3">
        <f t="shared" si="10"/>
        <v>29902632.803321112</v>
      </c>
      <c r="AE95" s="2">
        <f>IF(AE93&gt;=52800000,52800000,IF(AB74=Graph!G$1*1000,AE94+Graph!G$1*1000,AC95))</f>
        <v>936589.16666666663</v>
      </c>
      <c r="AF95" s="3">
        <f t="shared" si="11"/>
        <v>936589.16666666663</v>
      </c>
      <c r="AG95" s="3">
        <f t="shared" si="29"/>
        <v>17219753.344557773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26</v>
      </c>
      <c r="C96" s="7"/>
      <c r="D96" s="2" t="e">
        <f t="shared" si="12"/>
        <v>#N/A</v>
      </c>
      <c r="E96" s="2" t="e">
        <f t="shared" si="22"/>
        <v>#N/A</v>
      </c>
      <c r="F96" s="2">
        <v>576174.4204954803</v>
      </c>
      <c r="G96" s="2">
        <f t="shared" si="25"/>
        <v>539997.71428571432</v>
      </c>
      <c r="H96" s="2">
        <f t="shared" ref="H96:H159" si="32">IF(COUNT($C97)=0,IF(COUNT($C96)=1,C96,SUM(H95+G96)),C96)</f>
        <v>30613686.624031402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864944.42857142771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583201.42256900668</v>
      </c>
      <c r="Q96" s="2">
        <f t="shared" si="26"/>
        <v>550000</v>
      </c>
      <c r="R96" s="2">
        <f t="shared" ref="R96:R159" si="33">IF(COUNT($C97)=0,IF(COUNT($C96)=1,M96,SUM(R95+Q96)),M96)</f>
        <v>31389221.96998781</v>
      </c>
      <c r="S96" s="2">
        <f t="shared" si="17"/>
        <v>539997.71428571269</v>
      </c>
      <c r="T96" s="2">
        <f t="shared" si="18"/>
        <v>10002.285714285681</v>
      </c>
      <c r="U96" s="2">
        <f t="shared" si="19"/>
        <v>550000</v>
      </c>
      <c r="V96" s="2">
        <f t="shared" si="5"/>
        <v>949857.33333333326</v>
      </c>
      <c r="W96" s="2">
        <f t="shared" si="20"/>
        <v>13268.166666666628</v>
      </c>
      <c r="X96" s="2">
        <f t="shared" si="6"/>
        <v>536731.83333333337</v>
      </c>
      <c r="Y96" s="2">
        <f t="shared" si="30"/>
        <v>30439364.636654444</v>
      </c>
      <c r="Z96" s="2" t="str">
        <f t="shared" si="8"/>
        <v>HERE</v>
      </c>
      <c r="AA96" s="2">
        <f>IF(Z96="HERE",Y96,AA95+Graph!$G$1*1000)</f>
        <v>30439364.636654444</v>
      </c>
      <c r="AB96" s="2">
        <f t="shared" si="21"/>
        <v>536731.83333333209</v>
      </c>
      <c r="AC96" s="2">
        <f t="shared" si="31"/>
        <v>949857.33333333326</v>
      </c>
      <c r="AD96" s="3">
        <f t="shared" si="10"/>
        <v>30439364.636654444</v>
      </c>
      <c r="AE96" s="2">
        <f>IF(AE94&gt;=52800000,52800000,IF(AB75=Graph!G$1*1000,AE95+Graph!G$1*1000,AC96))</f>
        <v>949857.33333333326</v>
      </c>
      <c r="AF96" s="3">
        <f t="shared" si="11"/>
        <v>949857.33333333326</v>
      </c>
      <c r="AG96" s="3">
        <f t="shared" si="29"/>
        <v>17646764.733623393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27</v>
      </c>
      <c r="C97" s="7"/>
      <c r="D97" s="2" t="e">
        <f t="shared" si="12"/>
        <v>#N/A</v>
      </c>
      <c r="E97" s="2" t="e">
        <f t="shared" si="22"/>
        <v>#N/A</v>
      </c>
      <c r="F97" s="2">
        <v>580681.61427479982</v>
      </c>
      <c r="G97" s="2">
        <f t="shared" si="25"/>
        <v>539997.71428571432</v>
      </c>
      <c r="H97" s="2">
        <f t="shared" si="32"/>
        <v>31153684.338317115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874946.71428571339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587783.00720286369</v>
      </c>
      <c r="Q97" s="2">
        <f t="shared" si="26"/>
        <v>550000</v>
      </c>
      <c r="R97" s="2">
        <f t="shared" si="33"/>
        <v>31939221.96998781</v>
      </c>
      <c r="S97" s="2">
        <f t="shared" si="17"/>
        <v>539997.71428571269</v>
      </c>
      <c r="T97" s="2">
        <f t="shared" si="18"/>
        <v>10002.285714285681</v>
      </c>
      <c r="U97" s="2">
        <f t="shared" si="19"/>
        <v>550000</v>
      </c>
      <c r="V97" s="2">
        <f t="shared" si="5"/>
        <v>963125.5</v>
      </c>
      <c r="W97" s="2">
        <f t="shared" si="20"/>
        <v>13268.166666666744</v>
      </c>
      <c r="X97" s="2">
        <f t="shared" si="6"/>
        <v>536731.83333333326</v>
      </c>
      <c r="Y97" s="2">
        <f t="shared" si="30"/>
        <v>30976096.469987776</v>
      </c>
      <c r="Z97" s="2" t="str">
        <f t="shared" si="8"/>
        <v>HERE</v>
      </c>
      <c r="AA97" s="2">
        <f>IF(Z97="HERE",Y97,AA96+Graph!$G$1*1000)</f>
        <v>30976096.469987776</v>
      </c>
      <c r="AB97" s="2">
        <f t="shared" si="21"/>
        <v>536731.83333333209</v>
      </c>
      <c r="AC97" s="2">
        <f t="shared" si="31"/>
        <v>963125.5</v>
      </c>
      <c r="AD97" s="3">
        <f t="shared" si="10"/>
        <v>30976096.469987776</v>
      </c>
      <c r="AE97" s="2">
        <f>IF(AE95&gt;=52800000,52800000,IF(AB76=Graph!G$1*1000,AE96+Graph!G$1*1000,AC97))</f>
        <v>963125.5</v>
      </c>
      <c r="AF97" s="3">
        <f t="shared" si="11"/>
        <v>963125.5</v>
      </c>
      <c r="AG97" s="3">
        <f t="shared" si="29"/>
        <v>18077899.548859484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28</v>
      </c>
      <c r="C98" s="7"/>
      <c r="D98" s="2" t="e">
        <f t="shared" si="12"/>
        <v>#N/A</v>
      </c>
      <c r="E98" s="2" t="e">
        <f t="shared" si="22"/>
        <v>#N/A</v>
      </c>
      <c r="F98" s="2">
        <v>585188.80805411935</v>
      </c>
      <c r="G98" s="2">
        <f t="shared" si="25"/>
        <v>539997.71428571432</v>
      </c>
      <c r="H98" s="2">
        <f t="shared" si="32"/>
        <v>31693682.052602828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884948.99999999907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592364.59183672071</v>
      </c>
      <c r="Q98" s="2">
        <f t="shared" si="26"/>
        <v>550000</v>
      </c>
      <c r="R98" s="2">
        <f t="shared" si="33"/>
        <v>32489221.96998781</v>
      </c>
      <c r="S98" s="2">
        <f t="shared" si="17"/>
        <v>539997.71428571269</v>
      </c>
      <c r="T98" s="2">
        <f t="shared" si="18"/>
        <v>10002.285714285681</v>
      </c>
      <c r="U98" s="2">
        <f t="shared" si="19"/>
        <v>550000</v>
      </c>
      <c r="V98" s="2">
        <f t="shared" si="5"/>
        <v>976393.66666666663</v>
      </c>
      <c r="W98" s="2">
        <f t="shared" si="20"/>
        <v>13268.166666666628</v>
      </c>
      <c r="X98" s="2">
        <f t="shared" si="6"/>
        <v>536731.83333333337</v>
      </c>
      <c r="Y98" s="2">
        <f t="shared" si="30"/>
        <v>31512828.303321108</v>
      </c>
      <c r="Z98" s="2" t="str">
        <f t="shared" si="8"/>
        <v>HERE</v>
      </c>
      <c r="AA98" s="2">
        <f>IF(Z98="HERE",Y98,AA97+Graph!$G$1*1000)</f>
        <v>31512828.303321108</v>
      </c>
      <c r="AB98" s="2">
        <f t="shared" si="21"/>
        <v>536731.83333333209</v>
      </c>
      <c r="AC98" s="2">
        <f t="shared" si="31"/>
        <v>976393.66666666663</v>
      </c>
      <c r="AD98" s="3">
        <f t="shared" si="10"/>
        <v>31512828.303321108</v>
      </c>
      <c r="AE98" s="2">
        <f>IF(AE96&gt;=52800000,52800000,IF(AB77=Graph!G$1*1000,AE97+Graph!G$1*1000,AC98))</f>
        <v>976393.66666666663</v>
      </c>
      <c r="AF98" s="3">
        <f t="shared" si="11"/>
        <v>976393.66666666663</v>
      </c>
      <c r="AG98" s="3">
        <f t="shared" si="29"/>
        <v>18513157.790266052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29</v>
      </c>
      <c r="C99" s="7"/>
      <c r="D99" s="2" t="e">
        <f t="shared" si="12"/>
        <v>#N/A</v>
      </c>
      <c r="E99" s="2" t="e">
        <f t="shared" si="22"/>
        <v>#N/A</v>
      </c>
      <c r="F99" s="2">
        <v>589696.00183346868</v>
      </c>
      <c r="G99" s="2">
        <f t="shared" si="25"/>
        <v>539997.71428571432</v>
      </c>
      <c r="H99" s="2">
        <f t="shared" si="32"/>
        <v>32233679.76688854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894951.28571428475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596946.17647057772</v>
      </c>
      <c r="Q99" s="2">
        <f t="shared" si="26"/>
        <v>550000</v>
      </c>
      <c r="R99" s="2">
        <f t="shared" si="33"/>
        <v>33039221.96998781</v>
      </c>
      <c r="S99" s="2">
        <f t="shared" si="17"/>
        <v>539997.71428571269</v>
      </c>
      <c r="T99" s="2">
        <f t="shared" si="18"/>
        <v>10002.285714285681</v>
      </c>
      <c r="U99" s="2">
        <f t="shared" si="19"/>
        <v>550000</v>
      </c>
      <c r="V99" s="2">
        <f t="shared" si="5"/>
        <v>989661.83333333326</v>
      </c>
      <c r="W99" s="2">
        <f t="shared" si="20"/>
        <v>13268.166666666628</v>
      </c>
      <c r="X99" s="2">
        <f t="shared" si="6"/>
        <v>536731.83333333337</v>
      </c>
      <c r="Y99" s="2">
        <f t="shared" si="30"/>
        <v>32049560.13665444</v>
      </c>
      <c r="Z99" s="2" t="str">
        <f t="shared" si="8"/>
        <v>HERE</v>
      </c>
      <c r="AA99" s="2">
        <f>IF(Z99="HERE",Y99,AA98+Graph!$G$1*1000)</f>
        <v>32049560.13665444</v>
      </c>
      <c r="AB99" s="2">
        <f t="shared" si="21"/>
        <v>536731.83333333209</v>
      </c>
      <c r="AC99" s="2">
        <f t="shared" si="31"/>
        <v>989661.83333333326</v>
      </c>
      <c r="AD99" s="3">
        <f t="shared" si="10"/>
        <v>32049560.13665444</v>
      </c>
      <c r="AE99" s="2">
        <f>IF(AE97&gt;=52800000,52800000,IF(AB78=Graph!G$1*1000,AE98+Graph!G$1*1000,AC99))</f>
        <v>989661.83333333326</v>
      </c>
      <c r="AF99" s="3">
        <f t="shared" si="11"/>
        <v>989661.83333333326</v>
      </c>
      <c r="AG99" s="3">
        <f t="shared" si="29"/>
        <v>18952539.457843058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30</v>
      </c>
      <c r="C100" s="14"/>
      <c r="D100" s="13" t="e">
        <f t="shared" si="12"/>
        <v>#N/A</v>
      </c>
      <c r="E100" s="13" t="e">
        <f t="shared" si="22"/>
        <v>#N/A</v>
      </c>
      <c r="F100" s="13">
        <v>594203.1956127882</v>
      </c>
      <c r="G100" s="2">
        <f t="shared" si="25"/>
        <v>539997.71428571432</v>
      </c>
      <c r="H100" s="13">
        <f t="shared" si="32"/>
        <v>32773677.481174253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904953.57142857043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601527.76110443473</v>
      </c>
      <c r="Q100" s="2">
        <f t="shared" si="26"/>
        <v>550000</v>
      </c>
      <c r="R100" s="13">
        <f t="shared" si="33"/>
        <v>33589221.96998781</v>
      </c>
      <c r="S100" s="13">
        <f t="shared" si="17"/>
        <v>539997.71428571269</v>
      </c>
      <c r="T100" s="13">
        <f t="shared" si="18"/>
        <v>10002.285714285681</v>
      </c>
      <c r="U100" s="13">
        <f t="shared" si="19"/>
        <v>550000</v>
      </c>
      <c r="V100" s="13">
        <f t="shared" si="5"/>
        <v>1002930</v>
      </c>
      <c r="W100" s="13">
        <f t="shared" si="20"/>
        <v>13268.166666666744</v>
      </c>
      <c r="X100" s="13">
        <f t="shared" si="6"/>
        <v>536731.83333333326</v>
      </c>
      <c r="Y100" s="2">
        <f t="shared" si="30"/>
        <v>32586291.969987772</v>
      </c>
      <c r="Z100" s="2" t="str">
        <f t="shared" si="8"/>
        <v>HERE</v>
      </c>
      <c r="AA100" s="2">
        <f>IF(Z100="HERE",Y100,AA99+Graph!$G$1*1000)</f>
        <v>32586291.969987772</v>
      </c>
      <c r="AB100" s="2">
        <f t="shared" si="21"/>
        <v>536731.83333333209</v>
      </c>
      <c r="AC100" s="2">
        <f t="shared" si="31"/>
        <v>1002930</v>
      </c>
      <c r="AD100" s="3">
        <f t="shared" si="10"/>
        <v>32586291.969987772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19396044.55159054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31</v>
      </c>
      <c r="C101" s="7"/>
      <c r="D101" s="2" t="e">
        <f t="shared" si="12"/>
        <v>#N/A</v>
      </c>
      <c r="E101" s="2" t="e">
        <f t="shared" si="22"/>
        <v>#N/A</v>
      </c>
      <c r="F101" s="2">
        <v>598710.38939210773</v>
      </c>
      <c r="G101" s="2">
        <f t="shared" si="25"/>
        <v>539997.71428571432</v>
      </c>
      <c r="H101" s="2">
        <f t="shared" si="32"/>
        <v>33313675.195459966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914955.85714285611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606109.34573829174</v>
      </c>
      <c r="Q101" s="2">
        <f t="shared" si="26"/>
        <v>550000</v>
      </c>
      <c r="R101" s="2">
        <f t="shared" si="33"/>
        <v>34139221.96998781</v>
      </c>
      <c r="S101" s="2">
        <f t="shared" si="17"/>
        <v>539997.71428571269</v>
      </c>
      <c r="T101" s="2">
        <f t="shared" si="18"/>
        <v>10002.285714285681</v>
      </c>
      <c r="U101" s="2">
        <f t="shared" si="19"/>
        <v>550000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496562.28571428568</v>
      </c>
      <c r="Y101" s="2">
        <f t="shared" si="30"/>
        <v>33082854.25570206</v>
      </c>
      <c r="Z101" s="2" t="str">
        <f t="shared" si="8"/>
        <v>HERE</v>
      </c>
      <c r="AA101" s="2">
        <f>IF(Z101="HERE",Y101,AA100+Graph!$G$1*1000)</f>
        <v>33082854.25570206</v>
      </c>
      <c r="AB101" s="2">
        <f t="shared" si="21"/>
        <v>496562.28571428731</v>
      </c>
      <c r="AC101" s="2">
        <f t="shared" si="31"/>
        <v>1056367.7142857143</v>
      </c>
      <c r="AD101" s="3">
        <f t="shared" si="10"/>
        <v>33082854.25570206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19843673.071508486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32</v>
      </c>
      <c r="C102" s="7"/>
      <c r="D102" s="2" t="e">
        <f t="shared" si="12"/>
        <v>#N/A</v>
      </c>
      <c r="E102" s="2" t="e">
        <f t="shared" si="22"/>
        <v>#N/A</v>
      </c>
      <c r="F102" s="2">
        <v>603217.58317145705</v>
      </c>
      <c r="G102" s="2">
        <f t="shared" ref="G102:G165" si="35">IF(F102&gt;550000,$AK$31*1000,F102)</f>
        <v>539997.71428571432</v>
      </c>
      <c r="H102" s="2">
        <f t="shared" si="32"/>
        <v>33853672.909745678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924958.14285714179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610690.93037214875</v>
      </c>
      <c r="Q102" s="2">
        <f t="shared" ref="Q102:Q165" si="36">IF(P102&gt;550000,550000,P102)</f>
        <v>550000</v>
      </c>
      <c r="R102" s="2">
        <f t="shared" si="33"/>
        <v>34689221.96998781</v>
      </c>
      <c r="S102" s="2">
        <f t="shared" si="17"/>
        <v>539997.71428571269</v>
      </c>
      <c r="T102" s="2">
        <f t="shared" si="18"/>
        <v>10002.285714285681</v>
      </c>
      <c r="U102" s="2">
        <f t="shared" si="19"/>
        <v>550000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496562.28571428568</v>
      </c>
      <c r="Y102" s="2">
        <f t="shared" si="30"/>
        <v>33579416.541416347</v>
      </c>
      <c r="Z102" s="2" t="str">
        <f t="shared" si="8"/>
        <v>HERE</v>
      </c>
      <c r="AA102" s="2">
        <f>IF(Z102="HERE",Y102,AA101+Graph!$G$1*1000)</f>
        <v>33579416.541416347</v>
      </c>
      <c r="AB102" s="2">
        <f t="shared" si="21"/>
        <v>496562.28571428731</v>
      </c>
      <c r="AC102" s="2">
        <f t="shared" si="31"/>
        <v>1109805.4285714286</v>
      </c>
      <c r="AD102" s="3">
        <f t="shared" si="10"/>
        <v>33579416.541416347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20295425.017596912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33</v>
      </c>
      <c r="C103" s="7"/>
      <c r="D103" s="2" t="e">
        <f t="shared" si="12"/>
        <v>#N/A</v>
      </c>
      <c r="E103" s="2" t="e">
        <f t="shared" si="22"/>
        <v>#N/A</v>
      </c>
      <c r="F103" s="2">
        <v>607724.77695077658</v>
      </c>
      <c r="G103" s="2">
        <f t="shared" si="35"/>
        <v>539997.71428571432</v>
      </c>
      <c r="H103" s="2">
        <f t="shared" si="32"/>
        <v>34393670.624031395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934960.42857142747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615272.51500600576</v>
      </c>
      <c r="Q103" s="2">
        <f t="shared" si="36"/>
        <v>550000</v>
      </c>
      <c r="R103" s="2">
        <f t="shared" si="33"/>
        <v>35239221.96998781</v>
      </c>
      <c r="S103" s="2">
        <f t="shared" si="17"/>
        <v>539997.71428571641</v>
      </c>
      <c r="T103" s="2">
        <f t="shared" si="18"/>
        <v>10002.285714285681</v>
      </c>
      <c r="U103" s="2">
        <f t="shared" si="19"/>
        <v>550000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496562.28571428591</v>
      </c>
      <c r="Y103" s="2">
        <f t="shared" si="30"/>
        <v>34075978.827130631</v>
      </c>
      <c r="Z103" s="2" t="str">
        <f t="shared" si="8"/>
        <v>HERE</v>
      </c>
      <c r="AA103" s="2">
        <f>IF(Z103="HERE",Y103,AA102+Graph!$G$1*1000)</f>
        <v>34075978.827130631</v>
      </c>
      <c r="AB103" s="2">
        <f t="shared" si="21"/>
        <v>496562.28571428359</v>
      </c>
      <c r="AC103" s="2">
        <f t="shared" si="31"/>
        <v>1163243.1428571427</v>
      </c>
      <c r="AD103" s="3">
        <f t="shared" si="10"/>
        <v>34075978.827130631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20751300.389855802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34</v>
      </c>
      <c r="C104" s="7"/>
      <c r="D104" s="2" t="e">
        <f t="shared" si="12"/>
        <v>#N/A</v>
      </c>
      <c r="E104" s="2" t="e">
        <f t="shared" si="22"/>
        <v>#N/A</v>
      </c>
      <c r="F104" s="2">
        <v>612231.9707300961</v>
      </c>
      <c r="G104" s="2">
        <f t="shared" si="35"/>
        <v>539997.71428571432</v>
      </c>
      <c r="H104" s="2">
        <f t="shared" si="32"/>
        <v>34933668.338317111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944962.71428571315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619854.09963983297</v>
      </c>
      <c r="Q104" s="2">
        <f t="shared" si="36"/>
        <v>550000</v>
      </c>
      <c r="R104" s="2">
        <f t="shared" si="33"/>
        <v>35789221.96998781</v>
      </c>
      <c r="S104" s="2">
        <f t="shared" si="17"/>
        <v>539997.71428571641</v>
      </c>
      <c r="T104" s="2">
        <f t="shared" si="18"/>
        <v>10002.285714285681</v>
      </c>
      <c r="U104" s="2">
        <f t="shared" si="19"/>
        <v>550000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496562.28571428568</v>
      </c>
      <c r="Y104" s="2">
        <f t="shared" si="30"/>
        <v>34572541.112844914</v>
      </c>
      <c r="Z104" s="2" t="str">
        <f t="shared" si="8"/>
        <v>HERE</v>
      </c>
      <c r="AA104" s="2">
        <f>IF(Z104="HERE",Y104,AA103+Graph!$G$1*1000)</f>
        <v>34572541.112844914</v>
      </c>
      <c r="AB104" s="2">
        <f t="shared" si="21"/>
        <v>496562.28571428359</v>
      </c>
      <c r="AC104" s="2">
        <f t="shared" si="31"/>
        <v>1216680.857142857</v>
      </c>
      <c r="AD104" s="3">
        <f t="shared" si="10"/>
        <v>34572541.112844914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21211299.188285168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35</v>
      </c>
      <c r="C105" s="7"/>
      <c r="D105" s="2" t="e">
        <f t="shared" si="12"/>
        <v>#N/A</v>
      </c>
      <c r="E105" s="2" t="e">
        <f t="shared" si="22"/>
        <v>#N/A</v>
      </c>
      <c r="F105" s="2">
        <v>616739.16450944543</v>
      </c>
      <c r="G105" s="2">
        <f t="shared" si="35"/>
        <v>539997.71428571432</v>
      </c>
      <c r="H105" s="2">
        <f t="shared" si="32"/>
        <v>35473666.052602828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954964.99999999884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624435.68427368999</v>
      </c>
      <c r="Q105" s="2">
        <f t="shared" si="36"/>
        <v>550000</v>
      </c>
      <c r="R105" s="2">
        <f t="shared" si="33"/>
        <v>36339221.96998781</v>
      </c>
      <c r="S105" s="2">
        <f t="shared" si="17"/>
        <v>539997.71428571641</v>
      </c>
      <c r="T105" s="2">
        <f t="shared" si="18"/>
        <v>10002.285714285681</v>
      </c>
      <c r="U105" s="2">
        <f t="shared" si="19"/>
        <v>550000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496562.28571428568</v>
      </c>
      <c r="Y105" s="2">
        <f t="shared" si="30"/>
        <v>35069103.398559198</v>
      </c>
      <c r="Z105" s="2" t="str">
        <f t="shared" si="8"/>
        <v>HERE</v>
      </c>
      <c r="AA105" s="2">
        <f>IF(Z105="HERE",Y105,AA104+Graph!$G$1*1000)</f>
        <v>35069103.398559198</v>
      </c>
      <c r="AB105" s="2">
        <f t="shared" si="21"/>
        <v>496562.28571428359</v>
      </c>
      <c r="AC105" s="2">
        <f t="shared" si="31"/>
        <v>1270118.5714285714</v>
      </c>
      <c r="AD105" s="3">
        <f t="shared" si="10"/>
        <v>35069103.398559198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21675421.412885003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36</v>
      </c>
      <c r="C106" s="7"/>
      <c r="D106" s="2" t="e">
        <f t="shared" si="12"/>
        <v>#N/A</v>
      </c>
      <c r="E106" s="2" t="e">
        <f t="shared" si="22"/>
        <v>#N/A</v>
      </c>
      <c r="F106" s="2">
        <v>621246.35828876495</v>
      </c>
      <c r="G106" s="2">
        <f t="shared" si="35"/>
        <v>539997.71428571432</v>
      </c>
      <c r="H106" s="2">
        <f t="shared" si="32"/>
        <v>36013663.766888544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964967.28571428452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629017.268907547</v>
      </c>
      <c r="Q106" s="2">
        <f t="shared" si="36"/>
        <v>550000</v>
      </c>
      <c r="R106" s="2">
        <f t="shared" si="33"/>
        <v>36889221.96998781</v>
      </c>
      <c r="S106" s="2">
        <f t="shared" si="17"/>
        <v>539997.71428571641</v>
      </c>
      <c r="T106" s="2">
        <f t="shared" si="18"/>
        <v>10002.285714285681</v>
      </c>
      <c r="U106" s="2">
        <f t="shared" si="19"/>
        <v>550000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496562.28571428568</v>
      </c>
      <c r="Y106" s="2">
        <f t="shared" si="30"/>
        <v>35565665.684273481</v>
      </c>
      <c r="Z106" s="2" t="str">
        <f t="shared" si="8"/>
        <v>HERE</v>
      </c>
      <c r="AA106" s="2">
        <f>IF(Z106="HERE",Y106,AA105+Graph!$G$1*1000)</f>
        <v>35565665.684273481</v>
      </c>
      <c r="AB106" s="2">
        <f t="shared" si="21"/>
        <v>496562.28571428359</v>
      </c>
      <c r="AC106" s="2">
        <f t="shared" si="31"/>
        <v>1323556.2857142857</v>
      </c>
      <c r="AD106" s="3">
        <f t="shared" si="10"/>
        <v>35565665.684273481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22143667.063655313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37</v>
      </c>
      <c r="C107" s="7"/>
      <c r="D107" s="2" t="e">
        <f t="shared" si="12"/>
        <v>#N/A</v>
      </c>
      <c r="E107" s="2" t="e">
        <f t="shared" si="22"/>
        <v>#N/A</v>
      </c>
      <c r="F107" s="2">
        <v>625753.55206811428</v>
      </c>
      <c r="G107" s="2">
        <f t="shared" si="35"/>
        <v>539997.71428571432</v>
      </c>
      <c r="H107" s="2">
        <f t="shared" si="32"/>
        <v>36553661.48117426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974969.5714285702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633598.85354140401</v>
      </c>
      <c r="Q107" s="2">
        <f t="shared" si="36"/>
        <v>550000</v>
      </c>
      <c r="R107" s="2">
        <f t="shared" si="33"/>
        <v>37439221.96998781</v>
      </c>
      <c r="S107" s="2">
        <f t="shared" si="17"/>
        <v>539997.71428571641</v>
      </c>
      <c r="T107" s="2">
        <f t="shared" si="18"/>
        <v>10002.285714285681</v>
      </c>
      <c r="U107" s="2">
        <f t="shared" si="19"/>
        <v>550000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496562.28571428568</v>
      </c>
      <c r="Y107" s="2">
        <f t="shared" si="30"/>
        <v>36062227.969987765</v>
      </c>
      <c r="Z107" s="2" t="str">
        <f t="shared" si="8"/>
        <v>HERE</v>
      </c>
      <c r="AA107" s="2">
        <f>IF(Z107="HERE",Y107,AA106+Graph!$G$1*1000)</f>
        <v>36062227.969987765</v>
      </c>
      <c r="AB107" s="2">
        <f t="shared" si="21"/>
        <v>496562.28571428359</v>
      </c>
      <c r="AC107" s="2">
        <f t="shared" si="31"/>
        <v>1376994</v>
      </c>
      <c r="AD107" s="3">
        <f t="shared" si="10"/>
        <v>36062227.969987765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22616036.140596092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38</v>
      </c>
      <c r="C108" s="7"/>
      <c r="D108" s="2" t="e">
        <f t="shared" si="12"/>
        <v>#N/A</v>
      </c>
      <c r="E108" s="2" t="e">
        <f t="shared" si="22"/>
        <v>#N/A</v>
      </c>
      <c r="F108" s="2">
        <v>630260.74584743381</v>
      </c>
      <c r="G108" s="2">
        <f t="shared" si="35"/>
        <v>539997.71428571432</v>
      </c>
      <c r="H108" s="2">
        <f t="shared" si="32"/>
        <v>37093659.195459977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984971.85714285588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638180.43817526102</v>
      </c>
      <c r="Q108" s="2">
        <f t="shared" si="36"/>
        <v>550000</v>
      </c>
      <c r="R108" s="2">
        <f t="shared" si="33"/>
        <v>37989221.96998781</v>
      </c>
      <c r="S108" s="2">
        <f t="shared" si="17"/>
        <v>539997.71428571641</v>
      </c>
      <c r="T108" s="2">
        <f t="shared" si="18"/>
        <v>10002.285714285681</v>
      </c>
      <c r="U108" s="2">
        <f t="shared" si="19"/>
        <v>550000</v>
      </c>
      <c r="V108" s="2">
        <f t="shared" si="34"/>
        <v>1508825.75</v>
      </c>
      <c r="W108" s="2">
        <f t="shared" si="20"/>
        <v>131831.75</v>
      </c>
      <c r="X108" s="2">
        <f t="shared" si="6"/>
        <v>418168.25</v>
      </c>
      <c r="Y108" s="2">
        <f t="shared" si="30"/>
        <v>36480396.219987765</v>
      </c>
      <c r="Z108" s="2" t="str">
        <f t="shared" si="8"/>
        <v>HERE</v>
      </c>
      <c r="AA108" s="2">
        <f>IF(Z108="HERE",Y108,AA107+Graph!$G$1*1000)</f>
        <v>36480396.219987765</v>
      </c>
      <c r="AB108" s="2">
        <f t="shared" si="21"/>
        <v>418168.25</v>
      </c>
      <c r="AC108" s="2">
        <f t="shared" si="31"/>
        <v>1508825.75</v>
      </c>
      <c r="AD108" s="3">
        <f t="shared" si="10"/>
        <v>36480396.219987765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23092528.643707313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39</v>
      </c>
      <c r="C109" s="7"/>
      <c r="D109" s="2" t="e">
        <f t="shared" si="12"/>
        <v>#N/A</v>
      </c>
      <c r="E109" s="2" t="e">
        <f t="shared" si="22"/>
        <v>#N/A</v>
      </c>
      <c r="F109" s="2">
        <v>634767.93962675333</v>
      </c>
      <c r="G109" s="2">
        <f t="shared" si="35"/>
        <v>539997.71428571432</v>
      </c>
      <c r="H109" s="2">
        <f t="shared" si="32"/>
        <v>37633656.909745693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994974.14285714156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642762.02280911803</v>
      </c>
      <c r="Q109" s="2">
        <f t="shared" si="36"/>
        <v>550000</v>
      </c>
      <c r="R109" s="2">
        <f t="shared" si="33"/>
        <v>38539221.96998781</v>
      </c>
      <c r="S109" s="2">
        <f t="shared" si="17"/>
        <v>539997.71428571641</v>
      </c>
      <c r="T109" s="2">
        <f t="shared" si="18"/>
        <v>10002.285714285681</v>
      </c>
      <c r="U109" s="2">
        <f t="shared" si="19"/>
        <v>550000</v>
      </c>
      <c r="V109" s="2">
        <f t="shared" si="34"/>
        <v>1640657.5</v>
      </c>
      <c r="W109" s="2">
        <f t="shared" si="20"/>
        <v>131831.75</v>
      </c>
      <c r="X109" s="2">
        <f t="shared" si="6"/>
        <v>418168.25</v>
      </c>
      <c r="Y109" s="2">
        <f t="shared" si="30"/>
        <v>36898564.469987765</v>
      </c>
      <c r="Z109" s="2" t="str">
        <f t="shared" si="8"/>
        <v>HERE</v>
      </c>
      <c r="AA109" s="2">
        <f>IF(Z109="HERE",Y109,AA108+Graph!$G$1*1000)</f>
        <v>36898564.469987765</v>
      </c>
      <c r="AB109" s="2">
        <f t="shared" si="21"/>
        <v>418168.25</v>
      </c>
      <c r="AC109" s="2">
        <f t="shared" si="31"/>
        <v>1640657.5</v>
      </c>
      <c r="AD109" s="3">
        <f t="shared" si="10"/>
        <v>36898564.469987765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23573144.572989009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40</v>
      </c>
      <c r="C110" s="7"/>
      <c r="D110" s="2" t="e">
        <f t="shared" si="12"/>
        <v>#N/A</v>
      </c>
      <c r="E110" s="2" t="e">
        <f t="shared" si="22"/>
        <v>#N/A</v>
      </c>
      <c r="F110" s="2">
        <v>639275.13340610266</v>
      </c>
      <c r="G110" s="2">
        <f t="shared" si="35"/>
        <v>539997.71428571432</v>
      </c>
      <c r="H110" s="2">
        <f t="shared" si="32"/>
        <v>38173654.62403141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1004976.4285714272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647343.60744297504</v>
      </c>
      <c r="Q110" s="2">
        <f t="shared" si="36"/>
        <v>550000</v>
      </c>
      <c r="R110" s="2">
        <f t="shared" si="33"/>
        <v>39089221.96998781</v>
      </c>
      <c r="S110" s="2">
        <f t="shared" si="17"/>
        <v>539997.71428571641</v>
      </c>
      <c r="T110" s="2">
        <f t="shared" si="18"/>
        <v>10002.285714285681</v>
      </c>
      <c r="U110" s="2">
        <f t="shared" si="19"/>
        <v>550000</v>
      </c>
      <c r="V110" s="2">
        <f t="shared" si="34"/>
        <v>1772489.25</v>
      </c>
      <c r="W110" s="2">
        <f t="shared" si="20"/>
        <v>131831.75</v>
      </c>
      <c r="X110" s="2">
        <f t="shared" si="6"/>
        <v>418168.25</v>
      </c>
      <c r="Y110" s="2">
        <f t="shared" si="30"/>
        <v>37316732.719987765</v>
      </c>
      <c r="Z110" s="2" t="str">
        <f t="shared" si="8"/>
        <v>HERE</v>
      </c>
      <c r="AA110" s="2">
        <f>IF(Z110="HERE",Y110,AA109+Graph!$G$1*1000)</f>
        <v>37316732.719987765</v>
      </c>
      <c r="AB110" s="2">
        <f t="shared" si="21"/>
        <v>418168.25</v>
      </c>
      <c r="AC110" s="2">
        <f t="shared" si="31"/>
        <v>1772489.25</v>
      </c>
      <c r="AD110" s="3">
        <f t="shared" si="10"/>
        <v>37316732.719987765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24056866.631322339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41</v>
      </c>
      <c r="C111" s="7"/>
      <c r="D111" s="2" t="e">
        <f t="shared" si="12"/>
        <v>#N/A</v>
      </c>
      <c r="E111" s="2" t="e">
        <f t="shared" si="22"/>
        <v>#N/A</v>
      </c>
      <c r="F111" s="2">
        <v>643782.32718542218</v>
      </c>
      <c r="G111" s="2">
        <f t="shared" si="35"/>
        <v>539997.71428571432</v>
      </c>
      <c r="H111" s="2">
        <f t="shared" si="32"/>
        <v>38713652.338317126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1014978.7142857129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651925.19207683206</v>
      </c>
      <c r="Q111" s="2">
        <f t="shared" si="36"/>
        <v>550000</v>
      </c>
      <c r="R111" s="2">
        <f t="shared" si="33"/>
        <v>39639221.96998781</v>
      </c>
      <c r="S111" s="2">
        <f t="shared" si="17"/>
        <v>539997.71428571641</v>
      </c>
      <c r="T111" s="2">
        <f t="shared" si="18"/>
        <v>10002.285714285681</v>
      </c>
      <c r="U111" s="2">
        <f t="shared" si="19"/>
        <v>550000</v>
      </c>
      <c r="V111" s="2">
        <f t="shared" si="34"/>
        <v>1904321</v>
      </c>
      <c r="W111" s="2">
        <f t="shared" si="20"/>
        <v>131831.75</v>
      </c>
      <c r="X111" s="2">
        <f t="shared" si="6"/>
        <v>418168.25</v>
      </c>
      <c r="Y111" s="2">
        <f t="shared" si="30"/>
        <v>37734900.969987765</v>
      </c>
      <c r="Z111" s="2" t="str">
        <f t="shared" si="8"/>
        <v>HERE</v>
      </c>
      <c r="AA111" s="2">
        <f>IF(Z111="HERE",Y111,AA110+Graph!$G$1*1000)</f>
        <v>37734900.969987765</v>
      </c>
      <c r="AB111" s="2">
        <f t="shared" si="21"/>
        <v>418168.25</v>
      </c>
      <c r="AC111" s="2">
        <f t="shared" si="31"/>
        <v>1904321</v>
      </c>
      <c r="AD111" s="3">
        <f t="shared" si="10"/>
        <v>37734900.969987765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24540588.689655676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42</v>
      </c>
      <c r="C112" s="7"/>
      <c r="D112" s="2" t="e">
        <f t="shared" si="12"/>
        <v>#N/A</v>
      </c>
      <c r="E112" s="2" t="e">
        <f t="shared" si="22"/>
        <v>#N/A</v>
      </c>
      <c r="F112" s="2">
        <v>648289.52096474171</v>
      </c>
      <c r="G112" s="2">
        <f t="shared" si="35"/>
        <v>539997.71428571432</v>
      </c>
      <c r="H112" s="2">
        <f t="shared" si="32"/>
        <v>39253650.052602842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1024980.9999999986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656506.77671065927</v>
      </c>
      <c r="Q112" s="2">
        <f t="shared" si="36"/>
        <v>550000</v>
      </c>
      <c r="R112" s="2">
        <f t="shared" si="33"/>
        <v>40189221.96998781</v>
      </c>
      <c r="S112" s="2">
        <f t="shared" si="17"/>
        <v>539997.71428571641</v>
      </c>
      <c r="T112" s="2">
        <f t="shared" si="18"/>
        <v>10002.285714285681</v>
      </c>
      <c r="U112" s="2">
        <f t="shared" si="19"/>
        <v>550000</v>
      </c>
      <c r="V112" s="2">
        <f t="shared" si="34"/>
        <v>2036152.75</v>
      </c>
      <c r="W112" s="2">
        <f t="shared" si="20"/>
        <v>131831.75</v>
      </c>
      <c r="X112" s="2">
        <f t="shared" si="6"/>
        <v>418168.25</v>
      </c>
      <c r="Y112" s="2">
        <f t="shared" si="30"/>
        <v>38153069.219987765</v>
      </c>
      <c r="Z112" s="2" t="str">
        <f t="shared" si="8"/>
        <v>HERE</v>
      </c>
      <c r="AA112" s="2">
        <f>IF(Z112="HERE",Y112,AA111+Graph!$G$1*1000)</f>
        <v>38153069.219987765</v>
      </c>
      <c r="AB112" s="2">
        <f t="shared" si="21"/>
        <v>418168.25</v>
      </c>
      <c r="AC112" s="2">
        <f t="shared" si="31"/>
        <v>2036152.75</v>
      </c>
      <c r="AD112" s="3">
        <f t="shared" si="10"/>
        <v>38153069.219987765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25024310.747989006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43</v>
      </c>
      <c r="C113" s="7"/>
      <c r="D113" s="2" t="e">
        <f t="shared" si="12"/>
        <v>#N/A</v>
      </c>
      <c r="E113" s="2" t="e">
        <f t="shared" si="22"/>
        <v>#N/A</v>
      </c>
      <c r="F113" s="2">
        <v>652796.71474409103</v>
      </c>
      <c r="G113" s="2">
        <f t="shared" si="35"/>
        <v>539997.71428571432</v>
      </c>
      <c r="H113" s="2">
        <f t="shared" si="32"/>
        <v>39793647.766888559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1034983.2857142843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661088.36134451628</v>
      </c>
      <c r="Q113" s="2">
        <f t="shared" si="36"/>
        <v>550000</v>
      </c>
      <c r="R113" s="2">
        <f t="shared" si="33"/>
        <v>40739221.96998781</v>
      </c>
      <c r="S113" s="2">
        <f t="shared" si="17"/>
        <v>539997.71428571641</v>
      </c>
      <c r="T113" s="2">
        <f t="shared" si="18"/>
        <v>10002.285714285681</v>
      </c>
      <c r="U113" s="2">
        <f t="shared" si="19"/>
        <v>550000</v>
      </c>
      <c r="V113" s="2">
        <f t="shared" si="34"/>
        <v>2167984.5</v>
      </c>
      <c r="W113" s="2">
        <f t="shared" si="20"/>
        <v>131831.75</v>
      </c>
      <c r="X113" s="2">
        <f t="shared" si="6"/>
        <v>418168.25</v>
      </c>
      <c r="Y113" s="2">
        <f t="shared" si="30"/>
        <v>38571237.469987765</v>
      </c>
      <c r="Z113" s="2" t="str">
        <f t="shared" si="8"/>
        <v>HERE</v>
      </c>
      <c r="AA113" s="2">
        <f>IF(Z113="HERE",Y113,AA112+Graph!$G$1*1000)</f>
        <v>38571237.469987765</v>
      </c>
      <c r="AB113" s="2">
        <f t="shared" si="21"/>
        <v>418168.25</v>
      </c>
      <c r="AC113" s="2">
        <f t="shared" si="31"/>
        <v>2167984.5</v>
      </c>
      <c r="AD113" s="3">
        <f t="shared" si="10"/>
        <v>38571237.469987765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25508032.80632234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44</v>
      </c>
      <c r="C114" s="7"/>
      <c r="D114" s="2" t="e">
        <f t="shared" si="12"/>
        <v>#N/A</v>
      </c>
      <c r="E114" s="2" t="e">
        <f t="shared" si="22"/>
        <v>#N/A</v>
      </c>
      <c r="F114" s="2">
        <v>657303.90852341056</v>
      </c>
      <c r="G114" s="2">
        <f t="shared" si="35"/>
        <v>539997.71428571432</v>
      </c>
      <c r="H114" s="2">
        <f t="shared" si="32"/>
        <v>40333645.481174275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1044985.57142857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665669.94597837329</v>
      </c>
      <c r="Q114" s="2">
        <f t="shared" si="36"/>
        <v>550000</v>
      </c>
      <c r="R114" s="2">
        <f t="shared" si="33"/>
        <v>41289221.96998781</v>
      </c>
      <c r="S114" s="2">
        <f t="shared" si="17"/>
        <v>539997.71428571641</v>
      </c>
      <c r="T114" s="2">
        <f t="shared" si="18"/>
        <v>10002.285714285681</v>
      </c>
      <c r="U114" s="2">
        <f t="shared" si="19"/>
        <v>550000</v>
      </c>
      <c r="V114" s="2">
        <f t="shared" si="34"/>
        <v>2299816.25</v>
      </c>
      <c r="W114" s="2">
        <f t="shared" si="20"/>
        <v>131831.75</v>
      </c>
      <c r="X114" s="2">
        <f t="shared" si="6"/>
        <v>418168.25</v>
      </c>
      <c r="Y114" s="2">
        <f t="shared" si="30"/>
        <v>38989405.719987765</v>
      </c>
      <c r="Z114" s="2" t="str">
        <f t="shared" si="8"/>
        <v>HERE</v>
      </c>
      <c r="AA114" s="2">
        <f>IF(Z114="HERE",Y114,AA113+Graph!$G$1*1000)</f>
        <v>38989405.719987765</v>
      </c>
      <c r="AB114" s="2">
        <f t="shared" si="21"/>
        <v>418168.25</v>
      </c>
      <c r="AC114" s="2">
        <f t="shared" si="31"/>
        <v>2299816.25</v>
      </c>
      <c r="AD114" s="3">
        <f t="shared" si="10"/>
        <v>38989405.719987765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25991754.86465567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45</v>
      </c>
      <c r="C115" s="7"/>
      <c r="D115" s="2" t="e">
        <f t="shared" si="12"/>
        <v>#N/A</v>
      </c>
      <c r="E115" s="2" t="e">
        <f t="shared" si="22"/>
        <v>#N/A</v>
      </c>
      <c r="F115" s="2">
        <v>661811.10230273008</v>
      </c>
      <c r="G115" s="2">
        <f t="shared" si="35"/>
        <v>539997.71428571432</v>
      </c>
      <c r="H115" s="2">
        <f t="shared" si="32"/>
        <v>40873643.195459992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1054987.8571428556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670251.5306122303</v>
      </c>
      <c r="Q115" s="2">
        <f t="shared" si="36"/>
        <v>550000</v>
      </c>
      <c r="R115" s="2">
        <f t="shared" si="33"/>
        <v>41839221.96998781</v>
      </c>
      <c r="S115" s="2">
        <f t="shared" si="17"/>
        <v>539997.71428571641</v>
      </c>
      <c r="T115" s="2">
        <f t="shared" si="18"/>
        <v>10002.285714285681</v>
      </c>
      <c r="U115" s="2">
        <f t="shared" si="19"/>
        <v>550000</v>
      </c>
      <c r="V115" s="2">
        <f t="shared" si="34"/>
        <v>2431648</v>
      </c>
      <c r="W115" s="2">
        <f t="shared" si="20"/>
        <v>131831.75</v>
      </c>
      <c r="X115" s="2">
        <f t="shared" si="6"/>
        <v>418168.25</v>
      </c>
      <c r="Y115" s="2">
        <f t="shared" si="30"/>
        <v>39407573.969987765</v>
      </c>
      <c r="Z115" s="2" t="str">
        <f t="shared" si="8"/>
        <v>HERE</v>
      </c>
      <c r="AA115" s="2">
        <f>IF(Z115="HERE",Y115,AA114+Graph!$G$1*1000)</f>
        <v>39407573.969987765</v>
      </c>
      <c r="AB115" s="2">
        <f t="shared" si="21"/>
        <v>418168.25</v>
      </c>
      <c r="AC115" s="2">
        <f t="shared" si="31"/>
        <v>2431648</v>
      </c>
      <c r="AD115" s="3">
        <f t="shared" si="10"/>
        <v>39407573.969987765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26475476.922989003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46</v>
      </c>
      <c r="C116" s="7"/>
      <c r="D116" s="2" t="e">
        <f t="shared" si="12"/>
        <v>#N/A</v>
      </c>
      <c r="E116" s="2" t="e">
        <f t="shared" si="22"/>
        <v>#N/A</v>
      </c>
      <c r="F116" s="2">
        <v>666318.29608207941</v>
      </c>
      <c r="G116" s="2">
        <f t="shared" si="35"/>
        <v>539997.71428571432</v>
      </c>
      <c r="H116" s="2">
        <f t="shared" si="32"/>
        <v>41413640.909745708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1064990.1428571413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674833.11524608731</v>
      </c>
      <c r="Q116" s="2">
        <f t="shared" si="36"/>
        <v>550000</v>
      </c>
      <c r="R116" s="2">
        <f t="shared" si="33"/>
        <v>42389221.96998781</v>
      </c>
      <c r="S116" s="2">
        <f t="shared" si="17"/>
        <v>539997.71428571641</v>
      </c>
      <c r="T116" s="2">
        <f t="shared" si="18"/>
        <v>10002.285714285681</v>
      </c>
      <c r="U116" s="2">
        <f t="shared" si="19"/>
        <v>550000</v>
      </c>
      <c r="V116" s="2">
        <f t="shared" si="34"/>
        <v>2639309</v>
      </c>
      <c r="W116" s="2">
        <f t="shared" si="20"/>
        <v>207661</v>
      </c>
      <c r="X116" s="2">
        <f t="shared" si="6"/>
        <v>342339</v>
      </c>
      <c r="Y116" s="2">
        <f t="shared" si="30"/>
        <v>39749912.969987765</v>
      </c>
      <c r="Z116" s="2" t="str">
        <f t="shared" si="8"/>
        <v>HERE</v>
      </c>
      <c r="AA116" s="2">
        <f>IF(Z116="HERE",Y116,AA115+Graph!$G$1*1000)</f>
        <v>39749912.969987765</v>
      </c>
      <c r="AB116" s="2">
        <f t="shared" si="21"/>
        <v>342339</v>
      </c>
      <c r="AC116" s="2">
        <f t="shared" si="31"/>
        <v>2639309</v>
      </c>
      <c r="AD116" s="3">
        <f t="shared" si="10"/>
        <v>39749912.969987765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26959198.981322333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47</v>
      </c>
      <c r="C117" s="7"/>
      <c r="D117" s="2" t="e">
        <f t="shared" si="12"/>
        <v>#N/A</v>
      </c>
      <c r="E117" s="2" t="e">
        <f t="shared" si="22"/>
        <v>#N/A</v>
      </c>
      <c r="F117" s="2">
        <v>670825.48986139894</v>
      </c>
      <c r="G117" s="2">
        <f t="shared" si="35"/>
        <v>539997.71428571432</v>
      </c>
      <c r="H117" s="2">
        <f t="shared" si="32"/>
        <v>41953638.624031425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1074992.428571427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679414.69987994432</v>
      </c>
      <c r="Q117" s="2">
        <f t="shared" si="36"/>
        <v>550000</v>
      </c>
      <c r="R117" s="2">
        <f t="shared" si="33"/>
        <v>42939221.96998781</v>
      </c>
      <c r="S117" s="2">
        <f t="shared" si="17"/>
        <v>539997.71428571641</v>
      </c>
      <c r="T117" s="2">
        <f t="shared" si="18"/>
        <v>10002.285714285681</v>
      </c>
      <c r="U117" s="2">
        <f t="shared" si="19"/>
        <v>550000</v>
      </c>
      <c r="V117" s="2">
        <f t="shared" si="34"/>
        <v>2918252</v>
      </c>
      <c r="W117" s="2">
        <f t="shared" si="20"/>
        <v>278943</v>
      </c>
      <c r="X117" s="2">
        <f t="shared" si="6"/>
        <v>271057</v>
      </c>
      <c r="Y117" s="2">
        <f t="shared" si="30"/>
        <v>40020969.969987765</v>
      </c>
      <c r="Z117" s="2" t="str">
        <f t="shared" si="8"/>
        <v>HERE</v>
      </c>
      <c r="AA117" s="2">
        <f>IF(Z117="HERE",Y117,AA116+Graph!$G$1*1000)</f>
        <v>40020969.969987765</v>
      </c>
      <c r="AB117" s="2">
        <f t="shared" si="21"/>
        <v>271057</v>
      </c>
      <c r="AC117" s="2">
        <f t="shared" si="31"/>
        <v>2918252</v>
      </c>
      <c r="AD117" s="3">
        <f t="shared" si="10"/>
        <v>40020969.969987765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27442921.039655667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48</v>
      </c>
      <c r="C118" s="7"/>
      <c r="D118" s="2" t="e">
        <f t="shared" si="12"/>
        <v>#N/A</v>
      </c>
      <c r="E118" s="2" t="e">
        <f t="shared" si="22"/>
        <v>#N/A</v>
      </c>
      <c r="F118" s="2">
        <v>675332.68364071846</v>
      </c>
      <c r="G118" s="2">
        <f t="shared" si="35"/>
        <v>539997.71428571432</v>
      </c>
      <c r="H118" s="2">
        <f t="shared" si="32"/>
        <v>42493636.338317141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1084994.7142857127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683996.28451380134</v>
      </c>
      <c r="Q118" s="2">
        <f t="shared" si="36"/>
        <v>550000</v>
      </c>
      <c r="R118" s="2">
        <f t="shared" si="33"/>
        <v>43489221.96998781</v>
      </c>
      <c r="S118" s="2">
        <f t="shared" si="17"/>
        <v>539997.71428571641</v>
      </c>
      <c r="T118" s="2">
        <f t="shared" si="18"/>
        <v>10002.285714285681</v>
      </c>
      <c r="U118" s="2">
        <f t="shared" si="19"/>
        <v>550000</v>
      </c>
      <c r="V118" s="2">
        <f t="shared" si="34"/>
        <v>3234946</v>
      </c>
      <c r="W118" s="2">
        <f t="shared" si="20"/>
        <v>316694</v>
      </c>
      <c r="X118" s="2">
        <f t="shared" si="6"/>
        <v>233306</v>
      </c>
      <c r="Y118" s="2">
        <f t="shared" si="30"/>
        <v>40254275.969987765</v>
      </c>
      <c r="Z118" s="2" t="str">
        <f t="shared" si="8"/>
        <v>HERE</v>
      </c>
      <c r="AA118" s="2">
        <f>IF(Z118="HERE",Y118,AA117+Graph!$G$1*1000)</f>
        <v>40254275.969987765</v>
      </c>
      <c r="AB118" s="2">
        <f t="shared" si="21"/>
        <v>233306</v>
      </c>
      <c r="AC118" s="2">
        <f t="shared" si="31"/>
        <v>3234946</v>
      </c>
      <c r="AD118" s="3">
        <f t="shared" si="10"/>
        <v>40254275.969987765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27926643.097988997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49</v>
      </c>
      <c r="C119" s="7"/>
      <c r="D119" s="2" t="e">
        <f t="shared" si="12"/>
        <v>#N/A</v>
      </c>
      <c r="E119" s="2" t="e">
        <f t="shared" si="22"/>
        <v>#N/A</v>
      </c>
      <c r="F119" s="2">
        <v>679839.87742006779</v>
      </c>
      <c r="G119" s="2">
        <f t="shared" si="35"/>
        <v>539997.71428571432</v>
      </c>
      <c r="H119" s="2">
        <f t="shared" si="32"/>
        <v>43033634.052602857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1094996.9999999984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688577.86914765835</v>
      </c>
      <c r="Q119" s="2">
        <f t="shared" si="36"/>
        <v>550000</v>
      </c>
      <c r="R119" s="2">
        <f t="shared" si="33"/>
        <v>44039221.96998781</v>
      </c>
      <c r="S119" s="2">
        <f t="shared" si="17"/>
        <v>539997.71428571641</v>
      </c>
      <c r="T119" s="2">
        <f t="shared" si="18"/>
        <v>10002.285714285681</v>
      </c>
      <c r="U119" s="2">
        <f t="shared" si="19"/>
        <v>550000</v>
      </c>
      <c r="V119" s="2">
        <f t="shared" si="34"/>
        <v>3559179</v>
      </c>
      <c r="W119" s="2">
        <f t="shared" si="20"/>
        <v>324233</v>
      </c>
      <c r="X119" s="2">
        <f t="shared" si="6"/>
        <v>225767</v>
      </c>
      <c r="Y119" s="2">
        <f t="shared" si="30"/>
        <v>40480042.969987765</v>
      </c>
      <c r="Z119" s="2" t="str">
        <f t="shared" si="8"/>
        <v>HERE</v>
      </c>
      <c r="AA119" s="2">
        <f>IF(Z119="HERE",Y119,AA118+Graph!$G$1*1000)</f>
        <v>40480042.969987765</v>
      </c>
      <c r="AB119" s="2">
        <f t="shared" si="21"/>
        <v>225767</v>
      </c>
      <c r="AC119" s="2">
        <f t="shared" si="31"/>
        <v>3559179</v>
      </c>
      <c r="AD119" s="3">
        <f t="shared" si="10"/>
        <v>40480042.969987765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28410365.15632233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50</v>
      </c>
      <c r="C120" s="7"/>
      <c r="D120" s="2" t="e">
        <f t="shared" si="12"/>
        <v>#N/A</v>
      </c>
      <c r="E120" s="2" t="e">
        <f t="shared" si="22"/>
        <v>#N/A</v>
      </c>
      <c r="F120" s="2">
        <v>684347.07119938731</v>
      </c>
      <c r="G120" s="2">
        <f t="shared" si="35"/>
        <v>539997.71428571432</v>
      </c>
      <c r="H120" s="2">
        <f t="shared" si="32"/>
        <v>43573631.766888574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1104999.2857142841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693159.45378151536</v>
      </c>
      <c r="Q120" s="2">
        <f t="shared" si="36"/>
        <v>550000</v>
      </c>
      <c r="R120" s="2">
        <f t="shared" si="33"/>
        <v>44589221.96998781</v>
      </c>
      <c r="S120" s="2">
        <f t="shared" si="17"/>
        <v>539997.71428571641</v>
      </c>
      <c r="T120" s="2">
        <f t="shared" si="18"/>
        <v>10002.285714285681</v>
      </c>
      <c r="U120" s="2">
        <f t="shared" si="19"/>
        <v>550000</v>
      </c>
      <c r="V120" s="2">
        <f t="shared" si="34"/>
        <v>3837094</v>
      </c>
      <c r="W120" s="2">
        <f t="shared" si="20"/>
        <v>277915</v>
      </c>
      <c r="X120" s="2">
        <f t="shared" si="6"/>
        <v>272085</v>
      </c>
      <c r="Y120" s="2">
        <f t="shared" si="30"/>
        <v>40752127.969987765</v>
      </c>
      <c r="Z120" s="2" t="str">
        <f t="shared" si="8"/>
        <v>HERE</v>
      </c>
      <c r="AA120" s="2">
        <f>IF(Z120="HERE",Y120,AA119+Graph!$G$1*1000)</f>
        <v>40752127.969987765</v>
      </c>
      <c r="AB120" s="2">
        <f t="shared" si="21"/>
        <v>272085</v>
      </c>
      <c r="AC120" s="2">
        <f t="shared" si="31"/>
        <v>3837094</v>
      </c>
      <c r="AD120" s="3">
        <f t="shared" si="10"/>
        <v>40752127.969987765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28894087.21465566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51</v>
      </c>
      <c r="C121" s="7"/>
      <c r="D121" s="2" t="e">
        <f t="shared" si="12"/>
        <v>#N/A</v>
      </c>
      <c r="E121" s="2" t="e">
        <f t="shared" si="22"/>
        <v>#N/A</v>
      </c>
      <c r="F121" s="2">
        <v>688854.26497870684</v>
      </c>
      <c r="G121" s="2">
        <f t="shared" si="35"/>
        <v>539997.71428571432</v>
      </c>
      <c r="H121" s="2">
        <f t="shared" si="32"/>
        <v>44113629.48117429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1115001.5714285697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697741.03841534257</v>
      </c>
      <c r="Q121" s="2">
        <f t="shared" si="36"/>
        <v>550000</v>
      </c>
      <c r="R121" s="2">
        <f t="shared" si="33"/>
        <v>45139221.96998781</v>
      </c>
      <c r="S121" s="2">
        <f t="shared" si="17"/>
        <v>539997.71428571641</v>
      </c>
      <c r="T121" s="2">
        <f t="shared" si="18"/>
        <v>10002.285714285681</v>
      </c>
      <c r="U121" s="2">
        <f t="shared" si="19"/>
        <v>550000</v>
      </c>
      <c r="V121" s="2">
        <f t="shared" si="34"/>
        <v>4062501</v>
      </c>
      <c r="W121" s="2">
        <f t="shared" si="20"/>
        <v>225407</v>
      </c>
      <c r="X121" s="2">
        <f t="shared" si="6"/>
        <v>324593</v>
      </c>
      <c r="Y121" s="2">
        <f t="shared" si="30"/>
        <v>41076720.969987765</v>
      </c>
      <c r="Z121" s="2" t="str">
        <f t="shared" si="8"/>
        <v>HERE</v>
      </c>
      <c r="AA121" s="2">
        <f>IF(Z121="HERE",Y121,AA120+Graph!$G$1*1000)</f>
        <v>41076720.969987765</v>
      </c>
      <c r="AB121" s="2">
        <f t="shared" si="21"/>
        <v>324593</v>
      </c>
      <c r="AC121" s="2">
        <f t="shared" si="31"/>
        <v>4062501</v>
      </c>
      <c r="AD121" s="3">
        <f t="shared" si="10"/>
        <v>41076720.969987765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29377809.272988997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52</v>
      </c>
      <c r="C122" s="7"/>
      <c r="D122" s="2" t="e">
        <f t="shared" si="12"/>
        <v>#N/A</v>
      </c>
      <c r="E122" s="2" t="e">
        <f t="shared" si="22"/>
        <v>#N/A</v>
      </c>
      <c r="F122" s="2">
        <v>693361.45875805616</v>
      </c>
      <c r="G122" s="2">
        <f t="shared" si="35"/>
        <v>539997.71428571432</v>
      </c>
      <c r="H122" s="2">
        <f t="shared" si="32"/>
        <v>44653627.195460007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1125003.8571428554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702322.62304919958</v>
      </c>
      <c r="Q122" s="2">
        <f t="shared" si="36"/>
        <v>550000</v>
      </c>
      <c r="R122" s="2">
        <f t="shared" si="33"/>
        <v>45689221.96998781</v>
      </c>
      <c r="S122" s="2">
        <f t="shared" si="17"/>
        <v>539997.71428571641</v>
      </c>
      <c r="T122" s="2">
        <f t="shared" si="18"/>
        <v>10002.285714285681</v>
      </c>
      <c r="U122" s="2">
        <f t="shared" si="19"/>
        <v>550000</v>
      </c>
      <c r="V122" s="2">
        <f t="shared" si="34"/>
        <v>4266577</v>
      </c>
      <c r="W122" s="2">
        <f t="shared" si="20"/>
        <v>204076</v>
      </c>
      <c r="X122" s="2">
        <f t="shared" si="6"/>
        <v>345924</v>
      </c>
      <c r="Y122" s="2">
        <f t="shared" si="30"/>
        <v>41422644.969987765</v>
      </c>
      <c r="Z122" s="2" t="str">
        <f t="shared" si="8"/>
        <v>HERE</v>
      </c>
      <c r="AA122" s="2">
        <f>IF(Z122="HERE",Y122,AA121+Graph!$G$1*1000)</f>
        <v>41422644.969987765</v>
      </c>
      <c r="AB122" s="2">
        <f t="shared" si="21"/>
        <v>345924</v>
      </c>
      <c r="AC122" s="2">
        <f t="shared" si="31"/>
        <v>4266577</v>
      </c>
      <c r="AD122" s="3">
        <f t="shared" si="10"/>
        <v>41422644.969987765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29827387.21584614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53</v>
      </c>
      <c r="C123" s="7"/>
      <c r="D123" s="2" t="e">
        <f t="shared" si="12"/>
        <v>#N/A</v>
      </c>
      <c r="E123" s="2" t="e">
        <f t="shared" si="22"/>
        <v>#N/A</v>
      </c>
      <c r="F123" s="2">
        <v>697868.65253737569</v>
      </c>
      <c r="G123" s="2">
        <f t="shared" si="35"/>
        <v>539997.71428571432</v>
      </c>
      <c r="H123" s="2">
        <f t="shared" si="32"/>
        <v>45193624.909745723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1135006.1428571411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706904.20768305659</v>
      </c>
      <c r="Q123" s="2">
        <f t="shared" si="36"/>
        <v>550000</v>
      </c>
      <c r="R123" s="2">
        <f t="shared" si="33"/>
        <v>46239221.96998781</v>
      </c>
      <c r="S123" s="2">
        <f t="shared" si="17"/>
        <v>539997.71428571641</v>
      </c>
      <c r="T123" s="2">
        <f t="shared" si="18"/>
        <v>10002.285714285681</v>
      </c>
      <c r="U123" s="2">
        <f t="shared" si="19"/>
        <v>550000</v>
      </c>
      <c r="V123" s="2">
        <f t="shared" si="34"/>
        <v>4609740</v>
      </c>
      <c r="W123" s="2">
        <f t="shared" si="20"/>
        <v>343163</v>
      </c>
      <c r="X123" s="2">
        <f t="shared" si="6"/>
        <v>206837</v>
      </c>
      <c r="Y123" s="2">
        <f t="shared" si="30"/>
        <v>41629481.969987765</v>
      </c>
      <c r="Z123" s="2" t="str">
        <f t="shared" si="8"/>
        <v>HERE</v>
      </c>
      <c r="AA123" s="2">
        <f>IF(Z123="HERE",Y123,AA122+Graph!$G$1*1000)</f>
        <v>41629481.969987765</v>
      </c>
      <c r="AB123" s="2">
        <f t="shared" si="21"/>
        <v>206837</v>
      </c>
      <c r="AC123" s="2">
        <f t="shared" si="31"/>
        <v>4609740</v>
      </c>
      <c r="AD123" s="3">
        <f t="shared" si="10"/>
        <v>41629481.969987765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30276965.158703282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54</v>
      </c>
      <c r="C124" s="7"/>
      <c r="D124" s="2" t="e">
        <f t="shared" si="12"/>
        <v>#N/A</v>
      </c>
      <c r="E124" s="2" t="e">
        <f t="shared" si="22"/>
        <v>#N/A</v>
      </c>
      <c r="F124" s="2">
        <v>702375.84631669521</v>
      </c>
      <c r="G124" s="2">
        <f t="shared" si="35"/>
        <v>539997.71428571432</v>
      </c>
      <c r="H124" s="2">
        <f t="shared" si="32"/>
        <v>45733622.624031439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1145008.4285714268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711485.7923169136</v>
      </c>
      <c r="Q124" s="2">
        <f t="shared" si="36"/>
        <v>550000</v>
      </c>
      <c r="R124" s="2">
        <f t="shared" si="33"/>
        <v>46789221.96998781</v>
      </c>
      <c r="S124" s="2">
        <f t="shared" si="17"/>
        <v>539997.71428571641</v>
      </c>
      <c r="T124" s="2">
        <f t="shared" si="18"/>
        <v>10002.285714285681</v>
      </c>
      <c r="U124" s="2">
        <f t="shared" si="19"/>
        <v>550000</v>
      </c>
      <c r="V124" s="2">
        <f t="shared" si="34"/>
        <v>4973248</v>
      </c>
      <c r="W124" s="2">
        <f t="shared" si="20"/>
        <v>363508</v>
      </c>
      <c r="X124" s="2">
        <f t="shared" si="6"/>
        <v>186492</v>
      </c>
      <c r="Y124" s="2">
        <f t="shared" si="30"/>
        <v>41815973.969987765</v>
      </c>
      <c r="Z124" s="2" t="str">
        <f t="shared" si="8"/>
        <v>HERE</v>
      </c>
      <c r="AA124" s="2">
        <f>IF(Z124="HERE",Y124,AA123+Graph!$G$1*1000)</f>
        <v>41815973.969987765</v>
      </c>
      <c r="AB124" s="2">
        <f t="shared" si="21"/>
        <v>186492</v>
      </c>
      <c r="AC124" s="2">
        <f t="shared" si="31"/>
        <v>4973248</v>
      </c>
      <c r="AD124" s="3">
        <f t="shared" si="10"/>
        <v>41815973.969987765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30726543.101560429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55</v>
      </c>
      <c r="C125" s="7"/>
      <c r="D125" s="2" t="e">
        <f t="shared" si="12"/>
        <v>#N/A</v>
      </c>
      <c r="E125" s="2" t="e">
        <f t="shared" si="22"/>
        <v>#N/A</v>
      </c>
      <c r="F125" s="2">
        <v>706883.04009604454</v>
      </c>
      <c r="G125" s="2">
        <f t="shared" si="35"/>
        <v>539997.71428571432</v>
      </c>
      <c r="H125" s="2">
        <f t="shared" si="32"/>
        <v>46273620.338317156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1155010.7142857125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716067.37695077062</v>
      </c>
      <c r="Q125" s="2">
        <f t="shared" si="36"/>
        <v>550000</v>
      </c>
      <c r="R125" s="2">
        <f t="shared" si="33"/>
        <v>47339221.96998781</v>
      </c>
      <c r="S125" s="2">
        <f t="shared" si="17"/>
        <v>539997.71428571641</v>
      </c>
      <c r="T125" s="2">
        <f t="shared" si="18"/>
        <v>10002.285714285681</v>
      </c>
      <c r="U125" s="2">
        <f t="shared" si="19"/>
        <v>550000</v>
      </c>
      <c r="V125" s="2">
        <f t="shared" si="34"/>
        <v>5383103</v>
      </c>
      <c r="W125" s="2">
        <f t="shared" si="20"/>
        <v>409855</v>
      </c>
      <c r="X125" s="2">
        <f t="shared" si="6"/>
        <v>140145</v>
      </c>
      <c r="Y125" s="2">
        <f t="shared" si="30"/>
        <v>41956118.969987765</v>
      </c>
      <c r="Z125" s="2" t="str">
        <f t="shared" si="8"/>
        <v>HERE</v>
      </c>
      <c r="AA125" s="2">
        <f>IF(Z125="HERE",Y125,AA124+Graph!$G$1*1000)</f>
        <v>41956118.969987765</v>
      </c>
      <c r="AB125" s="2">
        <f t="shared" si="21"/>
        <v>140145</v>
      </c>
      <c r="AC125" s="2">
        <f t="shared" si="31"/>
        <v>5383103</v>
      </c>
      <c r="AD125" s="3">
        <f t="shared" si="10"/>
        <v>41956118.969987765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31176121.044417568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56</v>
      </c>
      <c r="C126" s="7"/>
      <c r="D126" s="2" t="e">
        <f t="shared" si="12"/>
        <v>#N/A</v>
      </c>
      <c r="E126" s="2" t="e">
        <f t="shared" si="22"/>
        <v>#N/A</v>
      </c>
      <c r="F126" s="2">
        <v>711390.23387536407</v>
      </c>
      <c r="G126" s="2">
        <f t="shared" si="35"/>
        <v>539997.71428571432</v>
      </c>
      <c r="H126" s="2">
        <f t="shared" si="32"/>
        <v>46813618.052602872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1165012.9999999981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720648.96158462763</v>
      </c>
      <c r="Q126" s="2">
        <f t="shared" si="36"/>
        <v>550000</v>
      </c>
      <c r="R126" s="2">
        <f t="shared" si="33"/>
        <v>47889221.96998781</v>
      </c>
      <c r="S126" s="2">
        <f t="shared" si="17"/>
        <v>539997.71428571641</v>
      </c>
      <c r="T126" s="2">
        <f t="shared" si="18"/>
        <v>10002.285714285681</v>
      </c>
      <c r="U126" s="2">
        <f t="shared" si="19"/>
        <v>550000</v>
      </c>
      <c r="V126" s="2">
        <f t="shared" si="34"/>
        <v>5861351</v>
      </c>
      <c r="W126" s="2">
        <f t="shared" si="20"/>
        <v>478248</v>
      </c>
      <c r="X126" s="2">
        <f t="shared" si="6"/>
        <v>71752</v>
      </c>
      <c r="Y126" s="2">
        <f t="shared" si="30"/>
        <v>42027870.969987765</v>
      </c>
      <c r="Z126" s="2" t="str">
        <f t="shared" si="8"/>
        <v>HERE</v>
      </c>
      <c r="AA126" s="2">
        <f>IF(Z126="HERE",Y126,AA125+Graph!$G$1*1000)</f>
        <v>42027870.969987765</v>
      </c>
      <c r="AB126" s="2">
        <f t="shared" si="21"/>
        <v>71752</v>
      </c>
      <c r="AC126" s="2">
        <f t="shared" si="31"/>
        <v>5861351</v>
      </c>
      <c r="AD126" s="3">
        <f t="shared" si="10"/>
        <v>42027870.969987765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31625698.987274706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57</v>
      </c>
      <c r="C127" s="7"/>
      <c r="D127" s="2" t="e">
        <f t="shared" si="12"/>
        <v>#N/A</v>
      </c>
      <c r="E127" s="2" t="e">
        <f t="shared" si="22"/>
        <v>#N/A</v>
      </c>
      <c r="F127" s="2">
        <v>715897.42765468359</v>
      </c>
      <c r="G127" s="2">
        <f t="shared" si="35"/>
        <v>539997.71428571432</v>
      </c>
      <c r="H127" s="2">
        <f t="shared" si="32"/>
        <v>47353615.766888589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1175015.2857142838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725230.54621848464</v>
      </c>
      <c r="Q127" s="2">
        <f t="shared" si="36"/>
        <v>550000</v>
      </c>
      <c r="R127" s="2">
        <f t="shared" si="33"/>
        <v>48439221.96998781</v>
      </c>
      <c r="S127" s="2">
        <f t="shared" si="17"/>
        <v>539997.71428571641</v>
      </c>
      <c r="T127" s="2">
        <f t="shared" si="18"/>
        <v>10002.285714285681</v>
      </c>
      <c r="U127" s="2">
        <f t="shared" si="19"/>
        <v>550000</v>
      </c>
      <c r="V127" s="2">
        <f t="shared" si="34"/>
        <v>6353321</v>
      </c>
      <c r="W127" s="2">
        <f t="shared" si="20"/>
        <v>491970</v>
      </c>
      <c r="X127" s="2">
        <f t="shared" si="6"/>
        <v>58030</v>
      </c>
      <c r="Y127" s="2">
        <f t="shared" si="30"/>
        <v>42085900.969987765</v>
      </c>
      <c r="Z127" s="2" t="str">
        <f t="shared" si="8"/>
        <v>HERE</v>
      </c>
      <c r="AA127" s="2">
        <f>IF(Z127="HERE",Y127,AA126+Graph!$G$1*1000)</f>
        <v>42085900.969987765</v>
      </c>
      <c r="AB127" s="2">
        <f t="shared" si="21"/>
        <v>58030</v>
      </c>
      <c r="AC127" s="2">
        <f t="shared" si="31"/>
        <v>6353321</v>
      </c>
      <c r="AD127" s="3">
        <f t="shared" si="10"/>
        <v>42085900.969987765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32075276.930131849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58</v>
      </c>
      <c r="C128" s="7"/>
      <c r="D128" s="2" t="e">
        <f t="shared" si="12"/>
        <v>#N/A</v>
      </c>
      <c r="E128" s="2" t="e">
        <f t="shared" si="22"/>
        <v>#N/A</v>
      </c>
      <c r="F128" s="2">
        <v>720404.62143403292</v>
      </c>
      <c r="G128" s="2">
        <f t="shared" si="35"/>
        <v>539997.71428571432</v>
      </c>
      <c r="H128" s="2">
        <f t="shared" si="32"/>
        <v>47893613.481174305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1185017.5714285695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729812.13085234165</v>
      </c>
      <c r="Q128" s="2">
        <f t="shared" si="36"/>
        <v>550000</v>
      </c>
      <c r="R128" s="2">
        <f t="shared" si="33"/>
        <v>48989221.96998781</v>
      </c>
      <c r="S128" s="2">
        <f t="shared" si="17"/>
        <v>539997.71428571641</v>
      </c>
      <c r="T128" s="2">
        <f t="shared" si="18"/>
        <v>10002.285714285681</v>
      </c>
      <c r="U128" s="2">
        <f t="shared" si="19"/>
        <v>550000</v>
      </c>
      <c r="V128" s="2">
        <f t="shared" si="34"/>
        <v>6573570</v>
      </c>
      <c r="W128" s="2">
        <f t="shared" si="20"/>
        <v>220249</v>
      </c>
      <c r="X128" s="2">
        <f t="shared" si="6"/>
        <v>329751</v>
      </c>
      <c r="Y128" s="2">
        <f t="shared" si="30"/>
        <v>42415651.969987765</v>
      </c>
      <c r="Z128" s="2" t="str">
        <f t="shared" si="8"/>
        <v>HERE</v>
      </c>
      <c r="AA128" s="2">
        <f>IF(Z128="HERE",Y128,AA127+Graph!$G$1*1000)</f>
        <v>42415651.969987765</v>
      </c>
      <c r="AB128" s="2">
        <f t="shared" si="21"/>
        <v>329751</v>
      </c>
      <c r="AC128" s="2">
        <f t="shared" si="31"/>
        <v>6573570</v>
      </c>
      <c r="AD128" s="3">
        <f t="shared" si="10"/>
        <v>42415651.969987765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32524854.872988988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59</v>
      </c>
      <c r="C129" s="7"/>
      <c r="D129" s="2" t="e">
        <f t="shared" si="12"/>
        <v>#N/A</v>
      </c>
      <c r="E129" s="2" t="e">
        <f t="shared" si="22"/>
        <v>#N/A</v>
      </c>
      <c r="F129" s="2">
        <v>724911.81521335244</v>
      </c>
      <c r="G129" s="2">
        <f t="shared" si="35"/>
        <v>539997.71428571432</v>
      </c>
      <c r="H129" s="2">
        <f t="shared" si="32"/>
        <v>48433611.195460021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1195019.8571428552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734393.71548619866</v>
      </c>
      <c r="Q129" s="2">
        <f t="shared" si="36"/>
        <v>550000</v>
      </c>
      <c r="R129" s="2">
        <f t="shared" si="33"/>
        <v>49539221.96998781</v>
      </c>
      <c r="S129" s="2">
        <f t="shared" si="17"/>
        <v>539997.71428571641</v>
      </c>
      <c r="T129" s="2">
        <f t="shared" si="18"/>
        <v>10002.285714285681</v>
      </c>
      <c r="U129" s="2">
        <f t="shared" si="19"/>
        <v>550000</v>
      </c>
      <c r="V129" s="2">
        <f t="shared" si="34"/>
        <v>6853372</v>
      </c>
      <c r="W129" s="2">
        <f t="shared" si="20"/>
        <v>279802</v>
      </c>
      <c r="X129" s="2">
        <f t="shared" si="6"/>
        <v>270198</v>
      </c>
      <c r="Y129" s="2">
        <f t="shared" si="30"/>
        <v>42685849.969987765</v>
      </c>
      <c r="Z129" s="2" t="str">
        <f t="shared" si="8"/>
        <v>HERE</v>
      </c>
      <c r="AA129" s="2">
        <f>IF(Z129="HERE",Y129,AA128+Graph!$G$1*1000)</f>
        <v>42685849.969987765</v>
      </c>
      <c r="AB129" s="2">
        <f t="shared" si="21"/>
        <v>270198</v>
      </c>
      <c r="AC129" s="2">
        <f t="shared" si="31"/>
        <v>6853372</v>
      </c>
      <c r="AD129" s="3">
        <f t="shared" si="10"/>
        <v>42685849.969987765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32907797.885488991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60</v>
      </c>
      <c r="C130" s="7"/>
      <c r="D130" s="2" t="e">
        <f t="shared" si="12"/>
        <v>#N/A</v>
      </c>
      <c r="E130" s="2" t="e">
        <f t="shared" si="22"/>
        <v>#N/A</v>
      </c>
      <c r="F130" s="2">
        <v>729419.00899270177</v>
      </c>
      <c r="G130" s="2">
        <f t="shared" si="35"/>
        <v>539997.71428571432</v>
      </c>
      <c r="H130" s="2">
        <f t="shared" si="32"/>
        <v>48973608.909745738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1205022.1428571409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738975.30012002587</v>
      </c>
      <c r="Q130" s="2">
        <f t="shared" si="36"/>
        <v>550000</v>
      </c>
      <c r="R130" s="2">
        <f t="shared" si="33"/>
        <v>50089221.96998781</v>
      </c>
      <c r="S130" s="2">
        <f t="shared" si="17"/>
        <v>539997.71428571641</v>
      </c>
      <c r="T130" s="2">
        <f t="shared" si="18"/>
        <v>10002.285714285681</v>
      </c>
      <c r="U130" s="2">
        <f t="shared" si="19"/>
        <v>550000</v>
      </c>
      <c r="V130" s="2">
        <f t="shared" si="34"/>
        <v>7164387</v>
      </c>
      <c r="W130" s="2">
        <f t="shared" si="20"/>
        <v>311015</v>
      </c>
      <c r="X130" s="2">
        <f t="shared" si="6"/>
        <v>238985</v>
      </c>
      <c r="Y130" s="2">
        <f t="shared" si="30"/>
        <v>42924834.969987765</v>
      </c>
      <c r="Z130" s="2" t="str">
        <f t="shared" si="8"/>
        <v>HERE</v>
      </c>
      <c r="AA130" s="2">
        <f>IF(Z130="HERE",Y130,AA129+Graph!$G$1*1000)</f>
        <v>42924834.969987765</v>
      </c>
      <c r="AB130" s="2">
        <f t="shared" si="21"/>
        <v>238985</v>
      </c>
      <c r="AC130" s="2">
        <f t="shared" si="31"/>
        <v>7164387</v>
      </c>
      <c r="AD130" s="3">
        <f t="shared" si="10"/>
        <v>42924834.969987765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33290740.89798899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61</v>
      </c>
      <c r="C131" s="7"/>
      <c r="D131" s="2" t="e">
        <f t="shared" si="12"/>
        <v>#N/A</v>
      </c>
      <c r="E131" s="2" t="e">
        <f t="shared" si="22"/>
        <v>#N/A</v>
      </c>
      <c r="F131" s="2">
        <v>733926.20277202129</v>
      </c>
      <c r="G131" s="2">
        <f t="shared" si="35"/>
        <v>539997.71428571432</v>
      </c>
      <c r="H131" s="2">
        <f t="shared" si="32"/>
        <v>49513606.624031454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1215024.4285714265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743556.88475388288</v>
      </c>
      <c r="Q131" s="2">
        <f t="shared" si="36"/>
        <v>550000</v>
      </c>
      <c r="R131" s="2">
        <f t="shared" si="33"/>
        <v>50639221.96998781</v>
      </c>
      <c r="S131" s="2">
        <f t="shared" si="17"/>
        <v>539997.71428571641</v>
      </c>
      <c r="T131" s="2">
        <f t="shared" si="18"/>
        <v>10002.285714285681</v>
      </c>
      <c r="U131" s="2">
        <f t="shared" si="19"/>
        <v>550000</v>
      </c>
      <c r="V131" s="2">
        <f t="shared" si="34"/>
        <v>7447199</v>
      </c>
      <c r="W131" s="2">
        <f t="shared" si="20"/>
        <v>282812</v>
      </c>
      <c r="X131" s="2">
        <f t="shared" si="6"/>
        <v>267188</v>
      </c>
      <c r="Y131" s="2">
        <f t="shared" si="30"/>
        <v>43192022.969987765</v>
      </c>
      <c r="Z131" s="2" t="str">
        <f t="shared" si="8"/>
        <v>HERE</v>
      </c>
      <c r="AA131" s="2">
        <f>IF(Z131="HERE",Y131,AA130+Graph!$G$1*1000)</f>
        <v>43192022.969987765</v>
      </c>
      <c r="AB131" s="2">
        <f t="shared" si="21"/>
        <v>267188</v>
      </c>
      <c r="AC131" s="2">
        <f t="shared" si="31"/>
        <v>7447199</v>
      </c>
      <c r="AD131" s="3">
        <f t="shared" si="10"/>
        <v>43192022.969987765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33673683.910488985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62</v>
      </c>
      <c r="C132" s="7"/>
      <c r="D132" s="2" t="e">
        <f t="shared" si="12"/>
        <v>#N/A</v>
      </c>
      <c r="E132" s="2" t="e">
        <f t="shared" si="22"/>
        <v>#N/A</v>
      </c>
      <c r="F132" s="2">
        <v>738433.39655134082</v>
      </c>
      <c r="G132" s="2">
        <f t="shared" si="35"/>
        <v>539997.71428571432</v>
      </c>
      <c r="H132" s="2">
        <f t="shared" si="32"/>
        <v>50053604.338317171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1225026.7142857122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748138.4693877399</v>
      </c>
      <c r="Q132" s="2">
        <f t="shared" si="36"/>
        <v>550000</v>
      </c>
      <c r="R132" s="2">
        <f t="shared" si="33"/>
        <v>51189221.96998781</v>
      </c>
      <c r="S132" s="2">
        <f t="shared" si="17"/>
        <v>539997.71428571641</v>
      </c>
      <c r="T132" s="2">
        <f t="shared" si="18"/>
        <v>10002.285714285681</v>
      </c>
      <c r="U132" s="2">
        <f t="shared" si="19"/>
        <v>550000</v>
      </c>
      <c r="V132" s="2">
        <f t="shared" si="34"/>
        <v>7891184</v>
      </c>
      <c r="W132" s="2">
        <f t="shared" si="20"/>
        <v>443985</v>
      </c>
      <c r="X132" s="2">
        <f t="shared" si="6"/>
        <v>106015</v>
      </c>
      <c r="Y132" s="2">
        <f t="shared" si="30"/>
        <v>43298037.969987765</v>
      </c>
      <c r="Z132" s="2" t="str">
        <f t="shared" si="8"/>
        <v>HERE</v>
      </c>
      <c r="AA132" s="2">
        <f>IF(Z132="HERE",Y132,AA131+Graph!$G$1*1000)</f>
        <v>43298037.969987765</v>
      </c>
      <c r="AB132" s="2">
        <f t="shared" si="21"/>
        <v>106015</v>
      </c>
      <c r="AC132" s="2">
        <f t="shared" si="31"/>
        <v>7891184</v>
      </c>
      <c r="AD132" s="3">
        <f t="shared" si="10"/>
        <v>43298037.969987765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34056626.922988988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63</v>
      </c>
      <c r="C133" s="7"/>
      <c r="D133" s="2" t="e">
        <f t="shared" si="12"/>
        <v>#N/A</v>
      </c>
      <c r="E133" s="2" t="e">
        <f t="shared" si="22"/>
        <v>#N/A</v>
      </c>
      <c r="F133" s="2">
        <v>742940.59033069015</v>
      </c>
      <c r="G133" s="2">
        <f t="shared" si="35"/>
        <v>539997.71428571432</v>
      </c>
      <c r="H133" s="2">
        <f t="shared" si="32"/>
        <v>50593602.052602887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1235028.9999999979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752720.05402159691</v>
      </c>
      <c r="Q133" s="2">
        <f t="shared" si="36"/>
        <v>550000</v>
      </c>
      <c r="R133" s="2">
        <f t="shared" si="33"/>
        <v>51739221.96998781</v>
      </c>
      <c r="S133" s="2">
        <f t="shared" si="17"/>
        <v>539997.71428571641</v>
      </c>
      <c r="T133" s="2">
        <f t="shared" si="18"/>
        <v>10002.285714285681</v>
      </c>
      <c r="U133" s="2">
        <f t="shared" si="19"/>
        <v>550000</v>
      </c>
      <c r="V133" s="2">
        <f t="shared" si="34"/>
        <v>8378940</v>
      </c>
      <c r="W133" s="2">
        <f t="shared" si="20"/>
        <v>487756</v>
      </c>
      <c r="X133" s="2">
        <f t="shared" si="6"/>
        <v>62244</v>
      </c>
      <c r="Y133" s="2">
        <f t="shared" si="30"/>
        <v>43360281.969987765</v>
      </c>
      <c r="Z133" s="2" t="str">
        <f t="shared" si="8"/>
        <v>HERE</v>
      </c>
      <c r="AA133" s="2">
        <f>IF(Z133="HERE",Y133,AA132+Graph!$G$1*1000)</f>
        <v>43360281.969987765</v>
      </c>
      <c r="AB133" s="2">
        <f t="shared" si="21"/>
        <v>62244</v>
      </c>
      <c r="AC133" s="2">
        <f t="shared" si="31"/>
        <v>8378940</v>
      </c>
      <c r="AD133" s="3">
        <f t="shared" si="10"/>
        <v>43360281.969987765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34439569.935488991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64</v>
      </c>
      <c r="C134" s="7"/>
      <c r="D134" s="2" t="e">
        <f t="shared" si="12"/>
        <v>#N/A</v>
      </c>
      <c r="E134" s="2" t="e">
        <f t="shared" si="22"/>
        <v>#N/A</v>
      </c>
      <c r="F134" s="2">
        <v>747447.78411000967</v>
      </c>
      <c r="G134" s="2">
        <f t="shared" si="35"/>
        <v>539997.71428571432</v>
      </c>
      <c r="H134" s="2">
        <f t="shared" si="32"/>
        <v>51133599.766888604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1245031.2857142836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757301.63865545392</v>
      </c>
      <c r="Q134" s="2">
        <f t="shared" si="36"/>
        <v>550000</v>
      </c>
      <c r="R134" s="2">
        <f t="shared" si="33"/>
        <v>52289221.96998781</v>
      </c>
      <c r="S134" s="2">
        <f t="shared" si="17"/>
        <v>539997.71428571641</v>
      </c>
      <c r="T134" s="2">
        <f t="shared" si="18"/>
        <v>10002.285714285681</v>
      </c>
      <c r="U134" s="2">
        <f t="shared" si="19"/>
        <v>550000</v>
      </c>
      <c r="V134" s="2">
        <f t="shared" si="34"/>
        <v>8977329</v>
      </c>
      <c r="W134" s="2">
        <f t="shared" si="20"/>
        <v>598389</v>
      </c>
      <c r="X134" s="2">
        <f t="shared" si="6"/>
        <v>-48389</v>
      </c>
      <c r="Y134" s="2">
        <f t="shared" si="30"/>
        <v>43311892.969987765</v>
      </c>
      <c r="Z134" s="2" t="str">
        <f t="shared" si="8"/>
        <v>HERE</v>
      </c>
      <c r="AA134" s="2">
        <f>IF(Z134="HERE",Y134,AA133+Graph!$G$1*1000)</f>
        <v>43311892.969987765</v>
      </c>
      <c r="AB134" s="2">
        <f t="shared" si="21"/>
        <v>-48389</v>
      </c>
      <c r="AC134" s="2">
        <f t="shared" si="31"/>
        <v>8977329</v>
      </c>
      <c r="AD134" s="3">
        <f t="shared" si="10"/>
        <v>43311892.969987765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34822512.947988994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65</v>
      </c>
      <c r="C135" s="7"/>
      <c r="D135" s="2" t="e">
        <f t="shared" si="12"/>
        <v>#N/A</v>
      </c>
      <c r="E135" s="2" t="e">
        <f t="shared" si="22"/>
        <v>#N/A</v>
      </c>
      <c r="F135" s="2">
        <v>751954.9778893292</v>
      </c>
      <c r="G135" s="2">
        <f t="shared" si="35"/>
        <v>539997.71428571432</v>
      </c>
      <c r="H135" s="2">
        <f t="shared" si="32"/>
        <v>51673597.48117432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1255033.5714285693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761883.22328931093</v>
      </c>
      <c r="Q135" s="2">
        <f t="shared" si="36"/>
        <v>550000</v>
      </c>
      <c r="R135" s="2">
        <f t="shared" si="33"/>
        <v>52839221.96998781</v>
      </c>
      <c r="S135" s="2">
        <f t="shared" si="17"/>
        <v>539997.71428571641</v>
      </c>
      <c r="T135" s="2">
        <f t="shared" si="18"/>
        <v>10002.285714285681</v>
      </c>
      <c r="U135" s="2">
        <f t="shared" si="19"/>
        <v>550000</v>
      </c>
      <c r="V135" s="2">
        <f t="shared" si="34"/>
        <v>9296367</v>
      </c>
      <c r="W135" s="2">
        <f t="shared" si="20"/>
        <v>319038</v>
      </c>
      <c r="X135" s="2">
        <f t="shared" si="6"/>
        <v>230962</v>
      </c>
      <c r="Y135" s="2">
        <f t="shared" si="30"/>
        <v>43542854.969987765</v>
      </c>
      <c r="Z135" s="2" t="str">
        <f t="shared" si="8"/>
        <v>HERE</v>
      </c>
      <c r="AA135" s="2">
        <f>IF(Z135="HERE",Y135,AA134+Graph!$G$1*1000)</f>
        <v>43542854.969987765</v>
      </c>
      <c r="AB135" s="2">
        <f t="shared" si="21"/>
        <v>230962</v>
      </c>
      <c r="AC135" s="2">
        <f t="shared" si="31"/>
        <v>9296367</v>
      </c>
      <c r="AD135" s="3">
        <f t="shared" si="10"/>
        <v>43542854.969987765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35205455.96048899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66</v>
      </c>
      <c r="C136" s="7"/>
      <c r="D136" s="2" t="e">
        <f t="shared" si="12"/>
        <v>#N/A</v>
      </c>
      <c r="E136" s="2" t="e">
        <f t="shared" si="22"/>
        <v>#N/A</v>
      </c>
      <c r="F136" s="2">
        <v>756462.17166867852</v>
      </c>
      <c r="G136" s="2">
        <f t="shared" si="35"/>
        <v>539997.71428571432</v>
      </c>
      <c r="H136" s="2">
        <f t="shared" si="32"/>
        <v>52213595.195460036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1265035.8571428549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766464.80792316794</v>
      </c>
      <c r="Q136" s="2">
        <f t="shared" si="36"/>
        <v>550000</v>
      </c>
      <c r="R136" s="2">
        <f t="shared" si="33"/>
        <v>53389221.96998781</v>
      </c>
      <c r="S136" s="2">
        <f t="shared" si="17"/>
        <v>539997.71428571641</v>
      </c>
      <c r="T136" s="2">
        <f t="shared" si="18"/>
        <v>10002.285714285681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43742506.969987765</v>
      </c>
      <c r="Z136" s="2" t="str">
        <f t="shared" si="8"/>
        <v>HERE</v>
      </c>
      <c r="AA136" s="2">
        <f>IF(Z136="HERE",Y136,AA135+Graph!$G$1*1000)</f>
        <v>43742506.969987765</v>
      </c>
      <c r="AB136" s="2">
        <f t="shared" si="21"/>
        <v>199652</v>
      </c>
      <c r="AC136" s="2">
        <f t="shared" si="31"/>
        <v>9646715</v>
      </c>
      <c r="AD136" s="3">
        <f t="shared" si="10"/>
        <v>43742506.969987765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35588398.972988985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67</v>
      </c>
      <c r="C137" s="7"/>
      <c r="D137" s="2" t="e">
        <f t="shared" si="12"/>
        <v>#N/A</v>
      </c>
      <c r="E137" s="2" t="e">
        <f t="shared" si="22"/>
        <v>#N/A</v>
      </c>
      <c r="F137" s="2">
        <v>760969.36544799805</v>
      </c>
      <c r="G137" s="2">
        <f t="shared" si="35"/>
        <v>539997.71428571432</v>
      </c>
      <c r="H137" s="2">
        <f t="shared" si="32"/>
        <v>52753592.909745753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1275038.1428571406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771046.39255702496</v>
      </c>
      <c r="Q137" s="2">
        <f t="shared" si="36"/>
        <v>550000</v>
      </c>
      <c r="R137" s="2">
        <f t="shared" si="33"/>
        <v>53939221.96998781</v>
      </c>
      <c r="S137" s="2">
        <f t="shared" si="17"/>
        <v>539997.71428571641</v>
      </c>
      <c r="T137" s="2">
        <f t="shared" si="18"/>
        <v>10002.285714285681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43917750.969987765</v>
      </c>
      <c r="Z137" s="2" t="str">
        <f t="shared" si="8"/>
        <v>HERE</v>
      </c>
      <c r="AA137" s="2">
        <f>IF(Z137="HERE",Y137,AA136+Graph!$G$1*1000)</f>
        <v>43917750.969987765</v>
      </c>
      <c r="AB137" s="2">
        <f t="shared" si="21"/>
        <v>175244</v>
      </c>
      <c r="AC137" s="2">
        <f t="shared" si="31"/>
        <v>10021471</v>
      </c>
      <c r="AD137" s="3">
        <f t="shared" si="10"/>
        <v>43917750.969987765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35906887.122988991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68</v>
      </c>
      <c r="C138" s="7"/>
      <c r="D138" s="2" t="e">
        <f t="shared" si="12"/>
        <v>#N/A</v>
      </c>
      <c r="E138" s="2" t="e">
        <f t="shared" si="22"/>
        <v>#N/A</v>
      </c>
      <c r="F138" s="2">
        <v>765476.55922731757</v>
      </c>
      <c r="G138" s="2">
        <f t="shared" si="35"/>
        <v>539997.71428571432</v>
      </c>
      <c r="H138" s="2">
        <f t="shared" si="32"/>
        <v>53293590.624031469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1285040.4285714263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775627.97719085217</v>
      </c>
      <c r="Q138" s="2">
        <f t="shared" si="36"/>
        <v>550000</v>
      </c>
      <c r="R138" s="2">
        <f t="shared" si="33"/>
        <v>54489221.96998781</v>
      </c>
      <c r="S138" s="2">
        <f t="shared" si="17"/>
        <v>539997.71428571641</v>
      </c>
      <c r="T138" s="2">
        <f t="shared" si="18"/>
        <v>10002.285714285681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43998734.969987765</v>
      </c>
      <c r="Z138" s="2" t="str">
        <f t="shared" si="8"/>
        <v>HERE</v>
      </c>
      <c r="AA138" s="2">
        <f>IF(Z138="HERE",Y138,AA137+Graph!$G$1*1000)</f>
        <v>43998734.969987765</v>
      </c>
      <c r="AB138" s="2">
        <f t="shared" si="21"/>
        <v>80984</v>
      </c>
      <c r="AC138" s="2">
        <f t="shared" si="31"/>
        <v>10490487</v>
      </c>
      <c r="AD138" s="3">
        <f t="shared" si="10"/>
        <v>43998734.969987765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36164785.572988994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69</v>
      </c>
      <c r="C139" s="7"/>
      <c r="D139" s="2" t="e">
        <f t="shared" si="12"/>
        <v>#N/A</v>
      </c>
      <c r="E139" s="2" t="e">
        <f t="shared" si="22"/>
        <v>#N/A</v>
      </c>
      <c r="F139" s="2">
        <v>769983.7530066669</v>
      </c>
      <c r="G139" s="2">
        <f t="shared" si="35"/>
        <v>539997.71428571432</v>
      </c>
      <c r="H139" s="2">
        <f t="shared" si="32"/>
        <v>53833588.338317186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1295042.714285712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780209.56182470918</v>
      </c>
      <c r="Q139" s="2">
        <f t="shared" si="36"/>
        <v>550000</v>
      </c>
      <c r="R139" s="2">
        <f t="shared" si="33"/>
        <v>55039221.96998781</v>
      </c>
      <c r="S139" s="2">
        <f t="shared" si="17"/>
        <v>539997.71428571641</v>
      </c>
      <c r="T139" s="2">
        <f t="shared" si="18"/>
        <v>10002.285714285681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44068174.969987765</v>
      </c>
      <c r="Z139" s="2" t="str">
        <f t="shared" si="8"/>
        <v>HERE</v>
      </c>
      <c r="AA139" s="2">
        <f>IF(Z139="HERE",Y139,AA138+Graph!$G$1*1000)</f>
        <v>44068174.969987765</v>
      </c>
      <c r="AB139" s="2">
        <f t="shared" si="21"/>
        <v>69440</v>
      </c>
      <c r="AC139" s="2">
        <f t="shared" si="31"/>
        <v>10971047</v>
      </c>
      <c r="AD139" s="3">
        <f t="shared" si="10"/>
        <v>44068174.969987765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36390595.672988988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70</v>
      </c>
      <c r="C140" s="7"/>
      <c r="D140" s="2" t="e">
        <f t="shared" si="12"/>
        <v>#N/A</v>
      </c>
      <c r="E140" s="2" t="e">
        <f t="shared" si="22"/>
        <v>#N/A</v>
      </c>
      <c r="F140" s="2">
        <v>774490.94678598642</v>
      </c>
      <c r="G140" s="2">
        <f t="shared" si="35"/>
        <v>539997.71428571432</v>
      </c>
      <c r="H140" s="2">
        <f t="shared" si="32"/>
        <v>54373586.052602902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1305044.9999999977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784791.14645856619</v>
      </c>
      <c r="Q140" s="2">
        <f t="shared" si="36"/>
        <v>550000</v>
      </c>
      <c r="R140" s="2">
        <f t="shared" si="33"/>
        <v>55589221.96998781</v>
      </c>
      <c r="S140" s="2">
        <f t="shared" si="17"/>
        <v>539997.71428571641</v>
      </c>
      <c r="T140" s="2">
        <f t="shared" si="18"/>
        <v>10002.285714285681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44124011.969987765</v>
      </c>
      <c r="Z140" s="2" t="str">
        <f t="shared" si="8"/>
        <v>HERE</v>
      </c>
      <c r="AA140" s="2">
        <f>IF(Z140="HERE",Y140,AA139+Graph!$G$1*1000)</f>
        <v>44124011.969987765</v>
      </c>
      <c r="AB140" s="2">
        <f t="shared" si="21"/>
        <v>55837</v>
      </c>
      <c r="AC140" s="2">
        <f t="shared" si="31"/>
        <v>11465210</v>
      </c>
      <c r="AD140" s="3">
        <f t="shared" si="10"/>
        <v>44124011.969987765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36609997.622988991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71</v>
      </c>
      <c r="C141" s="7"/>
      <c r="D141" s="2" t="e">
        <f t="shared" si="12"/>
        <v>#N/A</v>
      </c>
      <c r="E141" s="2" t="e">
        <f t="shared" si="22"/>
        <v>#N/A</v>
      </c>
      <c r="F141" s="2">
        <v>778998.14056530595</v>
      </c>
      <c r="G141" s="2">
        <f t="shared" si="35"/>
        <v>539997.71428571432</v>
      </c>
      <c r="H141" s="2">
        <f t="shared" si="32"/>
        <v>54913583.766888618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1315047.2857142834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789372.7310924232</v>
      </c>
      <c r="Q141" s="2">
        <f t="shared" si="36"/>
        <v>550000</v>
      </c>
      <c r="R141" s="2">
        <f t="shared" si="33"/>
        <v>56139221.96998781</v>
      </c>
      <c r="S141" s="2">
        <f t="shared" si="17"/>
        <v>539997.71428571641</v>
      </c>
      <c r="T141" s="2">
        <f t="shared" si="18"/>
        <v>10002.285714285681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44124933.969987765</v>
      </c>
      <c r="Z141" s="2" t="str">
        <f t="shared" si="8"/>
        <v>HERE</v>
      </c>
      <c r="AA141" s="2">
        <f>IF(Z141="HERE",Y141,AA140+Graph!$G$1*1000)</f>
        <v>44124933.969987765</v>
      </c>
      <c r="AB141" s="2">
        <f t="shared" si="21"/>
        <v>922</v>
      </c>
      <c r="AC141" s="2">
        <f t="shared" si="31"/>
        <v>12014288</v>
      </c>
      <c r="AD141" s="3">
        <f t="shared" si="10"/>
        <v>44124933.969987765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36868769.872988991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72</v>
      </c>
      <c r="C142" s="7"/>
      <c r="D142" s="2" t="e">
        <f t="shared" si="12"/>
        <v>#N/A</v>
      </c>
      <c r="E142" s="2" t="e">
        <f t="shared" si="22"/>
        <v>#N/A</v>
      </c>
      <c r="F142" s="2">
        <v>783505.33434465528</v>
      </c>
      <c r="G142" s="2">
        <f t="shared" si="35"/>
        <v>539997.71428571432</v>
      </c>
      <c r="H142" s="2">
        <f t="shared" si="32"/>
        <v>55453581.481174335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1325049.571428569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793954.31572628021</v>
      </c>
      <c r="Q142" s="2">
        <f t="shared" si="36"/>
        <v>550000</v>
      </c>
      <c r="R142" s="2">
        <f t="shared" si="33"/>
        <v>56689221.96998781</v>
      </c>
      <c r="S142" s="2">
        <f t="shared" si="17"/>
        <v>539997.71428571641</v>
      </c>
      <c r="T142" s="2">
        <f t="shared" si="18"/>
        <v>10002.285714285681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44395215.969987765</v>
      </c>
      <c r="Z142" s="2" t="str">
        <f t="shared" si="8"/>
        <v>HERE</v>
      </c>
      <c r="AA142" s="2">
        <f>IF(Z142="HERE",Y142,AA141+Graph!$G$1*1000)</f>
        <v>44395215.969987765</v>
      </c>
      <c r="AB142" s="2">
        <f t="shared" si="21"/>
        <v>270282</v>
      </c>
      <c r="AC142" s="2">
        <f t="shared" si="31"/>
        <v>12294006</v>
      </c>
      <c r="AD142" s="3">
        <f t="shared" si="10"/>
        <v>44395215.969987765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37172173.922988988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73</v>
      </c>
      <c r="C143" s="7"/>
      <c r="D143" s="2" t="e">
        <f t="shared" si="12"/>
        <v>#N/A</v>
      </c>
      <c r="E143" s="2" t="e">
        <f t="shared" si="22"/>
        <v>#N/A</v>
      </c>
      <c r="F143" s="2">
        <v>788012.5281239748</v>
      </c>
      <c r="G143" s="2">
        <f t="shared" si="35"/>
        <v>539997.71428571432</v>
      </c>
      <c r="H143" s="2">
        <f t="shared" si="32"/>
        <v>55993579.195460051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1335051.8571428547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798535.90036013722</v>
      </c>
      <c r="Q143" s="2">
        <f t="shared" si="36"/>
        <v>550000</v>
      </c>
      <c r="R143" s="2">
        <f t="shared" si="33"/>
        <v>57239221.96998781</v>
      </c>
      <c r="S143" s="2">
        <f t="shared" si="17"/>
        <v>539997.71428571641</v>
      </c>
      <c r="T143" s="2">
        <f t="shared" si="18"/>
        <v>10002.285714285681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44592735.969987765</v>
      </c>
      <c r="Z143" s="2" t="str">
        <f t="shared" si="8"/>
        <v>HERE</v>
      </c>
      <c r="AA143" s="2">
        <f>IF(Z143="HERE",Y143,AA142+Graph!$G$1*1000)</f>
        <v>44592735.969987765</v>
      </c>
      <c r="AB143" s="2">
        <f t="shared" si="21"/>
        <v>197520</v>
      </c>
      <c r="AC143" s="2">
        <f t="shared" si="31"/>
        <v>12646486</v>
      </c>
      <c r="AD143" s="3">
        <f t="shared" si="10"/>
        <v>44592735.969987765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37493709.322988994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74</v>
      </c>
      <c r="C144" s="7"/>
      <c r="D144" s="2" t="e">
        <f t="shared" si="12"/>
        <v>#N/A</v>
      </c>
      <c r="E144" s="2" t="e">
        <f t="shared" si="22"/>
        <v>#N/A</v>
      </c>
      <c r="F144" s="2">
        <v>792519.72190329432</v>
      </c>
      <c r="G144" s="2">
        <f t="shared" si="35"/>
        <v>539997.71428571432</v>
      </c>
      <c r="H144" s="2">
        <f t="shared" si="32"/>
        <v>56533576.909745768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1345054.1428571404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803117.48499399424</v>
      </c>
      <c r="Q144" s="2">
        <f t="shared" si="36"/>
        <v>550000</v>
      </c>
      <c r="R144" s="2">
        <f t="shared" si="33"/>
        <v>57789221.96998781</v>
      </c>
      <c r="S144" s="2">
        <f t="shared" si="17"/>
        <v>539997.71428571641</v>
      </c>
      <c r="T144" s="2">
        <f t="shared" si="18"/>
        <v>10002.285714285681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44730923.969987765</v>
      </c>
      <c r="Z144" s="2" t="str">
        <f t="shared" si="8"/>
        <v>HERE</v>
      </c>
      <c r="AA144" s="2">
        <f>IF(Z144="HERE",Y144,AA143+Graph!$G$1*1000)</f>
        <v>44730923.969987765</v>
      </c>
      <c r="AB144" s="2">
        <f t="shared" si="21"/>
        <v>138188</v>
      </c>
      <c r="AC144" s="2">
        <f t="shared" si="31"/>
        <v>13058298</v>
      </c>
      <c r="AD144" s="3">
        <f t="shared" si="10"/>
        <v>44730923.969987765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37697020.77298899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75</v>
      </c>
      <c r="C145" s="7"/>
      <c r="D145" s="2" t="e">
        <f t="shared" si="12"/>
        <v>#N/A</v>
      </c>
      <c r="E145" s="2" t="e">
        <f t="shared" si="22"/>
        <v>#N/A</v>
      </c>
      <c r="F145" s="2">
        <v>797026.91568264365</v>
      </c>
      <c r="G145" s="2">
        <f t="shared" si="35"/>
        <v>539997.71428571432</v>
      </c>
      <c r="H145" s="2">
        <f t="shared" si="32"/>
        <v>57073574.624031484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1355056.4285714261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807699.06962785125</v>
      </c>
      <c r="Q145" s="2">
        <f t="shared" si="36"/>
        <v>550000</v>
      </c>
      <c r="R145" s="2">
        <f t="shared" si="33"/>
        <v>58339221.96998781</v>
      </c>
      <c r="S145" s="2">
        <f t="shared" si="17"/>
        <v>539997.71428571641</v>
      </c>
      <c r="T145" s="2">
        <f t="shared" si="18"/>
        <v>10002.285714285681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44830113.969987765</v>
      </c>
      <c r="Z145" s="2" t="str">
        <f t="shared" si="8"/>
        <v>HERE</v>
      </c>
      <c r="AA145" s="2">
        <f>IF(Z145="HERE",Y145,AA144+Graph!$G$1*1000)</f>
        <v>44830113.969987765</v>
      </c>
      <c r="AB145" s="2">
        <f t="shared" si="21"/>
        <v>99190</v>
      </c>
      <c r="AC145" s="2">
        <f t="shared" si="31"/>
        <v>13509108</v>
      </c>
      <c r="AD145" s="3">
        <f t="shared" si="10"/>
        <v>44830113.969987765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37883038.972988985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76</v>
      </c>
      <c r="C146" s="7"/>
      <c r="D146" s="2" t="e">
        <f t="shared" si="12"/>
        <v>#N/A</v>
      </c>
      <c r="E146" s="2" t="e">
        <f t="shared" si="22"/>
        <v>#N/A</v>
      </c>
      <c r="F146" s="2">
        <v>801534.10946196318</v>
      </c>
      <c r="G146" s="2">
        <f t="shared" si="35"/>
        <v>539997.71428571432</v>
      </c>
      <c r="H146" s="2">
        <f t="shared" si="32"/>
        <v>57613572.338317201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1365058.7142857118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812280.65426170826</v>
      </c>
      <c r="Q146" s="2">
        <f t="shared" si="36"/>
        <v>550000</v>
      </c>
      <c r="R146" s="2">
        <f t="shared" si="33"/>
        <v>58889221.96998781</v>
      </c>
      <c r="S146" s="2">
        <f t="shared" si="17"/>
        <v>539997.71428571641</v>
      </c>
      <c r="T146" s="2">
        <f t="shared" si="18"/>
        <v>10002.285714285681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44876997.969987765</v>
      </c>
      <c r="Z146" s="2" t="str">
        <f t="shared" si="8"/>
        <v>HERE</v>
      </c>
      <c r="AA146" s="2">
        <f>IF(Z146="HERE",Y146,AA145+Graph!$G$1*1000)</f>
        <v>44876997.969987765</v>
      </c>
      <c r="AB146" s="2">
        <f t="shared" si="21"/>
        <v>46884</v>
      </c>
      <c r="AC146" s="2">
        <f t="shared" si="31"/>
        <v>14012224</v>
      </c>
      <c r="AD146" s="3">
        <f t="shared" si="10"/>
        <v>44876997.969987765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38029662.222988985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77</v>
      </c>
      <c r="C147" s="7"/>
      <c r="D147" s="2" t="e">
        <f t="shared" si="12"/>
        <v>#N/A</v>
      </c>
      <c r="E147" s="2" t="e">
        <f t="shared" si="22"/>
        <v>#N/A</v>
      </c>
      <c r="F147" s="2">
        <v>806041.3032412827</v>
      </c>
      <c r="G147" s="2">
        <f t="shared" si="35"/>
        <v>539997.71428571432</v>
      </c>
      <c r="H147" s="2">
        <f t="shared" si="32"/>
        <v>58153570.052602917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1375060.9999999974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816862.23889553547</v>
      </c>
      <c r="Q147" s="2">
        <f t="shared" si="36"/>
        <v>550000</v>
      </c>
      <c r="R147" s="2">
        <f t="shared" si="33"/>
        <v>59439221.96998781</v>
      </c>
      <c r="S147" s="2">
        <f t="shared" si="17"/>
        <v>539997.71428571641</v>
      </c>
      <c r="T147" s="2">
        <f t="shared" si="18"/>
        <v>10002.285714285681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44882394.969987765</v>
      </c>
      <c r="Z147" s="2" t="str">
        <f t="shared" si="8"/>
        <v>HERE</v>
      </c>
      <c r="AA147" s="2">
        <f>IF(Z147="HERE",Y147,AA146+Graph!$G$1*1000)</f>
        <v>44882394.969987765</v>
      </c>
      <c r="AB147" s="2">
        <f t="shared" si="21"/>
        <v>5397</v>
      </c>
      <c r="AC147" s="2">
        <f t="shared" si="31"/>
        <v>14556827</v>
      </c>
      <c r="AD147" s="3">
        <f t="shared" si="10"/>
        <v>44882394.969987765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38118151.422988988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78</v>
      </c>
      <c r="C148" s="7"/>
      <c r="D148" s="2" t="e">
        <f t="shared" si="12"/>
        <v>#N/A</v>
      </c>
      <c r="E148" s="2" t="e">
        <f t="shared" si="22"/>
        <v>#N/A</v>
      </c>
      <c r="F148" s="2">
        <v>810548.49702063203</v>
      </c>
      <c r="G148" s="2">
        <f t="shared" si="35"/>
        <v>539997.71428571432</v>
      </c>
      <c r="H148" s="2">
        <f t="shared" si="32"/>
        <v>58693567.766888633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1385063.2857142831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821443.82352939248</v>
      </c>
      <c r="Q148" s="2">
        <f t="shared" si="36"/>
        <v>550000</v>
      </c>
      <c r="R148" s="2">
        <f t="shared" si="33"/>
        <v>59989221.96998781</v>
      </c>
      <c r="S148" s="2">
        <f t="shared" si="17"/>
        <v>539997.71428571641</v>
      </c>
      <c r="T148" s="2">
        <f t="shared" si="18"/>
        <v>10002.285714285681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44927032.969987765</v>
      </c>
      <c r="Z148" s="2" t="str">
        <f t="shared" si="8"/>
        <v>HERE</v>
      </c>
      <c r="AA148" s="2">
        <f>IF(Z148="HERE",Y148,AA147+Graph!$G$1*1000)</f>
        <v>44927032.969987765</v>
      </c>
      <c r="AB148" s="2">
        <f t="shared" si="21"/>
        <v>44638</v>
      </c>
      <c r="AC148" s="2">
        <f t="shared" si="31"/>
        <v>15062189</v>
      </c>
      <c r="AD148" s="3">
        <f t="shared" si="10"/>
        <v>44927032.969987765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38194976.922988988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79</v>
      </c>
      <c r="C149" s="7"/>
      <c r="D149" s="2" t="e">
        <f t="shared" si="12"/>
        <v>#N/A</v>
      </c>
      <c r="E149" s="2" t="e">
        <f t="shared" si="22"/>
        <v>#N/A</v>
      </c>
      <c r="F149" s="2">
        <v>815055.69079995155</v>
      </c>
      <c r="G149" s="2">
        <f t="shared" si="35"/>
        <v>539997.71428571432</v>
      </c>
      <c r="H149" s="2">
        <f t="shared" si="32"/>
        <v>59233565.48117435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1395065.5714285688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826025.40816324949</v>
      </c>
      <c r="Q149" s="2">
        <f t="shared" si="36"/>
        <v>550000</v>
      </c>
      <c r="R149" s="2">
        <f t="shared" si="33"/>
        <v>60539221.96998781</v>
      </c>
      <c r="S149" s="2">
        <f t="shared" si="17"/>
        <v>539997.71428571641</v>
      </c>
      <c r="T149" s="2">
        <f t="shared" si="18"/>
        <v>10002.285714285681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45239070.969987765</v>
      </c>
      <c r="Z149" s="2" t="str">
        <f t="shared" si="8"/>
        <v>HERE</v>
      </c>
      <c r="AA149" s="2">
        <f>IF(Z149="HERE",Y149,AA148+Graph!$G$1*1000)</f>
        <v>45239070.969987765</v>
      </c>
      <c r="AB149" s="2">
        <f t="shared" si="21"/>
        <v>312038</v>
      </c>
      <c r="AC149" s="2">
        <f t="shared" si="31"/>
        <v>15300151</v>
      </c>
      <c r="AD149" s="3">
        <f t="shared" si="10"/>
        <v>45239070.969987765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38502765.27298899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80</v>
      </c>
      <c r="C150" s="7"/>
      <c r="D150" s="2" t="e">
        <f t="shared" si="12"/>
        <v>#N/A</v>
      </c>
      <c r="E150" s="2" t="e">
        <f t="shared" si="22"/>
        <v>#N/A</v>
      </c>
      <c r="F150" s="2">
        <v>819562.88457927108</v>
      </c>
      <c r="G150" s="2">
        <f t="shared" si="35"/>
        <v>539997.71428571432</v>
      </c>
      <c r="H150" s="2">
        <f t="shared" si="32"/>
        <v>59773563.195460066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1405067.8571428545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830606.9927971065</v>
      </c>
      <c r="Q150" s="2">
        <f t="shared" si="36"/>
        <v>550000</v>
      </c>
      <c r="R150" s="2">
        <f t="shared" si="33"/>
        <v>61089221.96998781</v>
      </c>
      <c r="S150" s="2">
        <f t="shared" si="17"/>
        <v>539997.71428571641</v>
      </c>
      <c r="T150" s="2">
        <f t="shared" si="18"/>
        <v>10002.285714285681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45513114.969987765</v>
      </c>
      <c r="Z150" s="2" t="str">
        <f t="shared" si="8"/>
        <v>HERE</v>
      </c>
      <c r="AA150" s="2">
        <f>IF(Z150="HERE",Y150,AA149+Graph!$G$1*1000)</f>
        <v>45513114.969987765</v>
      </c>
      <c r="AB150" s="2">
        <f t="shared" si="21"/>
        <v>274044</v>
      </c>
      <c r="AC150" s="2">
        <f t="shared" si="31"/>
        <v>15576107</v>
      </c>
      <c r="AD150" s="3">
        <f t="shared" si="10"/>
        <v>45513114.969987765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38759933.572988994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81</v>
      </c>
      <c r="C151" s="7"/>
      <c r="D151" s="2" t="e">
        <f t="shared" si="12"/>
        <v>#N/A</v>
      </c>
      <c r="E151" s="2" t="e">
        <f t="shared" si="22"/>
        <v>#N/A</v>
      </c>
      <c r="F151" s="2">
        <v>824070.07835862041</v>
      </c>
      <c r="G151" s="2">
        <f t="shared" si="35"/>
        <v>539997.71428571432</v>
      </c>
      <c r="H151" s="2">
        <f t="shared" si="32"/>
        <v>60313560.909745783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1415070.1428571402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835188.57743096352</v>
      </c>
      <c r="Q151" s="2">
        <f t="shared" si="36"/>
        <v>550000</v>
      </c>
      <c r="R151" s="2">
        <f t="shared" si="33"/>
        <v>61639221.96998781</v>
      </c>
      <c r="S151" s="2">
        <f t="shared" si="17"/>
        <v>539997.71428571641</v>
      </c>
      <c r="T151" s="2">
        <f t="shared" si="18"/>
        <v>10002.285714285681</v>
      </c>
      <c r="U151" s="2">
        <f t="shared" si="19"/>
        <v>550000</v>
      </c>
      <c r="V151" s="2">
        <f t="shared" si="34"/>
        <v>15940972</v>
      </c>
      <c r="W151" s="2">
        <f t="shared" si="20"/>
        <v>364865</v>
      </c>
      <c r="X151" s="2">
        <f t="shared" si="6"/>
        <v>185135</v>
      </c>
      <c r="Y151" s="2">
        <f t="shared" si="30"/>
        <v>45698249.969987765</v>
      </c>
      <c r="Z151" s="2" t="str">
        <f t="shared" si="8"/>
        <v>HERE</v>
      </c>
      <c r="AA151" s="2">
        <f>IF(Z151="HERE",Y151,AA150+Graph!$G$1*1000)</f>
        <v>45698249.969987765</v>
      </c>
      <c r="AB151" s="2">
        <f t="shared" si="21"/>
        <v>185135</v>
      </c>
      <c r="AC151" s="2">
        <f t="shared" si="31"/>
        <v>15940972</v>
      </c>
      <c r="AD151" s="3">
        <f t="shared" si="10"/>
        <v>45698249.969987765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38990570.822988994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82</v>
      </c>
      <c r="C152" s="7"/>
      <c r="D152" s="2" t="e">
        <f t="shared" si="12"/>
        <v>#N/A</v>
      </c>
      <c r="E152" s="2" t="e">
        <f t="shared" si="22"/>
        <v>#N/A</v>
      </c>
      <c r="F152" s="2">
        <v>828577.27213793993</v>
      </c>
      <c r="G152" s="2">
        <f t="shared" si="35"/>
        <v>539997.71428571432</v>
      </c>
      <c r="H152" s="2">
        <f t="shared" si="32"/>
        <v>60853558.624031499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1425072.4285714258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839770.16206482053</v>
      </c>
      <c r="Q152" s="2">
        <f t="shared" si="36"/>
        <v>550000</v>
      </c>
      <c r="R152" s="2">
        <f t="shared" si="33"/>
        <v>62189221.96998781</v>
      </c>
      <c r="S152" s="2">
        <f t="shared" si="17"/>
        <v>539997.71428571641</v>
      </c>
      <c r="T152" s="2">
        <f t="shared" si="18"/>
        <v>10002.285714285681</v>
      </c>
      <c r="U152" s="2">
        <f t="shared" si="19"/>
        <v>550000</v>
      </c>
      <c r="V152" s="2">
        <f t="shared" si="34"/>
        <v>16423082</v>
      </c>
      <c r="W152" s="2">
        <f t="shared" si="20"/>
        <v>482110</v>
      </c>
      <c r="X152" s="2">
        <f t="shared" si="6"/>
        <v>67890</v>
      </c>
      <c r="Y152" s="2">
        <f t="shared" si="30"/>
        <v>45766139.969987765</v>
      </c>
      <c r="Z152" s="2" t="str">
        <f t="shared" si="8"/>
        <v>HERE</v>
      </c>
      <c r="AA152" s="2">
        <f>IF(Z152="HERE",Y152,AA151+Graph!$G$1*1000)</f>
        <v>45766139.969987765</v>
      </c>
      <c r="AB152" s="2">
        <f t="shared" si="21"/>
        <v>67890</v>
      </c>
      <c r="AC152" s="2">
        <f t="shared" si="31"/>
        <v>16423082</v>
      </c>
      <c r="AD152" s="3">
        <f t="shared" si="10"/>
        <v>45766139.969987765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39245180.622988991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83</v>
      </c>
      <c r="C153" s="7"/>
      <c r="D153" s="2" t="e">
        <f t="shared" si="12"/>
        <v>#N/A</v>
      </c>
      <c r="E153" s="2" t="e">
        <f t="shared" si="22"/>
        <v>#N/A</v>
      </c>
      <c r="F153" s="2">
        <v>833084.46591728926</v>
      </c>
      <c r="G153" s="2">
        <f t="shared" si="35"/>
        <v>539997.71428571432</v>
      </c>
      <c r="H153" s="2">
        <f t="shared" si="32"/>
        <v>61393556.338317215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1435074.7142857115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844351.74669867754</v>
      </c>
      <c r="Q153" s="2">
        <f t="shared" si="36"/>
        <v>550000</v>
      </c>
      <c r="R153" s="2">
        <f t="shared" si="33"/>
        <v>62739221.96998781</v>
      </c>
      <c r="S153" s="2">
        <f t="shared" si="17"/>
        <v>539997.71428571641</v>
      </c>
      <c r="T153" s="2">
        <f t="shared" si="18"/>
        <v>10002.285714285681</v>
      </c>
      <c r="U153" s="2">
        <f t="shared" si="19"/>
        <v>550000</v>
      </c>
      <c r="V153" s="2">
        <f t="shared" si="34"/>
        <v>16875536</v>
      </c>
      <c r="W153" s="2">
        <f t="shared" si="20"/>
        <v>452454</v>
      </c>
      <c r="X153" s="2">
        <f t="shared" si="6"/>
        <v>97546</v>
      </c>
      <c r="Y153" s="2">
        <f t="shared" si="30"/>
        <v>45863685.969987765</v>
      </c>
      <c r="Z153" s="2" t="str">
        <f t="shared" si="8"/>
        <v>HERE</v>
      </c>
      <c r="AA153" s="2">
        <f>IF(Z153="HERE",Y153,AA152+Graph!$G$1*1000)</f>
        <v>45863685.969987765</v>
      </c>
      <c r="AB153" s="2">
        <f t="shared" si="21"/>
        <v>97546</v>
      </c>
      <c r="AC153" s="2">
        <f t="shared" si="31"/>
        <v>16875536</v>
      </c>
      <c r="AD153" s="3">
        <f t="shared" si="10"/>
        <v>45863685.969987765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39362793.372988991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84</v>
      </c>
      <c r="C154" s="7"/>
      <c r="D154" s="2" t="e">
        <f t="shared" si="12"/>
        <v>#N/A</v>
      </c>
      <c r="E154" s="2" t="e">
        <f t="shared" si="22"/>
        <v>#N/A</v>
      </c>
      <c r="F154" s="2">
        <v>837591.65969660878</v>
      </c>
      <c r="G154" s="2">
        <f t="shared" si="35"/>
        <v>539997.71428571432</v>
      </c>
      <c r="H154" s="2">
        <f t="shared" si="32"/>
        <v>61933554.052602932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1445076.9999999972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848933.33133253455</v>
      </c>
      <c r="Q154" s="2">
        <f t="shared" si="36"/>
        <v>550000</v>
      </c>
      <c r="R154" s="2">
        <f t="shared" si="33"/>
        <v>63289221.96998781</v>
      </c>
      <c r="S154" s="2">
        <f t="shared" si="17"/>
        <v>539997.71428571641</v>
      </c>
      <c r="T154" s="2">
        <f t="shared" si="18"/>
        <v>10002.285714285681</v>
      </c>
      <c r="U154" s="2">
        <f t="shared" si="19"/>
        <v>550000</v>
      </c>
      <c r="V154" s="2">
        <f t="shared" si="34"/>
        <v>17247442</v>
      </c>
      <c r="W154" s="2">
        <f t="shared" si="20"/>
        <v>371906</v>
      </c>
      <c r="X154" s="2">
        <f t="shared" si="6"/>
        <v>178094</v>
      </c>
      <c r="Y154" s="2">
        <f t="shared" si="30"/>
        <v>46041779.969987765</v>
      </c>
      <c r="Z154" s="2" t="str">
        <f t="shared" si="8"/>
        <v>HERE</v>
      </c>
      <c r="AA154" s="2">
        <f>IF(Z154="HERE",Y154,AA153+Graph!$G$1*1000)</f>
        <v>46041779.969987765</v>
      </c>
      <c r="AB154" s="2">
        <f t="shared" si="21"/>
        <v>178094</v>
      </c>
      <c r="AC154" s="2">
        <f t="shared" si="31"/>
        <v>17247442</v>
      </c>
      <c r="AD154" s="3">
        <f t="shared" si="10"/>
        <v>46041779.969987765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39443200.77298899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85</v>
      </c>
      <c r="C155" s="7"/>
      <c r="D155" s="2" t="e">
        <f t="shared" si="12"/>
        <v>#N/A</v>
      </c>
      <c r="E155" s="2" t="e">
        <f t="shared" si="22"/>
        <v>#N/A</v>
      </c>
      <c r="F155" s="2">
        <v>842098.85347592831</v>
      </c>
      <c r="G155" s="2">
        <f t="shared" si="35"/>
        <v>539997.71428571432</v>
      </c>
      <c r="H155" s="2">
        <f t="shared" si="32"/>
        <v>62473551.766888648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1455079.2857142829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853514.91596636176</v>
      </c>
      <c r="Q155" s="2">
        <f t="shared" si="36"/>
        <v>550000</v>
      </c>
      <c r="R155" s="2">
        <f t="shared" si="33"/>
        <v>63839221.96998781</v>
      </c>
      <c r="S155" s="2">
        <f t="shared" si="17"/>
        <v>539997.71428571641</v>
      </c>
      <c r="T155" s="2">
        <f t="shared" si="18"/>
        <v>10002.285714285681</v>
      </c>
      <c r="U155" s="2">
        <f t="shared" si="19"/>
        <v>550000</v>
      </c>
      <c r="V155" s="2">
        <f t="shared" si="34"/>
        <v>17710936.576012224</v>
      </c>
      <c r="W155" s="2">
        <f t="shared" si="20"/>
        <v>463494.57601222396</v>
      </c>
      <c r="X155" s="2">
        <f t="shared" si="6"/>
        <v>86505.423987776041</v>
      </c>
      <c r="Y155" s="2">
        <f t="shared" si="30"/>
        <v>46128285.393975541</v>
      </c>
      <c r="Z155" s="2" t="str">
        <f t="shared" si="8"/>
        <v>HERE</v>
      </c>
      <c r="AA155" s="2">
        <f>IF(Z155="HERE",Y155,AA154+Graph!$G$1*1000)</f>
        <v>46128285.393975541</v>
      </c>
      <c r="AB155" s="2">
        <f t="shared" si="21"/>
        <v>86505.423987776041</v>
      </c>
      <c r="AC155" s="2">
        <f t="shared" si="31"/>
        <v>17710936.576012224</v>
      </c>
      <c r="AD155" s="3">
        <f t="shared" si="10"/>
        <v>46128285.393975541</v>
      </c>
      <c r="AE155" s="2">
        <f>IF(AE153&gt;=52800000,52800000,IF(AB134=Graph!G$1*1000,AE154+Graph!G$1*1000,AC155))</f>
        <v>17710936.576012224</v>
      </c>
      <c r="AF155" s="3">
        <f t="shared" si="11"/>
        <v>17710936.576012224</v>
      </c>
      <c r="AG155" s="3">
        <f t="shared" si="29"/>
        <v>39429570.122988991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86</v>
      </c>
      <c r="C156" s="7"/>
      <c r="D156" s="2" t="e">
        <f t="shared" si="12"/>
        <v>#N/A</v>
      </c>
      <c r="E156" s="2" t="e">
        <f t="shared" si="22"/>
        <v>#N/A</v>
      </c>
      <c r="F156" s="2">
        <v>846606.04725527763</v>
      </c>
      <c r="G156" s="2">
        <f t="shared" si="35"/>
        <v>539997.71428571432</v>
      </c>
      <c r="H156" s="2">
        <f t="shared" si="32"/>
        <v>63013549.481174365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1465081.5714285686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858096.50060021877</v>
      </c>
      <c r="Q156" s="2">
        <f t="shared" si="36"/>
        <v>550000</v>
      </c>
      <c r="R156" s="2">
        <f t="shared" si="33"/>
        <v>64389221.96998781</v>
      </c>
      <c r="S156" s="2">
        <f t="shared" si="17"/>
        <v>539997.71428571641</v>
      </c>
      <c r="T156" s="2">
        <f t="shared" si="18"/>
        <v>10002.285714285681</v>
      </c>
      <c r="U156" s="2">
        <f t="shared" si="19"/>
        <v>550000</v>
      </c>
      <c r="V156" s="2">
        <f t="shared" si="34"/>
        <v>18178938.345803767</v>
      </c>
      <c r="W156" s="2">
        <f t="shared" si="20"/>
        <v>468001.76979154348</v>
      </c>
      <c r="X156" s="2">
        <f t="shared" si="6"/>
        <v>81998.230208456516</v>
      </c>
      <c r="Y156" s="2">
        <f t="shared" si="30"/>
        <v>46210283.624183998</v>
      </c>
      <c r="Z156" s="2" t="str">
        <f t="shared" si="8"/>
        <v>HERE</v>
      </c>
      <c r="AA156" s="2">
        <f>IF(Z156="HERE",Y156,AA155+Graph!$G$1*1000)</f>
        <v>46210283.624183998</v>
      </c>
      <c r="AB156" s="2">
        <f t="shared" si="21"/>
        <v>81998.230208456516</v>
      </c>
      <c r="AC156" s="2">
        <f t="shared" si="31"/>
        <v>18178938.345803767</v>
      </c>
      <c r="AD156" s="3">
        <f t="shared" si="10"/>
        <v>46210283.624183998</v>
      </c>
      <c r="AE156" s="2">
        <f>IF(AE154&gt;=52800000,52800000,IF(AB135=Graph!G$1*1000,AE155+Graph!G$1*1000,AC156))</f>
        <v>18178938.345803767</v>
      </c>
      <c r="AF156" s="3">
        <f t="shared" si="11"/>
        <v>18178938.345803767</v>
      </c>
      <c r="AG156" s="3">
        <f t="shared" si="29"/>
        <v>39653387.822988994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87</v>
      </c>
      <c r="C157" s="7"/>
      <c r="D157" s="2" t="e">
        <f t="shared" si="12"/>
        <v>#N/A</v>
      </c>
      <c r="E157" s="2" t="e">
        <f t="shared" si="22"/>
        <v>#N/A</v>
      </c>
      <c r="F157" s="2">
        <v>851113.24103459716</v>
      </c>
      <c r="G157" s="2">
        <f t="shared" si="35"/>
        <v>539997.71428571432</v>
      </c>
      <c r="H157" s="2">
        <f t="shared" si="32"/>
        <v>63553547.195460081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1475083.8571428542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862678.08523407578</v>
      </c>
      <c r="Q157" s="2">
        <f t="shared" si="36"/>
        <v>550000</v>
      </c>
      <c r="R157" s="2">
        <f t="shared" si="33"/>
        <v>64939221.96998781</v>
      </c>
      <c r="S157" s="2">
        <f t="shared" si="17"/>
        <v>539997.71428571641</v>
      </c>
      <c r="T157" s="2">
        <f t="shared" si="18"/>
        <v>10002.285714285681</v>
      </c>
      <c r="U157" s="2">
        <f t="shared" si="19"/>
        <v>550000</v>
      </c>
      <c r="V157" s="2">
        <f t="shared" si="34"/>
        <v>18651447.30937466</v>
      </c>
      <c r="W157" s="2">
        <f t="shared" si="20"/>
        <v>472508.96357089281</v>
      </c>
      <c r="X157" s="2">
        <f t="shared" si="6"/>
        <v>77491.036429107189</v>
      </c>
      <c r="Y157" s="2">
        <f t="shared" si="30"/>
        <v>46287774.660613105</v>
      </c>
      <c r="Z157" s="2" t="str">
        <f t="shared" si="8"/>
        <v>HERE</v>
      </c>
      <c r="AA157" s="2">
        <f>IF(Z157="HERE",Y157,AA156+Graph!$G$1*1000)</f>
        <v>46287774.660613105</v>
      </c>
      <c r="AB157" s="2">
        <f t="shared" si="21"/>
        <v>77491.036429107189</v>
      </c>
      <c r="AC157" s="2">
        <f t="shared" si="31"/>
        <v>18651447.30937466</v>
      </c>
      <c r="AD157" s="3">
        <f t="shared" si="10"/>
        <v>46287774.660613105</v>
      </c>
      <c r="AE157" s="2">
        <f>IF(AE155&gt;=52800000,52800000,IF(AB136=Graph!G$1*1000,AE156+Graph!G$1*1000,AC157))</f>
        <v>18651447.30937466</v>
      </c>
      <c r="AF157" s="3">
        <f t="shared" si="11"/>
        <v>18651447.30937466</v>
      </c>
      <c r="AG157" s="3">
        <f t="shared" si="29"/>
        <v>39850592.02298899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88</v>
      </c>
      <c r="C158" s="7"/>
      <c r="D158" s="2" t="e">
        <f t="shared" si="12"/>
        <v>#N/A</v>
      </c>
      <c r="E158" s="2" t="e">
        <f t="shared" si="22"/>
        <v>#N/A</v>
      </c>
      <c r="F158" s="2">
        <v>855620.43481391668</v>
      </c>
      <c r="G158" s="2">
        <f t="shared" si="35"/>
        <v>539997.71428571432</v>
      </c>
      <c r="H158" s="2">
        <f t="shared" si="32"/>
        <v>64093544.909745798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1485086.1428571399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867259.6698679328</v>
      </c>
      <c r="Q158" s="2">
        <f t="shared" si="36"/>
        <v>550000</v>
      </c>
      <c r="R158" s="2">
        <f t="shared" si="33"/>
        <v>65489221.96998781</v>
      </c>
      <c r="S158" s="2">
        <f t="shared" si="17"/>
        <v>539997.71428571641</v>
      </c>
      <c r="T158" s="2">
        <f t="shared" si="18"/>
        <v>10002.285714285681</v>
      </c>
      <c r="U158" s="2">
        <f t="shared" si="19"/>
        <v>550000</v>
      </c>
      <c r="V158" s="2">
        <f t="shared" si="34"/>
        <v>19128463.466724873</v>
      </c>
      <c r="W158" s="2">
        <f t="shared" si="20"/>
        <v>477016.15735021234</v>
      </c>
      <c r="X158" s="2">
        <f t="shared" si="6"/>
        <v>72983.842649787664</v>
      </c>
      <c r="Y158" s="2">
        <f t="shared" si="30"/>
        <v>46360758.503262892</v>
      </c>
      <c r="Z158" s="2" t="str">
        <f t="shared" si="8"/>
        <v>HERE</v>
      </c>
      <c r="AA158" s="2">
        <f>IF(Z158="HERE",Y158,AA157+Graph!$G$1*1000)</f>
        <v>46360758.503262892</v>
      </c>
      <c r="AB158" s="2">
        <f t="shared" si="21"/>
        <v>72983.842649787664</v>
      </c>
      <c r="AC158" s="2">
        <f t="shared" si="31"/>
        <v>19128463.466724873</v>
      </c>
      <c r="AD158" s="3">
        <f t="shared" si="10"/>
        <v>46360758.503262892</v>
      </c>
      <c r="AE158" s="2">
        <f>IF(AE156&gt;=52800000,52800000,IF(AB137=Graph!G$1*1000,AE157+Graph!G$1*1000,AC158))</f>
        <v>19128463.466724873</v>
      </c>
      <c r="AF158" s="3">
        <f t="shared" si="11"/>
        <v>19128463.466724873</v>
      </c>
      <c r="AG158" s="3">
        <f t="shared" si="29"/>
        <v>40027049.422988988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89</v>
      </c>
      <c r="C159" s="7"/>
      <c r="D159" s="2" t="e">
        <f t="shared" si="12"/>
        <v>#N/A</v>
      </c>
      <c r="E159" s="2" t="e">
        <f t="shared" si="22"/>
        <v>#N/A</v>
      </c>
      <c r="F159" s="2">
        <v>860127.62859326601</v>
      </c>
      <c r="G159" s="2">
        <f t="shared" si="35"/>
        <v>539997.71428571432</v>
      </c>
      <c r="H159" s="2">
        <f t="shared" si="32"/>
        <v>64633542.624031514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1495088.4285714256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871841.25450178981</v>
      </c>
      <c r="Q159" s="2">
        <f t="shared" si="36"/>
        <v>550000</v>
      </c>
      <c r="R159" s="2">
        <f t="shared" si="33"/>
        <v>66039221.96998781</v>
      </c>
      <c r="S159" s="2">
        <f t="shared" si="17"/>
        <v>539997.71428571641</v>
      </c>
      <c r="T159" s="2">
        <f t="shared" si="18"/>
        <v>10002.285714285681</v>
      </c>
      <c r="U159" s="2">
        <f t="shared" si="19"/>
        <v>550000</v>
      </c>
      <c r="V159" s="2">
        <f t="shared" si="34"/>
        <v>19609986.817854404</v>
      </c>
      <c r="W159" s="2">
        <f t="shared" si="20"/>
        <v>481523.35112953186</v>
      </c>
      <c r="X159" s="2">
        <f t="shared" si="6"/>
        <v>68476.64887046814</v>
      </c>
      <c r="Y159" s="2">
        <f t="shared" ref="Y159:Y222" si="37">IF(COUNT($C160)=0,IF(COUNT($C159)=1,C159,SUM(Y158+X159)),C159)</f>
        <v>46429235.152133361</v>
      </c>
      <c r="Z159" s="2" t="str">
        <f t="shared" si="8"/>
        <v>HERE</v>
      </c>
      <c r="AA159" s="2">
        <f>IF(Z159="HERE",Y159,AA158+Graph!$G$1*1000)</f>
        <v>46429235.152133361</v>
      </c>
      <c r="AB159" s="2">
        <f t="shared" si="21"/>
        <v>68476.64887046814</v>
      </c>
      <c r="AC159" s="2">
        <f t="shared" ref="AC159:AC222" si="38">IF(Z160="HERE",V159,AC158)</f>
        <v>19609986.817854404</v>
      </c>
      <c r="AD159" s="3">
        <f t="shared" si="10"/>
        <v>46429235.152133361</v>
      </c>
      <c r="AE159" s="2">
        <f>IF(AE157&gt;=52800000,52800000,IF(AB138=Graph!G$1*1000,AE158+Graph!G$1*1000,AC159))</f>
        <v>19609986.817854404</v>
      </c>
      <c r="AF159" s="3">
        <f t="shared" si="11"/>
        <v>19609986.817854404</v>
      </c>
      <c r="AG159" s="3">
        <f t="shared" si="29"/>
        <v>40123385.822988994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90</v>
      </c>
      <c r="C160" s="7"/>
      <c r="D160" s="2" t="e">
        <f t="shared" si="12"/>
        <v>#N/A</v>
      </c>
      <c r="E160" s="2" t="e">
        <f t="shared" si="22"/>
        <v>#N/A</v>
      </c>
      <c r="F160" s="2">
        <v>864634.82237258554</v>
      </c>
      <c r="G160" s="2">
        <f t="shared" si="35"/>
        <v>539997.71428571432</v>
      </c>
      <c r="H160" s="2">
        <f t="shared" ref="H160:H223" si="39">IF(COUNT($C161)=0,IF(COUNT($C160)=1,C160,SUM(H159+G160)),C160)</f>
        <v>65173540.33831723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1505090.7142857113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876422.83913564682</v>
      </c>
      <c r="Q160" s="2">
        <f t="shared" si="36"/>
        <v>550000</v>
      </c>
      <c r="R160" s="2">
        <f t="shared" ref="R160:R223" si="40">IF(COUNT($C161)=0,IF(COUNT($C160)=1,M160,SUM(R159+Q160)),M160)</f>
        <v>66589221.96998781</v>
      </c>
      <c r="S160" s="2">
        <f t="shared" si="17"/>
        <v>539997.71428571641</v>
      </c>
      <c r="T160" s="2">
        <f t="shared" si="18"/>
        <v>10002.285714285681</v>
      </c>
      <c r="U160" s="2">
        <f t="shared" si="19"/>
        <v>550000</v>
      </c>
      <c r="V160" s="2">
        <f t="shared" si="34"/>
        <v>20096017.362763286</v>
      </c>
      <c r="W160" s="2">
        <f t="shared" si="20"/>
        <v>486030.54490888119</v>
      </c>
      <c r="X160" s="2">
        <f t="shared" si="6"/>
        <v>63969.455091118813</v>
      </c>
      <c r="Y160" s="2">
        <f t="shared" si="37"/>
        <v>46493204.607224479</v>
      </c>
      <c r="Z160" s="2" t="str">
        <f t="shared" si="8"/>
        <v>HERE</v>
      </c>
      <c r="AA160" s="2">
        <f>IF(Z160="HERE",Y160,AA159+Graph!$G$1*1000)</f>
        <v>46493204.607224479</v>
      </c>
      <c r="AB160" s="2">
        <f t="shared" si="21"/>
        <v>63969.455091118813</v>
      </c>
      <c r="AC160" s="2">
        <f t="shared" si="38"/>
        <v>20096017.362763286</v>
      </c>
      <c r="AD160" s="3">
        <f t="shared" si="10"/>
        <v>46493204.607224479</v>
      </c>
      <c r="AE160" s="2">
        <f>IF(AE158&gt;=52800000,52800000,IF(AB139=Graph!G$1*1000,AE159+Graph!G$1*1000,AC160))</f>
        <v>20096017.362763286</v>
      </c>
      <c r="AF160" s="3">
        <f t="shared" si="11"/>
        <v>20096017.362763286</v>
      </c>
      <c r="AG160" s="3">
        <f t="shared" si="29"/>
        <v>40209909.822988994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91</v>
      </c>
      <c r="C161" s="7"/>
      <c r="D161" s="2" t="e">
        <f t="shared" si="12"/>
        <v>#N/A</v>
      </c>
      <c r="E161" s="2" t="e">
        <f t="shared" si="22"/>
        <v>#N/A</v>
      </c>
      <c r="F161" s="2">
        <v>869142.01615190506</v>
      </c>
      <c r="G161" s="2">
        <f t="shared" si="35"/>
        <v>539997.71428571432</v>
      </c>
      <c r="H161" s="2">
        <f t="shared" si="39"/>
        <v>65713538.052602947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1515092.999999997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881004.42376950383</v>
      </c>
      <c r="Q161" s="2">
        <f t="shared" si="36"/>
        <v>550000</v>
      </c>
      <c r="R161" s="2">
        <f t="shared" si="40"/>
        <v>67139221.96998781</v>
      </c>
      <c r="S161" s="2">
        <f t="shared" si="17"/>
        <v>539997.71428571641</v>
      </c>
      <c r="T161" s="2">
        <f t="shared" si="18"/>
        <v>10002.285714285681</v>
      </c>
      <c r="U161" s="2">
        <f t="shared" si="19"/>
        <v>550000</v>
      </c>
      <c r="V161" s="2">
        <f t="shared" si="34"/>
        <v>20586555.101451486</v>
      </c>
      <c r="W161" s="2">
        <f t="shared" si="20"/>
        <v>490537.73868820071</v>
      </c>
      <c r="X161" s="2">
        <f t="shared" si="6"/>
        <v>59462.261311799288</v>
      </c>
      <c r="Y161" s="2">
        <f t="shared" si="37"/>
        <v>46552666.868536279</v>
      </c>
      <c r="Z161" s="2" t="str">
        <f t="shared" si="8"/>
        <v>HERE</v>
      </c>
      <c r="AA161" s="2">
        <f>IF(Z161="HERE",Y161,AA160+Graph!$G$1*1000)</f>
        <v>46552666.868536279</v>
      </c>
      <c r="AB161" s="2">
        <f t="shared" si="21"/>
        <v>59462.261311799288</v>
      </c>
      <c r="AC161" s="2">
        <f t="shared" si="38"/>
        <v>20586555.101451486</v>
      </c>
      <c r="AD161" s="3">
        <f t="shared" si="10"/>
        <v>46552666.868536279</v>
      </c>
      <c r="AE161" s="2">
        <f>IF(AE159&gt;=52800000,52800000,IF(AB140=Graph!G$1*1000,AE160+Graph!G$1*1000,AC161))</f>
        <v>20586555.101451486</v>
      </c>
      <c r="AF161" s="3">
        <f t="shared" si="11"/>
        <v>20586555.101451486</v>
      </c>
      <c r="AG161" s="3">
        <f t="shared" si="29"/>
        <v>40284871.27298899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92</v>
      </c>
      <c r="C162" s="7"/>
      <c r="D162" s="2" t="e">
        <f t="shared" si="12"/>
        <v>#N/A</v>
      </c>
      <c r="E162" s="2" t="e">
        <f t="shared" si="22"/>
        <v>#N/A</v>
      </c>
      <c r="F162" s="2">
        <v>873649.20993125439</v>
      </c>
      <c r="G162" s="2">
        <f t="shared" si="35"/>
        <v>539997.71428571432</v>
      </c>
      <c r="H162" s="2">
        <f t="shared" si="39"/>
        <v>66253535.766888663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1525095.2857142827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885586.00840336084</v>
      </c>
      <c r="Q162" s="2">
        <f t="shared" si="36"/>
        <v>550000</v>
      </c>
      <c r="R162" s="2">
        <f t="shared" si="40"/>
        <v>67689221.96998781</v>
      </c>
      <c r="S162" s="2">
        <f t="shared" si="17"/>
        <v>539997.71428571641</v>
      </c>
      <c r="T162" s="2">
        <f t="shared" si="18"/>
        <v>10002.285714285681</v>
      </c>
      <c r="U162" s="2">
        <f t="shared" si="19"/>
        <v>550000</v>
      </c>
      <c r="V162" s="2">
        <f t="shared" si="34"/>
        <v>21081600.033919007</v>
      </c>
      <c r="W162" s="2">
        <f t="shared" si="20"/>
        <v>495044.93246752024</v>
      </c>
      <c r="X162" s="2">
        <f t="shared" si="6"/>
        <v>54955.067532479763</v>
      </c>
      <c r="Y162" s="2">
        <f t="shared" si="37"/>
        <v>46607621.936068758</v>
      </c>
      <c r="Z162" s="2" t="str">
        <f t="shared" si="8"/>
        <v>HERE</v>
      </c>
      <c r="AA162" s="2">
        <f>IF(Z162="HERE",Y162,AA161+Graph!$G$1*1000)</f>
        <v>46607621.936068758</v>
      </c>
      <c r="AB162" s="2">
        <f t="shared" si="21"/>
        <v>54955.067532479763</v>
      </c>
      <c r="AC162" s="2">
        <f t="shared" si="38"/>
        <v>21081600.033919007</v>
      </c>
      <c r="AD162" s="3">
        <f t="shared" si="10"/>
        <v>46607621.936068758</v>
      </c>
      <c r="AE162" s="2">
        <f>IF(AE160&gt;=52800000,52800000,IF(AB141=Graph!G$1*1000,AE161+Graph!G$1*1000,AC162))</f>
        <v>21081600.033919007</v>
      </c>
      <c r="AF162" s="3">
        <f t="shared" si="11"/>
        <v>21081600.033919007</v>
      </c>
      <c r="AG162" s="3">
        <f t="shared" si="29"/>
        <v>40313154.972988985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93</v>
      </c>
      <c r="C163" s="7"/>
      <c r="D163" s="2" t="e">
        <f t="shared" si="12"/>
        <v>#N/A</v>
      </c>
      <c r="E163" s="2" t="e">
        <f t="shared" si="22"/>
        <v>#N/A</v>
      </c>
      <c r="F163" s="2">
        <v>878156.40371057391</v>
      </c>
      <c r="G163" s="2">
        <f t="shared" si="35"/>
        <v>539997.71428571432</v>
      </c>
      <c r="H163" s="2">
        <f t="shared" si="39"/>
        <v>66793533.48117438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1535097.5714285683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890167.59303721786</v>
      </c>
      <c r="Q163" s="2">
        <f t="shared" si="36"/>
        <v>550000</v>
      </c>
      <c r="R163" s="2">
        <f t="shared" si="40"/>
        <v>68239221.96998781</v>
      </c>
      <c r="S163" s="2">
        <f t="shared" si="17"/>
        <v>539997.71428571641</v>
      </c>
      <c r="T163" s="2">
        <f t="shared" si="18"/>
        <v>10002.285714285681</v>
      </c>
      <c r="U163" s="2">
        <f t="shared" si="19"/>
        <v>550000</v>
      </c>
      <c r="V163" s="2">
        <f t="shared" si="34"/>
        <v>21581152.160165876</v>
      </c>
      <c r="W163" s="2">
        <f t="shared" si="20"/>
        <v>499552.12624686956</v>
      </c>
      <c r="X163" s="2">
        <f t="shared" si="6"/>
        <v>50447.873753130436</v>
      </c>
      <c r="Y163" s="2">
        <f t="shared" si="37"/>
        <v>46658069.809821889</v>
      </c>
      <c r="Z163" s="2" t="str">
        <f t="shared" si="8"/>
        <v>HERE</v>
      </c>
      <c r="AA163" s="2">
        <f>IF(Z163="HERE",Y163,AA162+Graph!$G$1*1000)</f>
        <v>46658069.809821889</v>
      </c>
      <c r="AB163" s="2">
        <f t="shared" si="21"/>
        <v>50447.873753130436</v>
      </c>
      <c r="AC163" s="2">
        <f t="shared" si="38"/>
        <v>21581152.160165876</v>
      </c>
      <c r="AD163" s="3">
        <f t="shared" si="10"/>
        <v>46658069.809821889</v>
      </c>
      <c r="AE163" s="2">
        <f>IF(AE161&gt;=52800000,52800000,IF(AB142=Graph!G$1*1000,AE162+Graph!G$1*1000,AC163))</f>
        <v>21581152.160165876</v>
      </c>
      <c r="AF163" s="3">
        <f t="shared" si="11"/>
        <v>21581152.160165876</v>
      </c>
      <c r="AG163" s="3">
        <f t="shared" si="29"/>
        <v>40570394.672988988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94</v>
      </c>
      <c r="C164" s="7"/>
      <c r="D164" s="2" t="e">
        <f t="shared" si="12"/>
        <v>#N/A</v>
      </c>
      <c r="E164" s="2" t="e">
        <f t="shared" si="22"/>
        <v>#N/A</v>
      </c>
      <c r="F164" s="2">
        <v>882663.59748989344</v>
      </c>
      <c r="G164" s="2">
        <f t="shared" si="35"/>
        <v>539997.71428571432</v>
      </c>
      <c r="H164" s="2">
        <f t="shared" si="39"/>
        <v>67333531.195460096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1545099.857142854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894749.17767104506</v>
      </c>
      <c r="Q164" s="2">
        <f t="shared" si="36"/>
        <v>550000</v>
      </c>
      <c r="R164" s="2">
        <f t="shared" si="40"/>
        <v>68789221.96998781</v>
      </c>
      <c r="S164" s="2">
        <f t="shared" si="17"/>
        <v>539997.71428571641</v>
      </c>
      <c r="T164" s="2">
        <f t="shared" si="18"/>
        <v>10002.285714285681</v>
      </c>
      <c r="U164" s="2">
        <f t="shared" si="19"/>
        <v>550000</v>
      </c>
      <c r="V164" s="2">
        <f t="shared" si="34"/>
        <v>22085211.480192065</v>
      </c>
      <c r="W164" s="2">
        <f t="shared" si="20"/>
        <v>504059.32002618909</v>
      </c>
      <c r="X164" s="2">
        <f t="shared" si="6"/>
        <v>45940.679973810911</v>
      </c>
      <c r="Y164" s="2">
        <f t="shared" si="37"/>
        <v>46704010.4897957</v>
      </c>
      <c r="Z164" s="2" t="str">
        <f t="shared" si="8"/>
        <v>HERE</v>
      </c>
      <c r="AA164" s="2">
        <f>IF(Z164="HERE",Y164,AA163+Graph!$G$1*1000)</f>
        <v>46704010.4897957</v>
      </c>
      <c r="AB164" s="2">
        <f t="shared" si="21"/>
        <v>45940.679973810911</v>
      </c>
      <c r="AC164" s="2">
        <f t="shared" si="38"/>
        <v>22085211.480192065</v>
      </c>
      <c r="AD164" s="3">
        <f t="shared" si="10"/>
        <v>46704010.4897957</v>
      </c>
      <c r="AE164" s="2">
        <f>IF(AE162&gt;=52800000,52800000,IF(AB143=Graph!G$1*1000,AE163+Graph!G$1*1000,AC164))</f>
        <v>22085211.480192065</v>
      </c>
      <c r="AF164" s="3">
        <f t="shared" si="11"/>
        <v>22085211.480192065</v>
      </c>
      <c r="AG164" s="3">
        <f t="shared" si="29"/>
        <v>40765786.672988988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95</v>
      </c>
      <c r="C165" s="7"/>
      <c r="D165" s="2" t="e">
        <f t="shared" si="12"/>
        <v>#N/A</v>
      </c>
      <c r="E165" s="2" t="e">
        <f t="shared" si="22"/>
        <v>#N/A</v>
      </c>
      <c r="F165" s="2">
        <v>887170.79126924276</v>
      </c>
      <c r="G165" s="2">
        <f t="shared" si="35"/>
        <v>539997.71428571432</v>
      </c>
      <c r="H165" s="2">
        <f t="shared" si="39"/>
        <v>67873528.909745812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1555102.1428571397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899330.76230490208</v>
      </c>
      <c r="Q165" s="2">
        <f t="shared" si="36"/>
        <v>550000</v>
      </c>
      <c r="R165" s="2">
        <f t="shared" si="40"/>
        <v>69339221.96998781</v>
      </c>
      <c r="S165" s="2">
        <f t="shared" si="17"/>
        <v>539997.71428571641</v>
      </c>
      <c r="T165" s="2">
        <f t="shared" si="18"/>
        <v>10002.285714285681</v>
      </c>
      <c r="U165" s="2">
        <f t="shared" si="19"/>
        <v>550000</v>
      </c>
      <c r="V165" s="2">
        <f t="shared" si="34"/>
        <v>22593777.993997574</v>
      </c>
      <c r="W165" s="2">
        <f t="shared" si="20"/>
        <v>508566.51380550861</v>
      </c>
      <c r="X165" s="2">
        <f t="shared" si="6"/>
        <v>41433.486194491386</v>
      </c>
      <c r="Y165" s="2">
        <f t="shared" si="37"/>
        <v>46745443.975990191</v>
      </c>
      <c r="Z165" s="2" t="str">
        <f t="shared" si="8"/>
        <v>HERE</v>
      </c>
      <c r="AA165" s="2">
        <f>IF(Z165="HERE",Y165,AA164+Graph!$G$1*1000)</f>
        <v>46745443.975990191</v>
      </c>
      <c r="AB165" s="2">
        <f t="shared" si="21"/>
        <v>41433.486194491386</v>
      </c>
      <c r="AC165" s="2">
        <f t="shared" si="38"/>
        <v>22593777.993997574</v>
      </c>
      <c r="AD165" s="3">
        <f t="shared" si="10"/>
        <v>46745443.975990191</v>
      </c>
      <c r="AE165" s="2">
        <f>IF(AE163&gt;=52800000,52800000,IF(AB144=Graph!G$1*1000,AE164+Graph!G$1*1000,AC165))</f>
        <v>22593777.993997574</v>
      </c>
      <c r="AF165" s="3">
        <f t="shared" si="11"/>
        <v>22593777.993997574</v>
      </c>
      <c r="AG165" s="3">
        <f t="shared" si="29"/>
        <v>40910746.472988985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96</v>
      </c>
      <c r="C166" s="7"/>
      <c r="D166" s="2" t="e">
        <f t="shared" si="12"/>
        <v>#N/A</v>
      </c>
      <c r="E166" s="2" t="e">
        <f t="shared" si="22"/>
        <v>#N/A</v>
      </c>
      <c r="F166" s="2">
        <v>891677.98504856229</v>
      </c>
      <c r="G166" s="2">
        <f t="shared" ref="G166:G229" si="41">IF(F166&gt;550000,$AK$31*1000,F166)</f>
        <v>539997.71428571432</v>
      </c>
      <c r="H166" s="2">
        <f t="shared" si="39"/>
        <v>68413526.624031529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1565104.4285714254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903912.34693875909</v>
      </c>
      <c r="Q166" s="2">
        <f t="shared" ref="Q166:Q229" si="42">IF(P166&gt;550000,550000,P166)</f>
        <v>550000</v>
      </c>
      <c r="R166" s="2">
        <f t="shared" si="40"/>
        <v>69889221.96998781</v>
      </c>
      <c r="S166" s="2">
        <f t="shared" si="17"/>
        <v>539997.71428571641</v>
      </c>
      <c r="T166" s="2">
        <f t="shared" si="18"/>
        <v>10002.285714285681</v>
      </c>
      <c r="U166" s="2">
        <f t="shared" si="19"/>
        <v>550000</v>
      </c>
      <c r="V166" s="2">
        <f t="shared" si="34"/>
        <v>23106851.701582432</v>
      </c>
      <c r="W166" s="2">
        <f t="shared" si="20"/>
        <v>513073.70758485794</v>
      </c>
      <c r="X166" s="2">
        <f t="shared" si="6"/>
        <v>36926.292415142059</v>
      </c>
      <c r="Y166" s="2">
        <f t="shared" si="37"/>
        <v>46782370.268405333</v>
      </c>
      <c r="Z166" s="2" t="str">
        <f t="shared" si="8"/>
        <v>HERE</v>
      </c>
      <c r="AA166" s="2">
        <f>IF(Z166="HERE",Y166,AA165+Graph!$G$1*1000)</f>
        <v>46782370.268405333</v>
      </c>
      <c r="AB166" s="2">
        <f t="shared" si="21"/>
        <v>36926.292415142059</v>
      </c>
      <c r="AC166" s="2">
        <f t="shared" si="38"/>
        <v>23106851.701582432</v>
      </c>
      <c r="AD166" s="3">
        <f t="shared" si="10"/>
        <v>46782370.268405333</v>
      </c>
      <c r="AE166" s="2">
        <f>IF(AE164&gt;=52800000,52800000,IF(AB145=Graph!G$1*1000,AE165+Graph!G$1*1000,AC166))</f>
        <v>23106851.701582432</v>
      </c>
      <c r="AF166" s="3">
        <f t="shared" si="11"/>
        <v>23106851.701582432</v>
      </c>
      <c r="AG166" s="3">
        <f t="shared" si="29"/>
        <v>41022557.972988985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97</v>
      </c>
      <c r="C167" s="7"/>
      <c r="D167" s="2" t="e">
        <f t="shared" si="12"/>
        <v>#N/A</v>
      </c>
      <c r="E167" s="2" t="e">
        <f t="shared" si="22"/>
        <v>#N/A</v>
      </c>
      <c r="F167" s="2">
        <v>896185.17882788181</v>
      </c>
      <c r="G167" s="2">
        <f t="shared" si="41"/>
        <v>539997.71428571432</v>
      </c>
      <c r="H167" s="2">
        <f t="shared" si="39"/>
        <v>68953524.338317245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1575106.7142857111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908493.9315726161</v>
      </c>
      <c r="Q167" s="2">
        <f t="shared" si="42"/>
        <v>550000</v>
      </c>
      <c r="R167" s="2">
        <f t="shared" si="40"/>
        <v>70439221.96998781</v>
      </c>
      <c r="S167" s="2">
        <f t="shared" si="17"/>
        <v>539997.71428571641</v>
      </c>
      <c r="T167" s="2">
        <f t="shared" si="18"/>
        <v>10002.285714285681</v>
      </c>
      <c r="U167" s="2">
        <f t="shared" si="19"/>
        <v>550000</v>
      </c>
      <c r="V167" s="2">
        <f t="shared" si="34"/>
        <v>23624432.602946609</v>
      </c>
      <c r="W167" s="2">
        <f t="shared" si="20"/>
        <v>517580.90136417747</v>
      </c>
      <c r="X167" s="2">
        <f t="shared" si="6"/>
        <v>32419.098635822535</v>
      </c>
      <c r="Y167" s="2">
        <f t="shared" si="37"/>
        <v>46814789.367041156</v>
      </c>
      <c r="Z167" s="2" t="str">
        <f t="shared" si="8"/>
        <v>HERE</v>
      </c>
      <c r="AA167" s="2">
        <f>IF(Z167="HERE",Y167,AA166+Graph!$G$1*1000)</f>
        <v>46814789.367041156</v>
      </c>
      <c r="AB167" s="2">
        <f t="shared" si="21"/>
        <v>32419.098635822535</v>
      </c>
      <c r="AC167" s="2">
        <f t="shared" si="38"/>
        <v>23624432.602946609</v>
      </c>
      <c r="AD167" s="3">
        <f t="shared" si="10"/>
        <v>46814789.367041156</v>
      </c>
      <c r="AE167" s="2">
        <f>IF(AE165&gt;=52800000,52800000,IF(AB146=Graph!G$1*1000,AE166+Graph!G$1*1000,AC167))</f>
        <v>23624432.602946609</v>
      </c>
      <c r="AF167" s="3">
        <f t="shared" si="11"/>
        <v>23624432.602946609</v>
      </c>
      <c r="AG167" s="3">
        <f t="shared" si="29"/>
        <v>41089909.372988991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98</v>
      </c>
      <c r="C168" s="7"/>
      <c r="D168" s="2" t="e">
        <f t="shared" si="12"/>
        <v>#N/A</v>
      </c>
      <c r="E168" s="2" t="e">
        <f t="shared" si="22"/>
        <v>#N/A</v>
      </c>
      <c r="F168" s="2">
        <v>900692.37260723114</v>
      </c>
      <c r="G168" s="2">
        <f t="shared" si="41"/>
        <v>539997.71428571432</v>
      </c>
      <c r="H168" s="2">
        <f t="shared" si="39"/>
        <v>69493522.052602962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1585108.9999999967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913075.51620647311</v>
      </c>
      <c r="Q168" s="2">
        <f t="shared" si="42"/>
        <v>550000</v>
      </c>
      <c r="R168" s="2">
        <f t="shared" si="40"/>
        <v>70989221.96998781</v>
      </c>
      <c r="S168" s="2">
        <f t="shared" si="17"/>
        <v>539997.71428571641</v>
      </c>
      <c r="T168" s="2">
        <f t="shared" si="18"/>
        <v>10002.285714285681</v>
      </c>
      <c r="U168" s="2">
        <f t="shared" si="19"/>
        <v>550000</v>
      </c>
      <c r="V168" s="2">
        <f t="shared" si="34"/>
        <v>24146520.698090106</v>
      </c>
      <c r="W168" s="2">
        <f t="shared" si="20"/>
        <v>522088.09514349699</v>
      </c>
      <c r="X168" s="2">
        <f t="shared" si="6"/>
        <v>27911.90485650301</v>
      </c>
      <c r="Y168" s="2">
        <f t="shared" si="37"/>
        <v>46842701.271897659</v>
      </c>
      <c r="Z168" s="2" t="str">
        <f t="shared" si="8"/>
        <v>HERE</v>
      </c>
      <c r="AA168" s="2">
        <f>IF(Z168="HERE",Y168,AA167+Graph!$G$1*1000)</f>
        <v>46842701.271897659</v>
      </c>
      <c r="AB168" s="2">
        <f t="shared" si="21"/>
        <v>27911.90485650301</v>
      </c>
      <c r="AC168" s="2">
        <f t="shared" si="38"/>
        <v>24146520.698090106</v>
      </c>
      <c r="AD168" s="3">
        <f t="shared" si="10"/>
        <v>46842701.271897659</v>
      </c>
      <c r="AE168" s="2">
        <f>IF(AE166&gt;=52800000,52800000,IF(AB147=Graph!G$1*1000,AE167+Graph!G$1*1000,AC168))</f>
        <v>24146520.698090106</v>
      </c>
      <c r="AF168" s="3">
        <f t="shared" si="11"/>
        <v>24146520.698090106</v>
      </c>
      <c r="AG168" s="3">
        <f t="shared" si="29"/>
        <v>41121996.822988994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99</v>
      </c>
      <c r="C169" s="7"/>
      <c r="D169" s="2" t="e">
        <f t="shared" si="12"/>
        <v>#N/A</v>
      </c>
      <c r="E169" s="2" t="e">
        <f t="shared" si="22"/>
        <v>#N/A</v>
      </c>
      <c r="F169" s="2">
        <v>905199.56638655066</v>
      </c>
      <c r="G169" s="2">
        <f t="shared" si="41"/>
        <v>539997.71428571432</v>
      </c>
      <c r="H169" s="2">
        <f t="shared" si="39"/>
        <v>70033519.766888678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1595111.2857142824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917657.10084033012</v>
      </c>
      <c r="Q169" s="2">
        <f t="shared" si="42"/>
        <v>550000</v>
      </c>
      <c r="R169" s="2">
        <f t="shared" si="40"/>
        <v>71539221.96998781</v>
      </c>
      <c r="S169" s="2">
        <f t="shared" si="17"/>
        <v>539997.71428571641</v>
      </c>
      <c r="T169" s="2">
        <f t="shared" si="18"/>
        <v>10002.285714285681</v>
      </c>
      <c r="U169" s="2">
        <f t="shared" si="19"/>
        <v>550000</v>
      </c>
      <c r="V169" s="2">
        <f t="shared" si="34"/>
        <v>24673115.987012953</v>
      </c>
      <c r="W169" s="2">
        <f t="shared" si="20"/>
        <v>526595.28892284632</v>
      </c>
      <c r="X169" s="2">
        <f t="shared" si="6"/>
        <v>23404.711077153683</v>
      </c>
      <c r="Y169" s="2">
        <f t="shared" si="37"/>
        <v>46866105.982974812</v>
      </c>
      <c r="Z169" s="2" t="str">
        <f t="shared" si="8"/>
        <v>HERE</v>
      </c>
      <c r="AA169" s="2">
        <f>IF(Z169="HERE",Y169,AA168+Graph!$G$1*1000)</f>
        <v>46866105.982974812</v>
      </c>
      <c r="AB169" s="2">
        <f t="shared" si="21"/>
        <v>23404.711077153683</v>
      </c>
      <c r="AC169" s="2">
        <f t="shared" si="38"/>
        <v>24673115.987012953</v>
      </c>
      <c r="AD169" s="3">
        <f t="shared" si="10"/>
        <v>46866105.982974812</v>
      </c>
      <c r="AE169" s="2">
        <f>IF(AE167&gt;=52800000,52800000,IF(AB148=Graph!G$1*1000,AE168+Graph!G$1*1000,AC169))</f>
        <v>24673115.987012953</v>
      </c>
      <c r="AF169" s="3">
        <f t="shared" si="11"/>
        <v>24673115.987012953</v>
      </c>
      <c r="AG169" s="3">
        <f t="shared" si="29"/>
        <v>41187439.122988991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100</v>
      </c>
      <c r="C170" s="7"/>
      <c r="D170" s="2" t="e">
        <f t="shared" si="12"/>
        <v>#N/A</v>
      </c>
      <c r="E170" s="2" t="e">
        <f t="shared" si="22"/>
        <v>#N/A</v>
      </c>
      <c r="F170" s="2">
        <v>909706.76016587019</v>
      </c>
      <c r="G170" s="2">
        <f t="shared" si="41"/>
        <v>539997.71428571432</v>
      </c>
      <c r="H170" s="2">
        <f t="shared" si="39"/>
        <v>70573517.481174394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1605113.5714285681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922238.68547418714</v>
      </c>
      <c r="Q170" s="2">
        <f t="shared" si="42"/>
        <v>550000</v>
      </c>
      <c r="R170" s="2">
        <f t="shared" si="40"/>
        <v>72089221.96998781</v>
      </c>
      <c r="S170" s="2">
        <f t="shared" si="17"/>
        <v>539997.71428571641</v>
      </c>
      <c r="T170" s="2">
        <f t="shared" si="18"/>
        <v>10002.285714285681</v>
      </c>
      <c r="U170" s="2">
        <f t="shared" si="19"/>
        <v>550000</v>
      </c>
      <c r="V170" s="2">
        <f t="shared" si="34"/>
        <v>25204218.469715118</v>
      </c>
      <c r="W170" s="2">
        <f t="shared" si="20"/>
        <v>531102.48270216584</v>
      </c>
      <c r="X170" s="2">
        <f t="shared" si="6"/>
        <v>18897.517297834158</v>
      </c>
      <c r="Y170" s="2">
        <f t="shared" si="37"/>
        <v>46885003.500272647</v>
      </c>
      <c r="Z170" s="2" t="str">
        <f t="shared" si="8"/>
        <v>HERE</v>
      </c>
      <c r="AA170" s="2">
        <f>IF(Z170="HERE",Y170,AA169+Graph!$G$1*1000)</f>
        <v>46885003.500272647</v>
      </c>
      <c r="AB170" s="2">
        <f t="shared" si="21"/>
        <v>18897.517297834158</v>
      </c>
      <c r="AC170" s="2">
        <f t="shared" si="38"/>
        <v>25204218.469715118</v>
      </c>
      <c r="AD170" s="3">
        <f t="shared" si="10"/>
        <v>46885003.500272647</v>
      </c>
      <c r="AE170" s="2">
        <f>IF(AE168&gt;=52800000,52800000,IF(AB149=Graph!G$1*1000,AE169+Graph!G$1*1000,AC170))</f>
        <v>25204218.469715118</v>
      </c>
      <c r="AF170" s="3">
        <f t="shared" si="11"/>
        <v>25204218.469715118</v>
      </c>
      <c r="AG170" s="3">
        <f t="shared" si="29"/>
        <v>41480171.422988988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101</v>
      </c>
      <c r="C171" s="7"/>
      <c r="D171" s="2" t="e">
        <f t="shared" si="12"/>
        <v>#N/A</v>
      </c>
      <c r="E171" s="2" t="e">
        <f t="shared" si="22"/>
        <v>#N/A</v>
      </c>
      <c r="F171" s="2">
        <v>914213.95394521952</v>
      </c>
      <c r="G171" s="2">
        <f t="shared" si="41"/>
        <v>539997.71428571432</v>
      </c>
      <c r="H171" s="2">
        <f t="shared" si="39"/>
        <v>71113515.195460111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1615115.8571428538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926820.27010804415</v>
      </c>
      <c r="Q171" s="2">
        <f t="shared" si="42"/>
        <v>550000</v>
      </c>
      <c r="R171" s="2">
        <f t="shared" si="40"/>
        <v>72639221.96998781</v>
      </c>
      <c r="S171" s="2">
        <f t="shared" si="17"/>
        <v>539997.71428571641</v>
      </c>
      <c r="T171" s="2">
        <f t="shared" si="18"/>
        <v>10002.285714285681</v>
      </c>
      <c r="U171" s="2">
        <f t="shared" si="19"/>
        <v>550000</v>
      </c>
      <c r="V171" s="2">
        <f t="shared" si="34"/>
        <v>25739828.146196634</v>
      </c>
      <c r="W171" s="2">
        <f t="shared" si="20"/>
        <v>535609.67648151517</v>
      </c>
      <c r="X171" s="2">
        <f t="shared" si="6"/>
        <v>14390.323518484831</v>
      </c>
      <c r="Y171" s="2">
        <f t="shared" si="37"/>
        <v>46899393.823791131</v>
      </c>
      <c r="Z171" s="2" t="str">
        <f t="shared" si="8"/>
        <v>HERE</v>
      </c>
      <c r="AA171" s="2">
        <f>IF(Z171="HERE",Y171,AA170+Graph!$G$1*1000)</f>
        <v>46899393.823791131</v>
      </c>
      <c r="AB171" s="2">
        <f t="shared" si="21"/>
        <v>14390.323518484831</v>
      </c>
      <c r="AC171" s="2">
        <f t="shared" si="38"/>
        <v>25739828.146196634</v>
      </c>
      <c r="AD171" s="3">
        <f t="shared" si="10"/>
        <v>46899393.823791131</v>
      </c>
      <c r="AE171" s="2">
        <f>IF(AE169&gt;=52800000,52800000,IF(AB150=Graph!G$1*1000,AE170+Graph!G$1*1000,AC171))</f>
        <v>25739828.146196634</v>
      </c>
      <c r="AF171" s="3">
        <f t="shared" si="11"/>
        <v>25739828.146196634</v>
      </c>
      <c r="AG171" s="3">
        <f t="shared" si="29"/>
        <v>41740608.822988994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102</v>
      </c>
      <c r="C172" s="7"/>
      <c r="D172" s="2" t="e">
        <f t="shared" si="12"/>
        <v>#N/A</v>
      </c>
      <c r="E172" s="2" t="e">
        <f t="shared" si="22"/>
        <v>#N/A</v>
      </c>
      <c r="F172" s="2">
        <v>918721.14772453904</v>
      </c>
      <c r="G172" s="2">
        <f t="shared" si="41"/>
        <v>539997.71428571432</v>
      </c>
      <c r="H172" s="2">
        <f t="shared" si="39"/>
        <v>71653512.909745827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1625118.1428571395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931401.85474190116</v>
      </c>
      <c r="Q172" s="2">
        <f t="shared" si="42"/>
        <v>550000</v>
      </c>
      <c r="R172" s="2">
        <f t="shared" si="40"/>
        <v>73189221.96998781</v>
      </c>
      <c r="S172" s="2">
        <f t="shared" si="17"/>
        <v>539997.71428571641</v>
      </c>
      <c r="T172" s="2">
        <f t="shared" si="18"/>
        <v>10002.285714285681</v>
      </c>
      <c r="U172" s="2">
        <f t="shared" si="19"/>
        <v>550000</v>
      </c>
      <c r="V172" s="2">
        <f t="shared" si="34"/>
        <v>26279945.016457468</v>
      </c>
      <c r="W172" s="2">
        <f t="shared" si="20"/>
        <v>540116.87026083469</v>
      </c>
      <c r="X172" s="2">
        <f t="shared" si="6"/>
        <v>9883.1297391653061</v>
      </c>
      <c r="Y172" s="2">
        <f t="shared" si="37"/>
        <v>46909276.953530297</v>
      </c>
      <c r="Z172" s="2" t="str">
        <f t="shared" si="8"/>
        <v>HERE</v>
      </c>
      <c r="AA172" s="2">
        <f>IF(Z172="HERE",Y172,AA171+Graph!$G$1*1000)</f>
        <v>46909276.953530297</v>
      </c>
      <c r="AB172" s="2">
        <f t="shared" si="21"/>
        <v>9883.1297391653061</v>
      </c>
      <c r="AC172" s="2">
        <f t="shared" si="38"/>
        <v>26279945.016457468</v>
      </c>
      <c r="AD172" s="3">
        <f t="shared" si="10"/>
        <v>46909276.953530297</v>
      </c>
      <c r="AE172" s="2">
        <f>IF(AE170&gt;=52800000,52800000,IF(AB151=Graph!G$1*1000,AE171+Graph!G$1*1000,AC172))</f>
        <v>26279945.016457468</v>
      </c>
      <c r="AF172" s="3">
        <f t="shared" si="11"/>
        <v>26279945.016457468</v>
      </c>
      <c r="AG172" s="3">
        <f t="shared" si="29"/>
        <v>41925473.572988994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103</v>
      </c>
      <c r="C173" s="7"/>
      <c r="D173" s="2" t="e">
        <f t="shared" si="12"/>
        <v>#N/A</v>
      </c>
      <c r="E173" s="2" t="e">
        <f t="shared" si="22"/>
        <v>#N/A</v>
      </c>
      <c r="F173" s="2">
        <v>923228.34150388837</v>
      </c>
      <c r="G173" s="2">
        <f t="shared" si="41"/>
        <v>539997.71428571432</v>
      </c>
      <c r="H173" s="2">
        <f t="shared" si="39"/>
        <v>72193510.624031544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1635120.4285714251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935983.43937572837</v>
      </c>
      <c r="Q173" s="2">
        <f t="shared" si="42"/>
        <v>550000</v>
      </c>
      <c r="R173" s="2">
        <f t="shared" si="40"/>
        <v>73739221.96998781</v>
      </c>
      <c r="S173" s="2">
        <f t="shared" si="17"/>
        <v>539997.71428571641</v>
      </c>
      <c r="T173" s="2">
        <f t="shared" si="18"/>
        <v>10002.285714285681</v>
      </c>
      <c r="U173" s="2">
        <f t="shared" si="19"/>
        <v>550000</v>
      </c>
      <c r="V173" s="2">
        <f t="shared" si="34"/>
        <v>26824569.080497622</v>
      </c>
      <c r="W173" s="2">
        <f t="shared" si="20"/>
        <v>544624.06404015422</v>
      </c>
      <c r="X173" s="2">
        <f t="shared" si="6"/>
        <v>5375.9359598457813</v>
      </c>
      <c r="Y173" s="2">
        <f t="shared" si="37"/>
        <v>46914652.889490142</v>
      </c>
      <c r="Z173" s="2" t="str">
        <f t="shared" si="8"/>
        <v>HERE</v>
      </c>
      <c r="AA173" s="2">
        <f>IF(Z173="HERE",Y173,AA172+Graph!$G$1*1000)</f>
        <v>46914652.889490142</v>
      </c>
      <c r="AB173" s="2">
        <f t="shared" si="21"/>
        <v>5375.9359598457813</v>
      </c>
      <c r="AC173" s="2">
        <f t="shared" si="38"/>
        <v>26824569.080497622</v>
      </c>
      <c r="AD173" s="3">
        <f t="shared" si="10"/>
        <v>46914652.889490142</v>
      </c>
      <c r="AE173" s="2">
        <f>IF(AE171&gt;=52800000,52800000,IF(AB152=Graph!G$1*1000,AE172+Graph!G$1*1000,AC173))</f>
        <v>26824569.080497622</v>
      </c>
      <c r="AF173" s="3">
        <f t="shared" si="11"/>
        <v>26824569.080497622</v>
      </c>
      <c r="AG173" s="3">
        <f t="shared" si="29"/>
        <v>42010680.072988994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104</v>
      </c>
      <c r="C174" s="7"/>
      <c r="D174" s="2" t="e">
        <f t="shared" si="12"/>
        <v>#N/A</v>
      </c>
      <c r="E174" s="2" t="e">
        <f t="shared" si="22"/>
        <v>#N/A</v>
      </c>
      <c r="F174" s="2">
        <v>927735.53528320789</v>
      </c>
      <c r="G174" s="2">
        <f t="shared" si="41"/>
        <v>539997.71428571432</v>
      </c>
      <c r="H174" s="2">
        <f t="shared" si="39"/>
        <v>72733508.33831726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1645122.7142857108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940565.02400958538</v>
      </c>
      <c r="Q174" s="2">
        <f t="shared" si="42"/>
        <v>550000</v>
      </c>
      <c r="R174" s="2">
        <f t="shared" si="40"/>
        <v>74289221.96998781</v>
      </c>
      <c r="S174" s="2">
        <f t="shared" si="17"/>
        <v>539997.71428571641</v>
      </c>
      <c r="T174" s="2">
        <f t="shared" si="18"/>
        <v>10002.285714285681</v>
      </c>
      <c r="U174" s="2">
        <f t="shared" si="19"/>
        <v>550000</v>
      </c>
      <c r="V174" s="2">
        <f t="shared" si="34"/>
        <v>27373700.338317126</v>
      </c>
      <c r="W174" s="2">
        <f t="shared" si="20"/>
        <v>549131.25781950355</v>
      </c>
      <c r="X174" s="2">
        <f t="shared" si="6"/>
        <v>868.74218049645424</v>
      </c>
      <c r="Y174" s="2">
        <f t="shared" si="37"/>
        <v>46915521.631670639</v>
      </c>
      <c r="Z174" s="2" t="str">
        <f t="shared" si="8"/>
        <v>HERE</v>
      </c>
      <c r="AA174" s="2">
        <f>IF(Z174="HERE",Y174,AA173+Graph!$G$1*1000)</f>
        <v>46915521.631670639</v>
      </c>
      <c r="AB174" s="2">
        <f t="shared" si="21"/>
        <v>868.74218049645424</v>
      </c>
      <c r="AC174" s="2">
        <f t="shared" si="38"/>
        <v>27373700.338317126</v>
      </c>
      <c r="AD174" s="3">
        <f t="shared" si="10"/>
        <v>46915521.631670639</v>
      </c>
      <c r="AE174" s="2">
        <f>IF(AE172&gt;=52800000,52800000,IF(AB153=Graph!G$1*1000,AE173+Graph!G$1*1000,AC174))</f>
        <v>27373700.338317126</v>
      </c>
      <c r="AF174" s="3">
        <f t="shared" si="11"/>
        <v>27373700.338317126</v>
      </c>
      <c r="AG174" s="3">
        <f t="shared" si="29"/>
        <v>42121094.172988988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105</v>
      </c>
      <c r="C175" s="7"/>
      <c r="D175" s="2" t="e">
        <f t="shared" si="12"/>
        <v>#N/A</v>
      </c>
      <c r="E175" s="2" t="e">
        <f t="shared" si="22"/>
        <v>#N/A</v>
      </c>
      <c r="F175" s="2">
        <v>932242.72906252742</v>
      </c>
      <c r="G175" s="2">
        <f t="shared" si="41"/>
        <v>539997.71428571432</v>
      </c>
      <c r="H175" s="2">
        <f t="shared" si="39"/>
        <v>73273506.052602977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1655124.9999999965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945146.60864344239</v>
      </c>
      <c r="Q175" s="2">
        <f t="shared" si="42"/>
        <v>550000</v>
      </c>
      <c r="R175" s="2">
        <f t="shared" si="40"/>
        <v>74839221.96998781</v>
      </c>
      <c r="S175" s="2">
        <f t="shared" si="17"/>
        <v>539997.71428571641</v>
      </c>
      <c r="T175" s="2">
        <f t="shared" si="18"/>
        <v>10002.285714285681</v>
      </c>
      <c r="U175" s="2">
        <f t="shared" si="19"/>
        <v>550000</v>
      </c>
      <c r="V175" s="2">
        <f t="shared" si="34"/>
        <v>27913698.052602839</v>
      </c>
      <c r="W175" s="2">
        <f t="shared" si="20"/>
        <v>539997.71428571269</v>
      </c>
      <c r="X175" s="2">
        <f t="shared" si="6"/>
        <v>10002.285714287311</v>
      </c>
      <c r="Y175" s="2">
        <f t="shared" si="37"/>
        <v>46925523.917384923</v>
      </c>
      <c r="Z175" s="2" t="str">
        <f t="shared" si="8"/>
        <v>HERE</v>
      </c>
      <c r="AA175" s="2">
        <f>IF(Z175="HERE",Y175,AA174+Graph!$G$1*1000)</f>
        <v>46925523.917384923</v>
      </c>
      <c r="AB175" s="2">
        <f t="shared" si="21"/>
        <v>10002.285714283586</v>
      </c>
      <c r="AC175" s="2">
        <f t="shared" si="38"/>
        <v>27913698.052602839</v>
      </c>
      <c r="AD175" s="3">
        <f t="shared" si="10"/>
        <v>46925523.917384923</v>
      </c>
      <c r="AE175" s="2">
        <f>IF(AE173&gt;=52800000,52800000,IF(AB154=Graph!G$1*1000,AE174+Graph!G$1*1000,AC175))</f>
        <v>27913698.052602839</v>
      </c>
      <c r="AF175" s="3">
        <f t="shared" si="11"/>
        <v>27913698.052602839</v>
      </c>
      <c r="AG175" s="3">
        <f t="shared" si="29"/>
        <v>42299974.072988994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106</v>
      </c>
      <c r="C176" s="7"/>
      <c r="D176" s="2" t="e">
        <f t="shared" si="12"/>
        <v>#N/A</v>
      </c>
      <c r="E176" s="2" t="e">
        <f t="shared" si="22"/>
        <v>#N/A</v>
      </c>
      <c r="F176" s="2">
        <v>936749.92284187675</v>
      </c>
      <c r="G176" s="2">
        <f t="shared" si="41"/>
        <v>539997.71428571432</v>
      </c>
      <c r="H176" s="2">
        <f t="shared" si="39"/>
        <v>73813503.766888693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1665127.2857142822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949728.1932772994</v>
      </c>
      <c r="Q176" s="2">
        <f t="shared" si="42"/>
        <v>550000</v>
      </c>
      <c r="R176" s="2">
        <f t="shared" si="40"/>
        <v>75389221.96998781</v>
      </c>
      <c r="S176" s="2">
        <f t="shared" si="17"/>
        <v>539997.71428571641</v>
      </c>
      <c r="T176" s="2">
        <f t="shared" si="18"/>
        <v>10002.285714285681</v>
      </c>
      <c r="U176" s="2">
        <f t="shared" si="19"/>
        <v>550000</v>
      </c>
      <c r="V176" s="2">
        <f t="shared" si="34"/>
        <v>28453695.766888551</v>
      </c>
      <c r="W176" s="2">
        <f t="shared" si="20"/>
        <v>539997.71428571269</v>
      </c>
      <c r="X176" s="2">
        <f t="shared" si="6"/>
        <v>10002.285714287311</v>
      </c>
      <c r="Y176" s="2">
        <f t="shared" si="37"/>
        <v>46935526.203099206</v>
      </c>
      <c r="Z176" s="2" t="str">
        <f t="shared" si="8"/>
        <v>HERE</v>
      </c>
      <c r="AA176" s="2">
        <f>IF(Z176="HERE",Y176,AA175+Graph!$G$1*1000)</f>
        <v>46935526.203099206</v>
      </c>
      <c r="AB176" s="2">
        <f t="shared" si="21"/>
        <v>10002.285714283586</v>
      </c>
      <c r="AC176" s="2">
        <f t="shared" si="38"/>
        <v>28453695.766888551</v>
      </c>
      <c r="AD176" s="3">
        <f t="shared" si="10"/>
        <v>46935526.203099206</v>
      </c>
      <c r="AE176" s="2">
        <f>IF(AE174&gt;=52800000,52800000,IF(AB155=Graph!G$1*1000,AE175+Graph!G$1*1000,AC176))</f>
        <v>28453695.766888551</v>
      </c>
      <c r="AF176" s="3">
        <f t="shared" si="11"/>
        <v>28453695.766888551</v>
      </c>
      <c r="AG176" s="3">
        <f t="shared" si="29"/>
        <v>42401003.6833786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107</v>
      </c>
      <c r="C177" s="7"/>
      <c r="D177" s="2" t="e">
        <f t="shared" si="12"/>
        <v>#N/A</v>
      </c>
      <c r="E177" s="2" t="e">
        <f t="shared" si="22"/>
        <v>#N/A</v>
      </c>
      <c r="F177" s="2">
        <v>941257.11662119627</v>
      </c>
      <c r="G177" s="2">
        <f t="shared" si="41"/>
        <v>539997.71428571432</v>
      </c>
      <c r="H177" s="2">
        <f t="shared" si="39"/>
        <v>74353501.481174409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1675129.5714285679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954309.77791115642</v>
      </c>
      <c r="Q177" s="2">
        <f t="shared" si="42"/>
        <v>550000</v>
      </c>
      <c r="R177" s="2">
        <f t="shared" si="40"/>
        <v>75939221.96998781</v>
      </c>
      <c r="S177" s="2">
        <f t="shared" si="17"/>
        <v>539997.71428571641</v>
      </c>
      <c r="T177" s="2">
        <f t="shared" si="18"/>
        <v>10002.285714285681</v>
      </c>
      <c r="U177" s="2">
        <f t="shared" si="19"/>
        <v>550000</v>
      </c>
      <c r="V177" s="2">
        <f t="shared" si="34"/>
        <v>28993693.481174264</v>
      </c>
      <c r="W177" s="2">
        <f t="shared" si="20"/>
        <v>539997.71428571269</v>
      </c>
      <c r="X177" s="2">
        <f t="shared" si="6"/>
        <v>10002.285714287311</v>
      </c>
      <c r="Y177" s="2">
        <f t="shared" si="37"/>
        <v>46945528.48881349</v>
      </c>
      <c r="Z177" s="2" t="str">
        <f t="shared" si="8"/>
        <v>HERE</v>
      </c>
      <c r="AA177" s="2">
        <f>IF(Z177="HERE",Y177,AA176+Graph!$G$1*1000)</f>
        <v>46945528.48881349</v>
      </c>
      <c r="AB177" s="2">
        <f t="shared" si="21"/>
        <v>10002.285714283586</v>
      </c>
      <c r="AC177" s="2">
        <f t="shared" si="38"/>
        <v>28993693.481174264</v>
      </c>
      <c r="AD177" s="3">
        <f t="shared" si="10"/>
        <v>46945528.48881349</v>
      </c>
      <c r="AE177" s="2">
        <f>IF(AE175&gt;=52800000,52800000,IF(AB156=Graph!G$1*1000,AE176+Graph!G$1*1000,AC177))</f>
        <v>28993693.481174264</v>
      </c>
      <c r="AF177" s="3">
        <f t="shared" si="11"/>
        <v>28993693.481174264</v>
      </c>
      <c r="AG177" s="3">
        <f t="shared" si="29"/>
        <v>42498202.179055788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108</v>
      </c>
      <c r="C178" s="7"/>
      <c r="D178" s="2" t="e">
        <f t="shared" si="12"/>
        <v>#N/A</v>
      </c>
      <c r="E178" s="2" t="e">
        <f t="shared" si="22"/>
        <v>#N/A</v>
      </c>
      <c r="F178" s="2">
        <v>945764.31040051579</v>
      </c>
      <c r="G178" s="2">
        <f t="shared" si="41"/>
        <v>539997.71428571432</v>
      </c>
      <c r="H178" s="2">
        <f t="shared" si="39"/>
        <v>74893499.195460126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1685131.8571428536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958891.36254501343</v>
      </c>
      <c r="Q178" s="2">
        <f t="shared" si="42"/>
        <v>550000</v>
      </c>
      <c r="R178" s="2">
        <f t="shared" si="40"/>
        <v>76489221.96998781</v>
      </c>
      <c r="S178" s="2">
        <f t="shared" si="17"/>
        <v>539997.71428571641</v>
      </c>
      <c r="T178" s="2">
        <f t="shared" si="18"/>
        <v>10002.285714285681</v>
      </c>
      <c r="U178" s="2">
        <f t="shared" si="19"/>
        <v>550000</v>
      </c>
      <c r="V178" s="2">
        <f t="shared" si="34"/>
        <v>29533691.195459977</v>
      </c>
      <c r="W178" s="2">
        <f t="shared" si="20"/>
        <v>539997.71428571269</v>
      </c>
      <c r="X178" s="2">
        <f t="shared" si="6"/>
        <v>10002.285714287311</v>
      </c>
      <c r="Y178" s="2">
        <f t="shared" si="37"/>
        <v>46955530.774527773</v>
      </c>
      <c r="Z178" s="2" t="str">
        <f t="shared" si="8"/>
        <v>HERE</v>
      </c>
      <c r="AA178" s="2">
        <f>IF(Z178="HERE",Y178,AA177+Graph!$G$1*1000)</f>
        <v>46955530.774527773</v>
      </c>
      <c r="AB178" s="2">
        <f t="shared" si="21"/>
        <v>10002.285714283586</v>
      </c>
      <c r="AC178" s="2">
        <f t="shared" si="38"/>
        <v>29533691.195459977</v>
      </c>
      <c r="AD178" s="3">
        <f t="shared" si="10"/>
        <v>46955530.774527773</v>
      </c>
      <c r="AE178" s="2">
        <f>IF(AE176&gt;=52800000,52800000,IF(AB157=Graph!G$1*1000,AE177+Graph!G$1*1000,AC178))</f>
        <v>29533691.195459977</v>
      </c>
      <c r="AF178" s="3">
        <f t="shared" si="11"/>
        <v>29533691.195459977</v>
      </c>
      <c r="AG178" s="3">
        <f t="shared" si="29"/>
        <v>42591569.560020529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109</v>
      </c>
      <c r="C179" s="7"/>
      <c r="D179" s="2" t="e">
        <f t="shared" si="12"/>
        <v>#N/A</v>
      </c>
      <c r="E179" s="2" t="e">
        <f t="shared" si="22"/>
        <v>#N/A</v>
      </c>
      <c r="F179" s="2">
        <v>950271.50417986512</v>
      </c>
      <c r="G179" s="2">
        <f t="shared" si="41"/>
        <v>539997.71428571432</v>
      </c>
      <c r="H179" s="2">
        <f t="shared" si="39"/>
        <v>75433496.909745842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1695134.1428571392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963472.94717887044</v>
      </c>
      <c r="Q179" s="2">
        <f t="shared" si="42"/>
        <v>550000</v>
      </c>
      <c r="R179" s="2">
        <f t="shared" si="40"/>
        <v>77039221.96998781</v>
      </c>
      <c r="S179" s="2">
        <f t="shared" si="17"/>
        <v>539997.71428571641</v>
      </c>
      <c r="T179" s="2">
        <f t="shared" si="18"/>
        <v>10002.285714285681</v>
      </c>
      <c r="U179" s="2">
        <f t="shared" si="19"/>
        <v>550000</v>
      </c>
      <c r="V179" s="2">
        <f t="shared" si="34"/>
        <v>30073688.909745689</v>
      </c>
      <c r="W179" s="2">
        <f t="shared" si="20"/>
        <v>539997.71428571269</v>
      </c>
      <c r="X179" s="2">
        <f t="shared" si="6"/>
        <v>10002.285714287311</v>
      </c>
      <c r="Y179" s="2">
        <f t="shared" si="37"/>
        <v>46965533.060242057</v>
      </c>
      <c r="Z179" s="2" t="str">
        <f t="shared" si="8"/>
        <v>HERE</v>
      </c>
      <c r="AA179" s="2">
        <f>IF(Z179="HERE",Y179,AA178+Graph!$G$1*1000)</f>
        <v>46965533.060242057</v>
      </c>
      <c r="AB179" s="2">
        <f t="shared" si="21"/>
        <v>10002.285714283586</v>
      </c>
      <c r="AC179" s="2">
        <f t="shared" si="38"/>
        <v>30073688.909745689</v>
      </c>
      <c r="AD179" s="3">
        <f t="shared" si="10"/>
        <v>46965533.060242057</v>
      </c>
      <c r="AE179" s="2">
        <f>IF(AE177&gt;=52800000,52800000,IF(AB158=Graph!G$1*1000,AE178+Graph!G$1*1000,AC179))</f>
        <v>30073688.909745689</v>
      </c>
      <c r="AF179" s="3">
        <f t="shared" si="11"/>
        <v>30073688.909745689</v>
      </c>
      <c r="AG179" s="3">
        <f t="shared" si="29"/>
        <v>42681105.826272853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110</v>
      </c>
      <c r="C180" s="7"/>
      <c r="D180" s="2" t="e">
        <f t="shared" si="12"/>
        <v>#N/A</v>
      </c>
      <c r="E180" s="2" t="e">
        <f t="shared" si="22"/>
        <v>#N/A</v>
      </c>
      <c r="F180" s="2">
        <v>954778.69795918465</v>
      </c>
      <c r="G180" s="2">
        <f t="shared" si="41"/>
        <v>539997.71428571432</v>
      </c>
      <c r="H180" s="2">
        <f t="shared" si="39"/>
        <v>75973494.624031559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1705136.4285714249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968054.53181272745</v>
      </c>
      <c r="Q180" s="2">
        <f t="shared" si="42"/>
        <v>550000</v>
      </c>
      <c r="R180" s="2">
        <f t="shared" si="40"/>
        <v>77589221.96998781</v>
      </c>
      <c r="S180" s="2">
        <f t="shared" si="17"/>
        <v>539997.71428571641</v>
      </c>
      <c r="T180" s="2">
        <f t="shared" si="18"/>
        <v>10002.285714285681</v>
      </c>
      <c r="U180" s="2">
        <f t="shared" si="19"/>
        <v>550000</v>
      </c>
      <c r="V180" s="2">
        <f t="shared" si="34"/>
        <v>30613686.624031402</v>
      </c>
      <c r="W180" s="2">
        <f t="shared" si="20"/>
        <v>539997.71428571269</v>
      </c>
      <c r="X180" s="2">
        <f t="shared" si="6"/>
        <v>10002.285714287311</v>
      </c>
      <c r="Y180" s="2">
        <f t="shared" si="37"/>
        <v>46975535.34595634</v>
      </c>
      <c r="Z180" s="2" t="str">
        <f t="shared" si="8"/>
        <v>HERE</v>
      </c>
      <c r="AA180" s="2">
        <f>IF(Z180="HERE",Y180,AA179+Graph!$G$1*1000)</f>
        <v>46975535.34595634</v>
      </c>
      <c r="AB180" s="2">
        <f t="shared" si="21"/>
        <v>10002.285714283586</v>
      </c>
      <c r="AC180" s="2">
        <f t="shared" si="38"/>
        <v>30613686.624031402</v>
      </c>
      <c r="AD180" s="3">
        <f t="shared" si="10"/>
        <v>46975535.34595634</v>
      </c>
      <c r="AE180" s="2">
        <f>IF(AE178&gt;=52800000,52800000,IF(AB159=Graph!G$1*1000,AE179+Graph!G$1*1000,AC180))</f>
        <v>30613686.624031402</v>
      </c>
      <c r="AF180" s="3">
        <f t="shared" si="11"/>
        <v>30613686.624031402</v>
      </c>
      <c r="AG180" s="3">
        <f t="shared" si="29"/>
        <v>42766810.977812745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111</v>
      </c>
      <c r="C181" s="7"/>
      <c r="D181" s="2" t="e">
        <f t="shared" si="12"/>
        <v>#N/A</v>
      </c>
      <c r="E181" s="2" t="e">
        <f t="shared" si="22"/>
        <v>#N/A</v>
      </c>
      <c r="F181" s="2">
        <v>959285.89173850417</v>
      </c>
      <c r="G181" s="2">
        <f t="shared" si="41"/>
        <v>539997.71428571432</v>
      </c>
      <c r="H181" s="2">
        <f t="shared" si="39"/>
        <v>76513492.338317275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1715138.7142857106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972636.11644655466</v>
      </c>
      <c r="Q181" s="2">
        <f t="shared" si="42"/>
        <v>550000</v>
      </c>
      <c r="R181" s="2">
        <f t="shared" si="40"/>
        <v>78139221.96998781</v>
      </c>
      <c r="S181" s="2">
        <f t="shared" si="17"/>
        <v>539997.71428571641</v>
      </c>
      <c r="T181" s="2">
        <f t="shared" si="18"/>
        <v>10002.285714285681</v>
      </c>
      <c r="U181" s="2">
        <f t="shared" si="19"/>
        <v>550000</v>
      </c>
      <c r="V181" s="2">
        <f t="shared" si="34"/>
        <v>31153684.338317115</v>
      </c>
      <c r="W181" s="2">
        <f t="shared" si="20"/>
        <v>539997.71428571269</v>
      </c>
      <c r="X181" s="2">
        <f t="shared" si="6"/>
        <v>10002.285714287311</v>
      </c>
      <c r="Y181" s="2">
        <f t="shared" si="37"/>
        <v>46985537.631670624</v>
      </c>
      <c r="Z181" s="2" t="str">
        <f t="shared" si="8"/>
        <v>HERE</v>
      </c>
      <c r="AA181" s="2">
        <f>IF(Z181="HERE",Y181,AA180+Graph!$G$1*1000)</f>
        <v>46985537.631670624</v>
      </c>
      <c r="AB181" s="2">
        <f t="shared" si="21"/>
        <v>10002.285714283586</v>
      </c>
      <c r="AC181" s="2">
        <f t="shared" si="38"/>
        <v>31153684.338317115</v>
      </c>
      <c r="AD181" s="3">
        <f t="shared" si="10"/>
        <v>46985537.631670624</v>
      </c>
      <c r="AE181" s="2">
        <f>IF(AE179&gt;=52800000,52800000,IF(AB160=Graph!G$1*1000,AE180+Graph!G$1*1000,AC181))</f>
        <v>31153684.338317115</v>
      </c>
      <c r="AF181" s="3">
        <f t="shared" si="11"/>
        <v>31153684.338317115</v>
      </c>
      <c r="AG181" s="3">
        <f t="shared" si="29"/>
        <v>42848685.014640197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112</v>
      </c>
      <c r="C182" s="7"/>
      <c r="D182" s="2" t="e">
        <f t="shared" si="12"/>
        <v>#N/A</v>
      </c>
      <c r="E182" s="2" t="e">
        <f t="shared" si="22"/>
        <v>#N/A</v>
      </c>
      <c r="F182" s="2">
        <v>963793.0855178535</v>
      </c>
      <c r="G182" s="2">
        <f t="shared" si="41"/>
        <v>539997.71428571432</v>
      </c>
      <c r="H182" s="2">
        <f t="shared" si="39"/>
        <v>77053490.052602991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1725140.9999999963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977217.70108041167</v>
      </c>
      <c r="Q182" s="2">
        <f t="shared" si="42"/>
        <v>550000</v>
      </c>
      <c r="R182" s="2">
        <f t="shared" si="40"/>
        <v>78689221.96998781</v>
      </c>
      <c r="S182" s="2">
        <f t="shared" si="17"/>
        <v>539997.71428571641</v>
      </c>
      <c r="T182" s="2">
        <f t="shared" si="18"/>
        <v>10002.285714285681</v>
      </c>
      <c r="U182" s="2">
        <f t="shared" si="19"/>
        <v>550000</v>
      </c>
      <c r="V182" s="2">
        <f t="shared" si="34"/>
        <v>31693682.052602828</v>
      </c>
      <c r="W182" s="2">
        <f t="shared" si="20"/>
        <v>539997.71428571269</v>
      </c>
      <c r="X182" s="2">
        <f t="shared" si="6"/>
        <v>10002.285714287311</v>
      </c>
      <c r="Y182" s="2">
        <f t="shared" si="37"/>
        <v>46995539.917384908</v>
      </c>
      <c r="Z182" s="2" t="str">
        <f t="shared" si="8"/>
        <v>HERE</v>
      </c>
      <c r="AA182" s="2">
        <f>IF(Z182="HERE",Y182,AA181+Graph!$G$1*1000)</f>
        <v>46995539.917384908</v>
      </c>
      <c r="AB182" s="2">
        <f t="shared" si="21"/>
        <v>10002.285714283586</v>
      </c>
      <c r="AC182" s="2">
        <f t="shared" si="38"/>
        <v>31693682.052602828</v>
      </c>
      <c r="AD182" s="3">
        <f t="shared" si="10"/>
        <v>46995539.917384908</v>
      </c>
      <c r="AE182" s="2">
        <f>IF(AE180&gt;=52800000,52800000,IF(AB161=Graph!G$1*1000,AE181+Graph!G$1*1000,AC182))</f>
        <v>31693682.052602828</v>
      </c>
      <c r="AF182" s="3">
        <f t="shared" si="11"/>
        <v>31693682.052602828</v>
      </c>
      <c r="AG182" s="3">
        <f t="shared" si="29"/>
        <v>42926727.936755225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113</v>
      </c>
      <c r="C183" s="7"/>
      <c r="D183" s="2" t="e">
        <f t="shared" si="12"/>
        <v>#N/A</v>
      </c>
      <c r="E183" s="2" t="e">
        <f t="shared" si="22"/>
        <v>#N/A</v>
      </c>
      <c r="F183" s="2">
        <v>968300.27929717302</v>
      </c>
      <c r="G183" s="2">
        <f t="shared" si="41"/>
        <v>539997.71428571432</v>
      </c>
      <c r="H183" s="2">
        <f t="shared" si="39"/>
        <v>77593487.766888708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1735143.285714282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981799.28571426868</v>
      </c>
      <c r="Q183" s="2">
        <f t="shared" si="42"/>
        <v>550000</v>
      </c>
      <c r="R183" s="2">
        <f t="shared" si="40"/>
        <v>79239221.96998781</v>
      </c>
      <c r="S183" s="2">
        <f t="shared" si="17"/>
        <v>539997.71428571641</v>
      </c>
      <c r="T183" s="2">
        <f t="shared" si="18"/>
        <v>10002.285714285681</v>
      </c>
      <c r="U183" s="2">
        <f t="shared" si="19"/>
        <v>550000</v>
      </c>
      <c r="V183" s="2">
        <f t="shared" si="34"/>
        <v>32233679.76688854</v>
      </c>
      <c r="W183" s="2">
        <f t="shared" si="20"/>
        <v>539997.71428571269</v>
      </c>
      <c r="X183" s="2">
        <f t="shared" si="6"/>
        <v>10002.285714287311</v>
      </c>
      <c r="Y183" s="2">
        <f t="shared" si="37"/>
        <v>47005542.203099191</v>
      </c>
      <c r="Z183" s="2" t="str">
        <f t="shared" si="8"/>
        <v>HERE</v>
      </c>
      <c r="AA183" s="2">
        <f>IF(Z183="HERE",Y183,AA182+Graph!$G$1*1000)</f>
        <v>47005542.203099191</v>
      </c>
      <c r="AB183" s="2">
        <f t="shared" si="21"/>
        <v>10002.285714283586</v>
      </c>
      <c r="AC183" s="2">
        <f t="shared" si="38"/>
        <v>32233679.76688854</v>
      </c>
      <c r="AD183" s="3">
        <f t="shared" si="10"/>
        <v>47005542.203099191</v>
      </c>
      <c r="AE183" s="2">
        <f>IF(AE181&gt;=52800000,52800000,IF(AB162=Graph!G$1*1000,AE182+Graph!G$1*1000,AC183))</f>
        <v>32233679.76688854</v>
      </c>
      <c r="AF183" s="3">
        <f t="shared" si="11"/>
        <v>32233679.76688854</v>
      </c>
      <c r="AG183" s="3">
        <f t="shared" si="29"/>
        <v>43000939.744157836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114</v>
      </c>
      <c r="C184" s="7"/>
      <c r="D184" s="2" t="e">
        <f t="shared" si="12"/>
        <v>#N/A</v>
      </c>
      <c r="E184" s="2" t="e">
        <f t="shared" si="22"/>
        <v>#N/A</v>
      </c>
      <c r="F184" s="2">
        <v>972807.47307649255</v>
      </c>
      <c r="G184" s="2">
        <f t="shared" si="41"/>
        <v>539997.71428571432</v>
      </c>
      <c r="H184" s="2">
        <f t="shared" si="39"/>
        <v>78133485.481174424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1745145.5714285676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986380.8703481257</v>
      </c>
      <c r="Q184" s="2">
        <f t="shared" si="42"/>
        <v>550000</v>
      </c>
      <c r="R184" s="2">
        <f t="shared" si="40"/>
        <v>79789221.96998781</v>
      </c>
      <c r="S184" s="2">
        <f t="shared" si="17"/>
        <v>539997.71428571641</v>
      </c>
      <c r="T184" s="2">
        <f t="shared" si="18"/>
        <v>10002.285714285681</v>
      </c>
      <c r="U184" s="2">
        <f t="shared" si="19"/>
        <v>550000</v>
      </c>
      <c r="V184" s="2">
        <f t="shared" si="34"/>
        <v>32773677.481174253</v>
      </c>
      <c r="W184" s="2">
        <f t="shared" si="20"/>
        <v>539997.71428571269</v>
      </c>
      <c r="X184" s="2">
        <f t="shared" si="6"/>
        <v>10002.285714287311</v>
      </c>
      <c r="Y184" s="2">
        <f t="shared" si="37"/>
        <v>47015544.488813475</v>
      </c>
      <c r="Z184" s="2" t="str">
        <f t="shared" si="8"/>
        <v>HERE</v>
      </c>
      <c r="AA184" s="2">
        <f>IF(Z184="HERE",Y184,AA183+Graph!$G$1*1000)</f>
        <v>47015544.488813475</v>
      </c>
      <c r="AB184" s="2">
        <f t="shared" si="21"/>
        <v>10002.285714283586</v>
      </c>
      <c r="AC184" s="2">
        <f t="shared" si="38"/>
        <v>32773677.481174253</v>
      </c>
      <c r="AD184" s="3">
        <f t="shared" si="10"/>
        <v>47015544.488813475</v>
      </c>
      <c r="AE184" s="2">
        <f>IF(AE182&gt;=52800000,52800000,IF(AB163=Graph!G$1*1000,AE183+Graph!G$1*1000,AC184))</f>
        <v>32773677.481174253</v>
      </c>
      <c r="AF184" s="3">
        <f t="shared" si="11"/>
        <v>32773677.481174253</v>
      </c>
      <c r="AG184" s="3">
        <f t="shared" si="29"/>
        <v>43071320.436848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115</v>
      </c>
      <c r="C185" s="7"/>
      <c r="D185" s="2" t="e">
        <f t="shared" si="12"/>
        <v>#N/A</v>
      </c>
      <c r="E185" s="2" t="e">
        <f t="shared" si="22"/>
        <v>#N/A</v>
      </c>
      <c r="F185" s="2">
        <v>977314.66685584188</v>
      </c>
      <c r="G185" s="2">
        <f t="shared" si="41"/>
        <v>539997.71428571432</v>
      </c>
      <c r="H185" s="2">
        <f t="shared" si="39"/>
        <v>78673483.195460141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1755147.8571428533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990962.45498198271</v>
      </c>
      <c r="Q185" s="2">
        <f t="shared" si="42"/>
        <v>550000</v>
      </c>
      <c r="R185" s="2">
        <f t="shared" si="40"/>
        <v>80339221.96998781</v>
      </c>
      <c r="S185" s="2">
        <f t="shared" si="17"/>
        <v>539997.71428571641</v>
      </c>
      <c r="T185" s="2">
        <f t="shared" si="18"/>
        <v>10002.285714285681</v>
      </c>
      <c r="U185" s="2">
        <f t="shared" si="19"/>
        <v>550000</v>
      </c>
      <c r="V185" s="2">
        <f t="shared" si="34"/>
        <v>33313675.195459966</v>
      </c>
      <c r="W185" s="2">
        <f t="shared" si="20"/>
        <v>539997.71428571269</v>
      </c>
      <c r="X185" s="2">
        <f t="shared" si="6"/>
        <v>10002.285714287311</v>
      </c>
      <c r="Y185" s="2">
        <f t="shared" si="37"/>
        <v>47025546.774527758</v>
      </c>
      <c r="Z185" s="2" t="str">
        <f t="shared" si="8"/>
        <v>HERE</v>
      </c>
      <c r="AA185" s="2">
        <f>IF(Z185="HERE",Y185,AA184+Graph!$G$1*1000)</f>
        <v>47025546.774527758</v>
      </c>
      <c r="AB185" s="2">
        <f t="shared" si="21"/>
        <v>10002.285714283586</v>
      </c>
      <c r="AC185" s="2">
        <f t="shared" si="38"/>
        <v>33313675.195459966</v>
      </c>
      <c r="AD185" s="3">
        <f t="shared" si="10"/>
        <v>47025546.774527758</v>
      </c>
      <c r="AE185" s="2">
        <f>IF(AE183&gt;=52800000,52800000,IF(AB164=Graph!G$1*1000,AE184+Graph!G$1*1000,AC185))</f>
        <v>33313675.195459966</v>
      </c>
      <c r="AF185" s="3">
        <f t="shared" si="11"/>
        <v>33313675.195459966</v>
      </c>
      <c r="AG185" s="3">
        <f t="shared" si="29"/>
        <v>43137870.014825739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116</v>
      </c>
      <c r="C186" s="7"/>
      <c r="D186" s="2" t="e">
        <f t="shared" si="12"/>
        <v>#N/A</v>
      </c>
      <c r="E186" s="2" t="e">
        <f t="shared" si="22"/>
        <v>#N/A</v>
      </c>
      <c r="F186" s="2">
        <v>981821.8606351614</v>
      </c>
      <c r="G186" s="2">
        <f t="shared" si="41"/>
        <v>539997.71428571432</v>
      </c>
      <c r="H186" s="2">
        <f t="shared" si="39"/>
        <v>79213480.909745857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1765150.142857139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995544.03961583972</v>
      </c>
      <c r="Q186" s="2">
        <f t="shared" si="42"/>
        <v>550000</v>
      </c>
      <c r="R186" s="2">
        <f t="shared" si="40"/>
        <v>80889221.96998781</v>
      </c>
      <c r="S186" s="2">
        <f t="shared" si="17"/>
        <v>539997.71428571641</v>
      </c>
      <c r="T186" s="2">
        <f t="shared" si="18"/>
        <v>10002.285714285681</v>
      </c>
      <c r="U186" s="2">
        <f t="shared" si="19"/>
        <v>550000</v>
      </c>
      <c r="V186" s="2">
        <f t="shared" si="34"/>
        <v>33853672.909745678</v>
      </c>
      <c r="W186" s="2">
        <f t="shared" si="20"/>
        <v>539997.71428571269</v>
      </c>
      <c r="X186" s="2">
        <f t="shared" si="6"/>
        <v>10002.285714287311</v>
      </c>
      <c r="Y186" s="2">
        <f t="shared" si="37"/>
        <v>47035549.060242042</v>
      </c>
      <c r="Z186" s="2" t="str">
        <f t="shared" si="8"/>
        <v>HERE</v>
      </c>
      <c r="AA186" s="2">
        <f>IF(Z186="HERE",Y186,AA185+Graph!$G$1*1000)</f>
        <v>47035549.060242042</v>
      </c>
      <c r="AB186" s="2">
        <f t="shared" si="21"/>
        <v>10002.285714283586</v>
      </c>
      <c r="AC186" s="2">
        <f t="shared" si="38"/>
        <v>33853672.909745678</v>
      </c>
      <c r="AD186" s="3">
        <f t="shared" si="10"/>
        <v>47035549.060242042</v>
      </c>
      <c r="AE186" s="2">
        <f>IF(AE184&gt;=52800000,52800000,IF(AB165=Graph!G$1*1000,AE185+Graph!G$1*1000,AC186))</f>
        <v>33853672.909745678</v>
      </c>
      <c r="AF186" s="3">
        <f t="shared" si="11"/>
        <v>33853672.909745678</v>
      </c>
      <c r="AG186" s="3">
        <f t="shared" si="29"/>
        <v>43200588.478091054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117</v>
      </c>
      <c r="C187" s="7"/>
      <c r="D187" s="2" t="e">
        <f t="shared" si="12"/>
        <v>#N/A</v>
      </c>
      <c r="E187" s="2" t="e">
        <f t="shared" si="22"/>
        <v>#N/A</v>
      </c>
      <c r="F187" s="2">
        <v>986329.05441448092</v>
      </c>
      <c r="G187" s="2">
        <f t="shared" si="41"/>
        <v>539997.71428571432</v>
      </c>
      <c r="H187" s="2">
        <f t="shared" si="39"/>
        <v>79753478.624031574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1775152.4285714247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1000125.6242496967</v>
      </c>
      <c r="Q187" s="2">
        <f t="shared" si="42"/>
        <v>550000</v>
      </c>
      <c r="R187" s="2">
        <f t="shared" si="40"/>
        <v>81439221.96998781</v>
      </c>
      <c r="S187" s="2">
        <f t="shared" si="17"/>
        <v>539997.71428571641</v>
      </c>
      <c r="T187" s="2">
        <f t="shared" si="18"/>
        <v>10002.285714285681</v>
      </c>
      <c r="U187" s="2">
        <f t="shared" si="19"/>
        <v>550000</v>
      </c>
      <c r="V187" s="2">
        <f t="shared" si="34"/>
        <v>34393670.624031395</v>
      </c>
      <c r="W187" s="2">
        <f t="shared" si="20"/>
        <v>539997.71428571641</v>
      </c>
      <c r="X187" s="2">
        <f t="shared" si="6"/>
        <v>10002.285714283586</v>
      </c>
      <c r="Y187" s="2">
        <f t="shared" si="37"/>
        <v>47045551.345956326</v>
      </c>
      <c r="Z187" s="2" t="str">
        <f t="shared" si="8"/>
        <v>HERE</v>
      </c>
      <c r="AA187" s="2">
        <f>IF(Z187="HERE",Y187,AA186+Graph!$G$1*1000)</f>
        <v>47045551.345956326</v>
      </c>
      <c r="AB187" s="2">
        <f t="shared" si="21"/>
        <v>10002.285714283586</v>
      </c>
      <c r="AC187" s="2">
        <f t="shared" si="38"/>
        <v>34393670.624031395</v>
      </c>
      <c r="AD187" s="3">
        <f t="shared" si="10"/>
        <v>47045551.345956326</v>
      </c>
      <c r="AE187" s="2">
        <f>IF(AE185&gt;=52800000,52800000,IF(AB166=Graph!G$1*1000,AE186+Graph!G$1*1000,AC187))</f>
        <v>34393670.624031395</v>
      </c>
      <c r="AF187" s="3">
        <f t="shared" si="11"/>
        <v>34393670.624031395</v>
      </c>
      <c r="AG187" s="3">
        <f t="shared" si="29"/>
        <v>43259475.826643921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118</v>
      </c>
      <c r="C188" s="7"/>
      <c r="D188" s="2" t="e">
        <f t="shared" si="12"/>
        <v>#N/A</v>
      </c>
      <c r="E188" s="2" t="e">
        <f t="shared" si="22"/>
        <v>#N/A</v>
      </c>
      <c r="F188" s="2">
        <v>990836.24819383025</v>
      </c>
      <c r="G188" s="2">
        <f t="shared" si="41"/>
        <v>539997.71428571432</v>
      </c>
      <c r="H188" s="2">
        <f t="shared" si="39"/>
        <v>80293476.33831729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1785154.7142857104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1004707.2088835537</v>
      </c>
      <c r="Q188" s="2">
        <f t="shared" si="42"/>
        <v>550000</v>
      </c>
      <c r="R188" s="2">
        <f t="shared" si="40"/>
        <v>81989221.96998781</v>
      </c>
      <c r="S188" s="2">
        <f t="shared" si="17"/>
        <v>539997.71428571641</v>
      </c>
      <c r="T188" s="2">
        <f t="shared" si="18"/>
        <v>10002.285714285681</v>
      </c>
      <c r="U188" s="2">
        <f t="shared" si="19"/>
        <v>550000</v>
      </c>
      <c r="V188" s="2">
        <f t="shared" si="34"/>
        <v>34933668.338317111</v>
      </c>
      <c r="W188" s="2">
        <f t="shared" si="20"/>
        <v>539997.71428571641</v>
      </c>
      <c r="X188" s="2">
        <f t="shared" si="6"/>
        <v>10002.285714283586</v>
      </c>
      <c r="Y188" s="2">
        <f t="shared" si="37"/>
        <v>47055553.631670609</v>
      </c>
      <c r="Z188" s="2" t="str">
        <f t="shared" si="8"/>
        <v>HERE</v>
      </c>
      <c r="AA188" s="2">
        <f>IF(Z188="HERE",Y188,AA187+Graph!$G$1*1000)</f>
        <v>47055553.631670609</v>
      </c>
      <c r="AB188" s="2">
        <f t="shared" si="21"/>
        <v>10002.285714283586</v>
      </c>
      <c r="AC188" s="2">
        <f t="shared" si="38"/>
        <v>34933668.338317111</v>
      </c>
      <c r="AD188" s="3">
        <f t="shared" si="10"/>
        <v>47055553.631670609</v>
      </c>
      <c r="AE188" s="2">
        <f>IF(AE186&gt;=52800000,52800000,IF(AB167=Graph!G$1*1000,AE187+Graph!G$1*1000,AC188))</f>
        <v>34933668.338317111</v>
      </c>
      <c r="AF188" s="3">
        <f t="shared" si="11"/>
        <v>34933668.338317111</v>
      </c>
      <c r="AG188" s="3">
        <f t="shared" si="29"/>
        <v>43314532.060484372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119</v>
      </c>
      <c r="C189" s="7"/>
      <c r="D189" s="2" t="e">
        <f t="shared" si="12"/>
        <v>#N/A</v>
      </c>
      <c r="E189" s="2" t="e">
        <f t="shared" si="22"/>
        <v>#N/A</v>
      </c>
      <c r="F189" s="2">
        <v>995343.44197314978</v>
      </c>
      <c r="G189" s="2">
        <f t="shared" si="41"/>
        <v>539997.71428571432</v>
      </c>
      <c r="H189" s="2">
        <f t="shared" si="39"/>
        <v>80833474.052603006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1795156.999999996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1009288.7935174108</v>
      </c>
      <c r="Q189" s="2">
        <f t="shared" si="42"/>
        <v>550000</v>
      </c>
      <c r="R189" s="2">
        <f t="shared" si="40"/>
        <v>82539221.96998781</v>
      </c>
      <c r="S189" s="2">
        <f t="shared" si="17"/>
        <v>539997.71428571641</v>
      </c>
      <c r="T189" s="2">
        <f t="shared" si="18"/>
        <v>10002.285714285681</v>
      </c>
      <c r="U189" s="2">
        <f t="shared" si="19"/>
        <v>550000</v>
      </c>
      <c r="V189" s="2">
        <f t="shared" si="34"/>
        <v>35473666.052602828</v>
      </c>
      <c r="W189" s="2">
        <f t="shared" si="20"/>
        <v>539997.71428571641</v>
      </c>
      <c r="X189" s="2">
        <f t="shared" si="6"/>
        <v>10002.285714283586</v>
      </c>
      <c r="Y189" s="2">
        <f t="shared" si="37"/>
        <v>47065555.917384893</v>
      </c>
      <c r="Z189" s="2" t="str">
        <f t="shared" si="8"/>
        <v>HERE</v>
      </c>
      <c r="AA189" s="2">
        <f>IF(Z189="HERE",Y189,AA188+Graph!$G$1*1000)</f>
        <v>47065555.917384893</v>
      </c>
      <c r="AB189" s="2">
        <f t="shared" si="21"/>
        <v>10002.285714283586</v>
      </c>
      <c r="AC189" s="2">
        <f t="shared" si="38"/>
        <v>35473666.052602828</v>
      </c>
      <c r="AD189" s="3">
        <f t="shared" si="10"/>
        <v>47065555.917384893</v>
      </c>
      <c r="AE189" s="2">
        <f>IF(AE187&gt;=52800000,52800000,IF(AB168=Graph!G$1*1000,AE188+Graph!G$1*1000,AC189))</f>
        <v>35473666.052602828</v>
      </c>
      <c r="AF189" s="3">
        <f t="shared" si="11"/>
        <v>35473666.052602828</v>
      </c>
      <c r="AG189" s="3">
        <f t="shared" si="29"/>
        <v>43365757.179612398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120</v>
      </c>
      <c r="C190" s="7"/>
      <c r="D190" s="2" t="e">
        <f t="shared" si="12"/>
        <v>#N/A</v>
      </c>
      <c r="E190" s="2" t="e">
        <f t="shared" si="22"/>
        <v>#N/A</v>
      </c>
      <c r="F190" s="2">
        <v>999850.6357524693</v>
      </c>
      <c r="G190" s="2">
        <f t="shared" si="41"/>
        <v>539997.71428571432</v>
      </c>
      <c r="H190" s="2">
        <f t="shared" si="39"/>
        <v>81373471.766888723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1805159.2857142817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1013870.378151238</v>
      </c>
      <c r="Q190" s="2">
        <f t="shared" si="42"/>
        <v>550000</v>
      </c>
      <c r="R190" s="2">
        <f t="shared" si="40"/>
        <v>83089221.96998781</v>
      </c>
      <c r="S190" s="2">
        <f t="shared" si="17"/>
        <v>539997.71428571641</v>
      </c>
      <c r="T190" s="2">
        <f t="shared" si="18"/>
        <v>10002.285714285681</v>
      </c>
      <c r="U190" s="2">
        <f t="shared" si="19"/>
        <v>550000</v>
      </c>
      <c r="V190" s="2">
        <f t="shared" si="34"/>
        <v>36013663.766888544</v>
      </c>
      <c r="W190" s="2">
        <f t="shared" si="20"/>
        <v>539997.71428571641</v>
      </c>
      <c r="X190" s="2">
        <f t="shared" si="6"/>
        <v>10002.285714283586</v>
      </c>
      <c r="Y190" s="2">
        <f t="shared" si="37"/>
        <v>47075558.203099176</v>
      </c>
      <c r="Z190" s="2" t="str">
        <f t="shared" si="8"/>
        <v>HERE</v>
      </c>
      <c r="AA190" s="2">
        <f>IF(Z190="HERE",Y190,AA189+Graph!$G$1*1000)</f>
        <v>47075558.203099176</v>
      </c>
      <c r="AB190" s="2">
        <f t="shared" si="21"/>
        <v>10002.285714283586</v>
      </c>
      <c r="AC190" s="2">
        <f t="shared" si="38"/>
        <v>36013663.766888544</v>
      </c>
      <c r="AD190" s="3">
        <f t="shared" si="10"/>
        <v>47075558.203099176</v>
      </c>
      <c r="AE190" s="2">
        <f>IF(AE188&gt;=52800000,52800000,IF(AB169=Graph!G$1*1000,AE189+Graph!G$1*1000,AC190))</f>
        <v>36013663.766888544</v>
      </c>
      <c r="AF190" s="3">
        <f t="shared" si="11"/>
        <v>36013663.766888544</v>
      </c>
      <c r="AG190" s="3">
        <f t="shared" si="29"/>
        <v>43413151.184027985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121</v>
      </c>
      <c r="C191" s="7"/>
      <c r="D191" s="2" t="e">
        <f t="shared" si="12"/>
        <v>#N/A</v>
      </c>
      <c r="E191" s="2" t="e">
        <f t="shared" si="22"/>
        <v>#N/A</v>
      </c>
      <c r="F191" s="2">
        <v>1004357.8295318186</v>
      </c>
      <c r="G191" s="2">
        <f t="shared" si="41"/>
        <v>539997.71428571432</v>
      </c>
      <c r="H191" s="2">
        <f t="shared" si="39"/>
        <v>81913469.481174439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1815161.5714285674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1018451.962785095</v>
      </c>
      <c r="Q191" s="2">
        <f t="shared" si="42"/>
        <v>550000</v>
      </c>
      <c r="R191" s="2">
        <f t="shared" si="40"/>
        <v>83639221.96998781</v>
      </c>
      <c r="S191" s="2">
        <f t="shared" si="17"/>
        <v>539997.71428571641</v>
      </c>
      <c r="T191" s="2">
        <f t="shared" si="18"/>
        <v>10002.285714285681</v>
      </c>
      <c r="U191" s="2">
        <f t="shared" si="19"/>
        <v>550000</v>
      </c>
      <c r="V191" s="2">
        <f t="shared" si="34"/>
        <v>36553661.48117426</v>
      </c>
      <c r="W191" s="2">
        <f t="shared" si="20"/>
        <v>539997.71428571641</v>
      </c>
      <c r="X191" s="2">
        <f t="shared" si="6"/>
        <v>10002.285714283586</v>
      </c>
      <c r="Y191" s="2">
        <f t="shared" si="37"/>
        <v>47085560.48881346</v>
      </c>
      <c r="Z191" s="2" t="str">
        <f t="shared" si="8"/>
        <v>HERE</v>
      </c>
      <c r="AA191" s="2">
        <f>IF(Z191="HERE",Y191,AA190+Graph!$G$1*1000)</f>
        <v>47085560.48881346</v>
      </c>
      <c r="AB191" s="2">
        <f t="shared" si="21"/>
        <v>10002.285714283586</v>
      </c>
      <c r="AC191" s="2">
        <f t="shared" si="38"/>
        <v>36553661.48117426</v>
      </c>
      <c r="AD191" s="3">
        <f t="shared" si="10"/>
        <v>47085560.48881346</v>
      </c>
      <c r="AE191" s="2">
        <f>IF(AE189&gt;=52800000,52800000,IF(AB170=Graph!G$1*1000,AE190+Graph!G$1*1000,AC191))</f>
        <v>36553661.48117426</v>
      </c>
      <c r="AF191" s="3">
        <f t="shared" si="11"/>
        <v>36553661.48117426</v>
      </c>
      <c r="AG191" s="3">
        <f t="shared" si="29"/>
        <v>43456714.073731139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122</v>
      </c>
      <c r="C192" s="7"/>
      <c r="D192" s="2" t="e">
        <f t="shared" si="12"/>
        <v>#N/A</v>
      </c>
      <c r="E192" s="2" t="e">
        <f t="shared" si="22"/>
        <v>#N/A</v>
      </c>
      <c r="F192" s="2">
        <v>1008865.0233111382</v>
      </c>
      <c r="G192" s="2">
        <f t="shared" si="41"/>
        <v>539997.71428571432</v>
      </c>
      <c r="H192" s="2">
        <f t="shared" si="39"/>
        <v>82453467.195460156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1825163.8571428531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1023033.547418952</v>
      </c>
      <c r="Q192" s="2">
        <f t="shared" si="42"/>
        <v>550000</v>
      </c>
      <c r="R192" s="2">
        <f t="shared" si="40"/>
        <v>84189221.96998781</v>
      </c>
      <c r="S192" s="2">
        <f t="shared" si="17"/>
        <v>539997.71428571641</v>
      </c>
      <c r="T192" s="2">
        <f t="shared" si="18"/>
        <v>10002.285714285681</v>
      </c>
      <c r="U192" s="2">
        <f t="shared" si="19"/>
        <v>550000</v>
      </c>
      <c r="V192" s="2">
        <f t="shared" si="34"/>
        <v>37093659.195459977</v>
      </c>
      <c r="W192" s="2">
        <f t="shared" si="20"/>
        <v>539997.71428571641</v>
      </c>
      <c r="X192" s="2">
        <f t="shared" si="6"/>
        <v>10002.285714283586</v>
      </c>
      <c r="Y192" s="2">
        <f t="shared" si="37"/>
        <v>47095562.774527743</v>
      </c>
      <c r="Z192" s="2" t="str">
        <f t="shared" si="8"/>
        <v>HERE</v>
      </c>
      <c r="AA192" s="2">
        <f>IF(Z192="HERE",Y192,AA191+Graph!$G$1*1000)</f>
        <v>47095562.774527743</v>
      </c>
      <c r="AB192" s="2">
        <f t="shared" si="21"/>
        <v>10002.285714283586</v>
      </c>
      <c r="AC192" s="2">
        <f t="shared" si="38"/>
        <v>37093659.195459977</v>
      </c>
      <c r="AD192" s="3">
        <f t="shared" si="10"/>
        <v>47095562.774527743</v>
      </c>
      <c r="AE192" s="2">
        <f>IF(AE190&gt;=52800000,52800000,IF(AB171=Graph!G$1*1000,AE191+Graph!G$1*1000,AC192))</f>
        <v>37093659.195459977</v>
      </c>
      <c r="AF192" s="3">
        <f t="shared" si="11"/>
        <v>37093659.195459977</v>
      </c>
      <c r="AG192" s="3">
        <f t="shared" si="29"/>
        <v>43496445.848721847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123</v>
      </c>
      <c r="C193" s="7"/>
      <c r="D193" s="2" t="e">
        <f t="shared" si="12"/>
        <v>#N/A</v>
      </c>
      <c r="E193" s="2" t="e">
        <f t="shared" si="22"/>
        <v>#N/A</v>
      </c>
      <c r="F193" s="2">
        <v>1013372.2170904577</v>
      </c>
      <c r="G193" s="2">
        <f t="shared" si="41"/>
        <v>539997.71428571432</v>
      </c>
      <c r="H193" s="2">
        <f t="shared" si="39"/>
        <v>82993464.909745872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1835166.1428571388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1027615.132052809</v>
      </c>
      <c r="Q193" s="2">
        <f t="shared" si="42"/>
        <v>550000</v>
      </c>
      <c r="R193" s="2">
        <f t="shared" si="40"/>
        <v>84739221.96998781</v>
      </c>
      <c r="S193" s="2">
        <f t="shared" si="17"/>
        <v>539997.71428571641</v>
      </c>
      <c r="T193" s="2">
        <f t="shared" si="18"/>
        <v>10002.285714285681</v>
      </c>
      <c r="U193" s="2">
        <f t="shared" si="19"/>
        <v>550000</v>
      </c>
      <c r="V193" s="2">
        <f t="shared" si="34"/>
        <v>37633656.909745693</v>
      </c>
      <c r="W193" s="2">
        <f t="shared" si="20"/>
        <v>539997.71428571641</v>
      </c>
      <c r="X193" s="2">
        <f t="shared" si="6"/>
        <v>10002.285714283586</v>
      </c>
      <c r="Y193" s="2">
        <f t="shared" si="37"/>
        <v>47105565.060242027</v>
      </c>
      <c r="Z193" s="2" t="str">
        <f t="shared" si="8"/>
        <v>HERE</v>
      </c>
      <c r="AA193" s="2">
        <f>IF(Z193="HERE",Y193,AA192+Graph!$G$1*1000)</f>
        <v>47105565.060242027</v>
      </c>
      <c r="AB193" s="2">
        <f t="shared" si="21"/>
        <v>10002.285714283586</v>
      </c>
      <c r="AC193" s="2">
        <f t="shared" si="38"/>
        <v>37633656.909745693</v>
      </c>
      <c r="AD193" s="3">
        <f t="shared" si="10"/>
        <v>47105565.060242027</v>
      </c>
      <c r="AE193" s="2">
        <f>IF(AE191&gt;=52800000,52800000,IF(AB172=Graph!G$1*1000,AE192+Graph!G$1*1000,AC193))</f>
        <v>37633656.909745693</v>
      </c>
      <c r="AF193" s="3">
        <f t="shared" si="11"/>
        <v>37633656.909745693</v>
      </c>
      <c r="AG193" s="3">
        <f t="shared" si="29"/>
        <v>43532346.509000137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124</v>
      </c>
      <c r="C194" s="7"/>
      <c r="D194" s="2" t="e">
        <f t="shared" si="12"/>
        <v>#N/A</v>
      </c>
      <c r="E194" s="2" t="e">
        <f t="shared" si="22"/>
        <v>#N/A</v>
      </c>
      <c r="F194" s="2">
        <v>1017879.410869807</v>
      </c>
      <c r="G194" s="2">
        <f t="shared" si="41"/>
        <v>539997.71428571432</v>
      </c>
      <c r="H194" s="2">
        <f t="shared" si="39"/>
        <v>83533462.624031588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1845168.4285714244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1032196.716686666</v>
      </c>
      <c r="Q194" s="2">
        <f t="shared" si="42"/>
        <v>550000</v>
      </c>
      <c r="R194" s="2">
        <f t="shared" si="40"/>
        <v>85289221.96998781</v>
      </c>
      <c r="S194" s="2">
        <f t="shared" si="17"/>
        <v>539997.71428571641</v>
      </c>
      <c r="T194" s="2">
        <f t="shared" si="18"/>
        <v>10002.285714285681</v>
      </c>
      <c r="U194" s="2">
        <f t="shared" si="19"/>
        <v>550000</v>
      </c>
      <c r="V194" s="2">
        <f t="shared" si="34"/>
        <v>38173654.62403141</v>
      </c>
      <c r="W194" s="2">
        <f t="shared" si="20"/>
        <v>539997.71428571641</v>
      </c>
      <c r="X194" s="2">
        <f t="shared" si="6"/>
        <v>10002.285714283586</v>
      </c>
      <c r="Y194" s="2">
        <f t="shared" si="37"/>
        <v>47115567.345956311</v>
      </c>
      <c r="Z194" s="2" t="str">
        <f t="shared" si="8"/>
        <v>HERE</v>
      </c>
      <c r="AA194" s="2">
        <f>IF(Z194="HERE",Y194,AA193+Graph!$G$1*1000)</f>
        <v>47115567.345956311</v>
      </c>
      <c r="AB194" s="2">
        <f t="shared" si="21"/>
        <v>10002.285714283586</v>
      </c>
      <c r="AC194" s="2">
        <f t="shared" si="38"/>
        <v>38173654.62403141</v>
      </c>
      <c r="AD194" s="3">
        <f t="shared" si="10"/>
        <v>47115567.345956311</v>
      </c>
      <c r="AE194" s="2">
        <f>IF(AE192&gt;=52800000,52800000,IF(AB173=Graph!G$1*1000,AE193+Graph!G$1*1000,AC194))</f>
        <v>38173654.62403141</v>
      </c>
      <c r="AF194" s="3">
        <f t="shared" si="11"/>
        <v>38173654.62403141</v>
      </c>
      <c r="AG194" s="3">
        <f t="shared" si="29"/>
        <v>43564416.054566011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125</v>
      </c>
      <c r="C195" s="7"/>
      <c r="D195" s="2" t="e">
        <f t="shared" si="12"/>
        <v>#N/A</v>
      </c>
      <c r="E195" s="2" t="e">
        <f t="shared" si="22"/>
        <v>#N/A</v>
      </c>
      <c r="F195" s="2">
        <v>1022386.6046491265</v>
      </c>
      <c r="G195" s="2">
        <f t="shared" si="41"/>
        <v>539997.71428571432</v>
      </c>
      <c r="H195" s="2">
        <f t="shared" si="39"/>
        <v>84073460.338317305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1855170.7142857101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1036778.301320523</v>
      </c>
      <c r="Q195" s="2">
        <f t="shared" si="42"/>
        <v>550000</v>
      </c>
      <c r="R195" s="2">
        <f t="shared" si="40"/>
        <v>85839221.96998781</v>
      </c>
      <c r="S195" s="2">
        <f t="shared" si="17"/>
        <v>539997.71428571641</v>
      </c>
      <c r="T195" s="2">
        <f t="shared" si="18"/>
        <v>10002.285714285681</v>
      </c>
      <c r="U195" s="2">
        <f t="shared" si="19"/>
        <v>550000</v>
      </c>
      <c r="V195" s="2">
        <f t="shared" si="34"/>
        <v>38713652.338317126</v>
      </c>
      <c r="W195" s="2">
        <f t="shared" si="20"/>
        <v>539997.71428571641</v>
      </c>
      <c r="X195" s="2">
        <f t="shared" si="6"/>
        <v>10002.285714283586</v>
      </c>
      <c r="Y195" s="2">
        <f t="shared" si="37"/>
        <v>47125569.631670594</v>
      </c>
      <c r="Z195" s="2" t="str">
        <f t="shared" si="8"/>
        <v>HERE</v>
      </c>
      <c r="AA195" s="2">
        <f>IF(Z195="HERE",Y195,AA194+Graph!$G$1*1000)</f>
        <v>47125569.631670594</v>
      </c>
      <c r="AB195" s="2">
        <f t="shared" si="21"/>
        <v>10002.285714283586</v>
      </c>
      <c r="AC195" s="2">
        <f t="shared" si="38"/>
        <v>38713652.338317126</v>
      </c>
      <c r="AD195" s="3">
        <f t="shared" si="10"/>
        <v>47125569.631670594</v>
      </c>
      <c r="AE195" s="2">
        <f>IF(AE193&gt;=52800000,52800000,IF(AB174=Graph!G$1*1000,AE194+Graph!G$1*1000,AC195))</f>
        <v>38713652.338317126</v>
      </c>
      <c r="AF195" s="3">
        <f t="shared" si="11"/>
        <v>38713652.338317126</v>
      </c>
      <c r="AG195" s="3">
        <f t="shared" si="29"/>
        <v>43592654.485419437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126</v>
      </c>
      <c r="C196" s="7"/>
      <c r="D196" s="2" t="e">
        <f t="shared" si="12"/>
        <v>#N/A</v>
      </c>
      <c r="E196" s="2" t="e">
        <f t="shared" si="22"/>
        <v>#N/A</v>
      </c>
      <c r="F196" s="2">
        <v>1026893.7984284759</v>
      </c>
      <c r="G196" s="2">
        <f t="shared" si="41"/>
        <v>539997.71428571432</v>
      </c>
      <c r="H196" s="2">
        <f t="shared" si="39"/>
        <v>84613458.052603021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1865172.9999999958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1041359.88595438</v>
      </c>
      <c r="Q196" s="2">
        <f t="shared" si="42"/>
        <v>550000</v>
      </c>
      <c r="R196" s="2">
        <f t="shared" si="40"/>
        <v>86389221.96998781</v>
      </c>
      <c r="S196" s="2">
        <f t="shared" si="17"/>
        <v>539997.71428571641</v>
      </c>
      <c r="T196" s="2">
        <f t="shared" si="18"/>
        <v>10002.285714285681</v>
      </c>
      <c r="U196" s="2">
        <f t="shared" si="19"/>
        <v>550000</v>
      </c>
      <c r="V196" s="2">
        <f t="shared" si="34"/>
        <v>39253650.052602842</v>
      </c>
      <c r="W196" s="2">
        <f t="shared" si="20"/>
        <v>539997.71428571641</v>
      </c>
      <c r="X196" s="2">
        <f t="shared" si="6"/>
        <v>10002.285714283586</v>
      </c>
      <c r="Y196" s="2">
        <f t="shared" si="37"/>
        <v>47135571.917384878</v>
      </c>
      <c r="Z196" s="2" t="str">
        <f t="shared" si="8"/>
        <v>HERE</v>
      </c>
      <c r="AA196" s="2">
        <f>IF(Z196="HERE",Y196,AA195+Graph!$G$1*1000)</f>
        <v>47135571.917384878</v>
      </c>
      <c r="AB196" s="2">
        <f t="shared" si="21"/>
        <v>10002.285714283586</v>
      </c>
      <c r="AC196" s="2">
        <f t="shared" si="38"/>
        <v>39253650.052602842</v>
      </c>
      <c r="AD196" s="3">
        <f t="shared" si="10"/>
        <v>47135571.917384878</v>
      </c>
      <c r="AE196" s="2">
        <f>IF(AE194&gt;=52800000,52800000,IF(AB175=Graph!G$1*1000,AE195+Graph!G$1*1000,AC196))</f>
        <v>39253650.052602842</v>
      </c>
      <c r="AF196" s="3">
        <f t="shared" si="11"/>
        <v>39253650.052602842</v>
      </c>
      <c r="AG196" s="3">
        <f t="shared" si="29"/>
        <v>43628656.428276576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127</v>
      </c>
      <c r="C197" s="7"/>
      <c r="D197" s="2" t="e">
        <f t="shared" si="12"/>
        <v>#N/A</v>
      </c>
      <c r="E197" s="2" t="e">
        <f t="shared" si="22"/>
        <v>#N/A</v>
      </c>
      <c r="F197" s="2">
        <v>1031400.9922077954</v>
      </c>
      <c r="G197" s="2">
        <f t="shared" si="41"/>
        <v>539997.71428571432</v>
      </c>
      <c r="H197" s="2">
        <f t="shared" si="39"/>
        <v>85153455.766888738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1875175.2857142815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1045941.470588237</v>
      </c>
      <c r="Q197" s="2">
        <f t="shared" si="42"/>
        <v>550000</v>
      </c>
      <c r="R197" s="2">
        <f t="shared" si="40"/>
        <v>86939221.96998781</v>
      </c>
      <c r="S197" s="2">
        <f t="shared" si="17"/>
        <v>539997.71428571641</v>
      </c>
      <c r="T197" s="2">
        <f t="shared" si="18"/>
        <v>10002.285714285681</v>
      </c>
      <c r="U197" s="2">
        <f t="shared" si="19"/>
        <v>550000</v>
      </c>
      <c r="V197" s="2">
        <f t="shared" si="34"/>
        <v>39793647.766888559</v>
      </c>
      <c r="W197" s="2">
        <f t="shared" si="20"/>
        <v>539997.71428571641</v>
      </c>
      <c r="X197" s="2">
        <f t="shared" si="6"/>
        <v>10002.285714283586</v>
      </c>
      <c r="Y197" s="2">
        <f t="shared" si="37"/>
        <v>47145574.203099161</v>
      </c>
      <c r="Z197" s="2" t="str">
        <f t="shared" si="8"/>
        <v>HERE</v>
      </c>
      <c r="AA197" s="2">
        <f>IF(Z197="HERE",Y197,AA196+Graph!$G$1*1000)</f>
        <v>47145574.203099161</v>
      </c>
      <c r="AB197" s="2">
        <f t="shared" si="21"/>
        <v>10002.285714283586</v>
      </c>
      <c r="AC197" s="2">
        <f t="shared" si="38"/>
        <v>39793647.766888559</v>
      </c>
      <c r="AD197" s="3">
        <f t="shared" si="10"/>
        <v>47145574.203099161</v>
      </c>
      <c r="AE197" s="2">
        <f>IF(AE195&gt;=52800000,52800000,IF(AB176=Graph!G$1*1000,AE196+Graph!G$1*1000,AC197))</f>
        <v>39793647.766888559</v>
      </c>
      <c r="AF197" s="3">
        <f t="shared" si="11"/>
        <v>39793647.766888559</v>
      </c>
      <c r="AG197" s="3">
        <f t="shared" si="29"/>
        <v>43664658.371133715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128</v>
      </c>
      <c r="C198" s="7"/>
      <c r="D198" s="2" t="e">
        <f t="shared" si="12"/>
        <v>#N/A</v>
      </c>
      <c r="E198" s="2" t="e">
        <f t="shared" si="22"/>
        <v>#N/A</v>
      </c>
      <c r="F198" s="2">
        <v>1035908.1859871149</v>
      </c>
      <c r="G198" s="2">
        <f t="shared" si="41"/>
        <v>539997.71428571432</v>
      </c>
      <c r="H198" s="2">
        <f t="shared" si="39"/>
        <v>85693453.481174454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1885177.5714285672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1050523.0552220643</v>
      </c>
      <c r="Q198" s="2">
        <f t="shared" si="42"/>
        <v>550000</v>
      </c>
      <c r="R198" s="2">
        <f t="shared" si="40"/>
        <v>87489221.96998781</v>
      </c>
      <c r="S198" s="2">
        <f t="shared" si="17"/>
        <v>539997.71428571641</v>
      </c>
      <c r="T198" s="2">
        <f t="shared" si="18"/>
        <v>10002.285714285681</v>
      </c>
      <c r="U198" s="2">
        <f t="shared" si="19"/>
        <v>550000</v>
      </c>
      <c r="V198" s="2">
        <f t="shared" si="34"/>
        <v>40333645.481174275</v>
      </c>
      <c r="W198" s="2">
        <f t="shared" si="20"/>
        <v>539997.71428571641</v>
      </c>
      <c r="X198" s="2">
        <f t="shared" si="6"/>
        <v>10002.285714283586</v>
      </c>
      <c r="Y198" s="2">
        <f t="shared" si="37"/>
        <v>47155576.488813445</v>
      </c>
      <c r="Z198" s="2" t="str">
        <f t="shared" si="8"/>
        <v>HERE</v>
      </c>
      <c r="AA198" s="2">
        <f>IF(Z198="HERE",Y198,AA197+Graph!$G$1*1000)</f>
        <v>47155576.488813445</v>
      </c>
      <c r="AB198" s="2">
        <f t="shared" si="21"/>
        <v>10002.285714283586</v>
      </c>
      <c r="AC198" s="2">
        <f t="shared" si="38"/>
        <v>40333645.481174275</v>
      </c>
      <c r="AD198" s="3">
        <f t="shared" si="10"/>
        <v>47155576.488813445</v>
      </c>
      <c r="AE198" s="2">
        <f>IF(AE196&gt;=52800000,52800000,IF(AB177=Graph!G$1*1000,AE197+Graph!G$1*1000,AC198))</f>
        <v>40333645.481174275</v>
      </c>
      <c r="AF198" s="3">
        <f t="shared" si="11"/>
        <v>40333645.481174275</v>
      </c>
      <c r="AG198" s="3">
        <f t="shared" si="29"/>
        <v>43700660.313990854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129</v>
      </c>
      <c r="C199" s="7"/>
      <c r="D199" s="2" t="e">
        <f t="shared" si="12"/>
        <v>#N/A</v>
      </c>
      <c r="E199" s="2" t="e">
        <f t="shared" si="22"/>
        <v>#N/A</v>
      </c>
      <c r="F199" s="2">
        <v>1040415.3797664642</v>
      </c>
      <c r="G199" s="2">
        <f t="shared" si="41"/>
        <v>539997.71428571432</v>
      </c>
      <c r="H199" s="2">
        <f t="shared" si="39"/>
        <v>86233451.195460171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1895179.8571428529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1055104.6398559213</v>
      </c>
      <c r="Q199" s="2">
        <f t="shared" si="42"/>
        <v>550000</v>
      </c>
      <c r="R199" s="2">
        <f t="shared" si="40"/>
        <v>88039221.96998781</v>
      </c>
      <c r="S199" s="2">
        <f t="shared" si="17"/>
        <v>539997.71428571641</v>
      </c>
      <c r="T199" s="2">
        <f t="shared" si="18"/>
        <v>10002.285714285681</v>
      </c>
      <c r="U199" s="2">
        <f t="shared" si="19"/>
        <v>550000</v>
      </c>
      <c r="V199" s="2">
        <f t="shared" si="34"/>
        <v>40873643.195459992</v>
      </c>
      <c r="W199" s="2">
        <f t="shared" si="20"/>
        <v>539997.71428571641</v>
      </c>
      <c r="X199" s="2">
        <f t="shared" si="6"/>
        <v>10002.285714283586</v>
      </c>
      <c r="Y199" s="2">
        <f t="shared" si="37"/>
        <v>47165578.774527729</v>
      </c>
      <c r="Z199" s="2" t="str">
        <f t="shared" si="8"/>
        <v>HERE</v>
      </c>
      <c r="AA199" s="2">
        <f>IF(Z199="HERE",Y199,AA198+Graph!$G$1*1000)</f>
        <v>47165578.774527729</v>
      </c>
      <c r="AB199" s="2">
        <f t="shared" si="21"/>
        <v>10002.285714283586</v>
      </c>
      <c r="AC199" s="2">
        <f t="shared" si="38"/>
        <v>40873643.195459992</v>
      </c>
      <c r="AD199" s="3">
        <f t="shared" si="10"/>
        <v>47165578.774527729</v>
      </c>
      <c r="AE199" s="2">
        <f>IF(AE197&gt;=52800000,52800000,IF(AB178=Graph!G$1*1000,AE198+Graph!G$1*1000,AC199))</f>
        <v>40873643.195459992</v>
      </c>
      <c r="AF199" s="3">
        <f t="shared" si="11"/>
        <v>40873643.195459992</v>
      </c>
      <c r="AG199" s="3">
        <f t="shared" si="29"/>
        <v>43736662.256847993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130</v>
      </c>
      <c r="C200" s="7"/>
      <c r="D200" s="2" t="e">
        <f t="shared" si="12"/>
        <v>#N/A</v>
      </c>
      <c r="E200" s="2" t="e">
        <f t="shared" si="22"/>
        <v>#N/A</v>
      </c>
      <c r="F200" s="2">
        <v>1044922.5735457838</v>
      </c>
      <c r="G200" s="2">
        <f t="shared" si="41"/>
        <v>539997.71428571432</v>
      </c>
      <c r="H200" s="2">
        <f t="shared" si="39"/>
        <v>86773448.909745887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1905182.1428571385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1059686.2244897783</v>
      </c>
      <c r="Q200" s="2">
        <f t="shared" si="42"/>
        <v>550000</v>
      </c>
      <c r="R200" s="2">
        <f t="shared" si="40"/>
        <v>88589221.96998781</v>
      </c>
      <c r="S200" s="2">
        <f t="shared" si="17"/>
        <v>539997.71428571641</v>
      </c>
      <c r="T200" s="2">
        <f t="shared" si="18"/>
        <v>10002.285714285681</v>
      </c>
      <c r="U200" s="2">
        <f t="shared" si="19"/>
        <v>550000</v>
      </c>
      <c r="V200" s="2">
        <f t="shared" si="34"/>
        <v>41413640.909745708</v>
      </c>
      <c r="W200" s="2">
        <f t="shared" si="20"/>
        <v>539997.71428571641</v>
      </c>
      <c r="X200" s="2">
        <f t="shared" si="6"/>
        <v>10002.285714283586</v>
      </c>
      <c r="Y200" s="2">
        <f t="shared" si="37"/>
        <v>47175581.060242012</v>
      </c>
      <c r="Z200" s="2" t="str">
        <f t="shared" si="8"/>
        <v>HERE</v>
      </c>
      <c r="AA200" s="2">
        <f>IF(Z200="HERE",Y200,AA199+Graph!$G$1*1000)</f>
        <v>47175581.060242012</v>
      </c>
      <c r="AB200" s="2">
        <f t="shared" si="21"/>
        <v>10002.285714283586</v>
      </c>
      <c r="AC200" s="2">
        <f t="shared" si="38"/>
        <v>41413640.909745708</v>
      </c>
      <c r="AD200" s="3">
        <f t="shared" si="10"/>
        <v>47175581.060242012</v>
      </c>
      <c r="AE200" s="2">
        <f>IF(AE198&gt;=52800000,52800000,IF(AB179=Graph!G$1*1000,AE199+Graph!G$1*1000,AC200))</f>
        <v>41413640.909745708</v>
      </c>
      <c r="AF200" s="3">
        <f t="shared" si="11"/>
        <v>41413640.909745708</v>
      </c>
      <c r="AG200" s="3">
        <f t="shared" si="29"/>
        <v>43772664.199705139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131</v>
      </c>
      <c r="C201" s="7"/>
      <c r="D201" s="2" t="e">
        <f t="shared" si="12"/>
        <v>#N/A</v>
      </c>
      <c r="E201" s="2" t="e">
        <f t="shared" si="22"/>
        <v>#N/A</v>
      </c>
      <c r="F201" s="2">
        <v>1049429.7673251033</v>
      </c>
      <c r="G201" s="2">
        <f t="shared" si="41"/>
        <v>539997.71428571432</v>
      </c>
      <c r="H201" s="2">
        <f t="shared" si="39"/>
        <v>87313446.624031603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1915184.4285714242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1064267.8091236353</v>
      </c>
      <c r="Q201" s="2">
        <f t="shared" si="42"/>
        <v>550000</v>
      </c>
      <c r="R201" s="2">
        <f t="shared" si="40"/>
        <v>89139221.96998781</v>
      </c>
      <c r="S201" s="2">
        <f t="shared" si="17"/>
        <v>539997.71428571641</v>
      </c>
      <c r="T201" s="2">
        <f t="shared" si="18"/>
        <v>10002.285714285681</v>
      </c>
      <c r="U201" s="2">
        <f t="shared" si="19"/>
        <v>550000</v>
      </c>
      <c r="V201" s="2">
        <f t="shared" si="34"/>
        <v>41953638.624031425</v>
      </c>
      <c r="W201" s="2">
        <f t="shared" si="20"/>
        <v>539997.71428571641</v>
      </c>
      <c r="X201" s="2">
        <f t="shared" si="6"/>
        <v>10002.285714283586</v>
      </c>
      <c r="Y201" s="2">
        <f t="shared" si="37"/>
        <v>47185583.345956296</v>
      </c>
      <c r="Z201" s="2" t="str">
        <f t="shared" si="8"/>
        <v>HERE</v>
      </c>
      <c r="AA201" s="2">
        <f>IF(Z201="HERE",Y201,AA200+Graph!$G$1*1000)</f>
        <v>47185583.345956296</v>
      </c>
      <c r="AB201" s="2">
        <f t="shared" si="21"/>
        <v>10002.285714283586</v>
      </c>
      <c r="AC201" s="2">
        <f t="shared" si="38"/>
        <v>41953638.624031425</v>
      </c>
      <c r="AD201" s="3">
        <f t="shared" si="10"/>
        <v>47185583.345956296</v>
      </c>
      <c r="AE201" s="2">
        <f>IF(AE199&gt;=52800000,52800000,IF(AB180=Graph!G$1*1000,AE200+Graph!G$1*1000,AC201))</f>
        <v>41953638.624031425</v>
      </c>
      <c r="AF201" s="3">
        <f t="shared" si="11"/>
        <v>41953638.624031425</v>
      </c>
      <c r="AG201" s="3">
        <f t="shared" si="29"/>
        <v>43808666.142562278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132</v>
      </c>
      <c r="C202" s="7"/>
      <c r="D202" s="2" t="e">
        <f t="shared" si="12"/>
        <v>#N/A</v>
      </c>
      <c r="E202" s="2" t="e">
        <f t="shared" si="22"/>
        <v>#N/A</v>
      </c>
      <c r="F202" s="2">
        <v>1053936.9611044526</v>
      </c>
      <c r="G202" s="2">
        <f t="shared" si="41"/>
        <v>539997.71428571432</v>
      </c>
      <c r="H202" s="2">
        <f t="shared" si="39"/>
        <v>87853444.33831732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1925186.7142857099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1068849.3937574923</v>
      </c>
      <c r="Q202" s="2">
        <f t="shared" si="42"/>
        <v>550000</v>
      </c>
      <c r="R202" s="2">
        <f t="shared" si="40"/>
        <v>89689221.96998781</v>
      </c>
      <c r="S202" s="2">
        <f t="shared" si="17"/>
        <v>539997.71428571641</v>
      </c>
      <c r="T202" s="2">
        <f t="shared" si="18"/>
        <v>10002.285714285681</v>
      </c>
      <c r="U202" s="2">
        <f t="shared" si="19"/>
        <v>550000</v>
      </c>
      <c r="V202" s="2">
        <f t="shared" si="34"/>
        <v>42493636.338317141</v>
      </c>
      <c r="W202" s="2">
        <f t="shared" si="20"/>
        <v>539997.71428571641</v>
      </c>
      <c r="X202" s="2">
        <f t="shared" si="6"/>
        <v>10002.285714283586</v>
      </c>
      <c r="Y202" s="2">
        <f t="shared" si="37"/>
        <v>47195585.631670579</v>
      </c>
      <c r="Z202" s="2" t="str">
        <f t="shared" si="8"/>
        <v>HERE</v>
      </c>
      <c r="AA202" s="2">
        <f>IF(Z202="HERE",Y202,AA201+Graph!$G$1*1000)</f>
        <v>47195585.631670579</v>
      </c>
      <c r="AB202" s="2">
        <f t="shared" si="21"/>
        <v>10002.285714283586</v>
      </c>
      <c r="AC202" s="2">
        <f t="shared" si="38"/>
        <v>42493636.338317141</v>
      </c>
      <c r="AD202" s="3">
        <f t="shared" si="10"/>
        <v>47195585.631670579</v>
      </c>
      <c r="AE202" s="2">
        <f>IF(AE200&gt;=52800000,52800000,IF(AB181=Graph!G$1*1000,AE201+Graph!G$1*1000,AC202))</f>
        <v>42493636.338317141</v>
      </c>
      <c r="AF202" s="3">
        <f t="shared" si="11"/>
        <v>42493636.338317141</v>
      </c>
      <c r="AG202" s="3">
        <f t="shared" si="29"/>
        <v>43844668.085419416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133</v>
      </c>
      <c r="C203" s="7"/>
      <c r="D203" s="2" t="e">
        <f t="shared" si="12"/>
        <v>#N/A</v>
      </c>
      <c r="E203" s="2" t="e">
        <f t="shared" si="22"/>
        <v>#N/A</v>
      </c>
      <c r="F203" s="2">
        <v>1058444.1548837721</v>
      </c>
      <c r="G203" s="2">
        <f t="shared" si="41"/>
        <v>539997.71428571432</v>
      </c>
      <c r="H203" s="2">
        <f t="shared" si="39"/>
        <v>88393442.052603036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1935188.9999999956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1073430.9783913493</v>
      </c>
      <c r="Q203" s="2">
        <f t="shared" si="42"/>
        <v>550000</v>
      </c>
      <c r="R203" s="2">
        <f t="shared" si="40"/>
        <v>90239221.96998781</v>
      </c>
      <c r="S203" s="2">
        <f t="shared" si="17"/>
        <v>539997.71428571641</v>
      </c>
      <c r="T203" s="2">
        <f t="shared" si="18"/>
        <v>10002.285714285681</v>
      </c>
      <c r="U203" s="2">
        <f t="shared" si="19"/>
        <v>550000</v>
      </c>
      <c r="V203" s="2">
        <f t="shared" si="34"/>
        <v>43033634.052602857</v>
      </c>
      <c r="W203" s="2">
        <f t="shared" si="20"/>
        <v>539997.71428571641</v>
      </c>
      <c r="X203" s="2">
        <f t="shared" si="6"/>
        <v>10002.285714283586</v>
      </c>
      <c r="Y203" s="2">
        <f t="shared" si="37"/>
        <v>47205587.917384863</v>
      </c>
      <c r="Z203" s="2" t="str">
        <f t="shared" si="8"/>
        <v>HERE</v>
      </c>
      <c r="AA203" s="2">
        <f>IF(Z203="HERE",Y203,AA202+Graph!$G$1*1000)</f>
        <v>47205587.917384863</v>
      </c>
      <c r="AB203" s="2">
        <f t="shared" si="21"/>
        <v>10002.285714283586</v>
      </c>
      <c r="AC203" s="2">
        <f t="shared" si="38"/>
        <v>43033634.052602857</v>
      </c>
      <c r="AD203" s="3">
        <f t="shared" si="10"/>
        <v>47205587.917384863</v>
      </c>
      <c r="AE203" s="2">
        <f>IF(AE201&gt;=52800000,52800000,IF(AB182=Graph!G$1*1000,AE202+Graph!G$1*1000,AC203))</f>
        <v>43033634.052602857</v>
      </c>
      <c r="AF203" s="3">
        <f t="shared" si="11"/>
        <v>43033634.052602857</v>
      </c>
      <c r="AG203" s="3">
        <f t="shared" si="29"/>
        <v>43880670.028276555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134</v>
      </c>
      <c r="C204" s="7"/>
      <c r="D204" s="2" t="e">
        <f t="shared" si="12"/>
        <v>#N/A</v>
      </c>
      <c r="E204" s="2" t="e">
        <f t="shared" si="22"/>
        <v>#N/A</v>
      </c>
      <c r="F204" s="2">
        <v>1062951.3486630917</v>
      </c>
      <c r="G204" s="2">
        <f t="shared" si="41"/>
        <v>539997.71428571432</v>
      </c>
      <c r="H204" s="2">
        <f t="shared" si="39"/>
        <v>88933439.766888753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1945191.2857142813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1078012.5630252063</v>
      </c>
      <c r="Q204" s="2">
        <f t="shared" si="42"/>
        <v>550000</v>
      </c>
      <c r="R204" s="2">
        <f t="shared" si="40"/>
        <v>90789221.96998781</v>
      </c>
      <c r="S204" s="2">
        <f t="shared" si="17"/>
        <v>539997.71428571641</v>
      </c>
      <c r="T204" s="2">
        <f t="shared" si="18"/>
        <v>10002.285714285681</v>
      </c>
      <c r="U204" s="2">
        <f t="shared" si="19"/>
        <v>550000</v>
      </c>
      <c r="V204" s="2">
        <f t="shared" si="34"/>
        <v>43573631.766888574</v>
      </c>
      <c r="W204" s="2">
        <f t="shared" si="20"/>
        <v>539997.71428571641</v>
      </c>
      <c r="X204" s="2">
        <f t="shared" si="6"/>
        <v>10002.285714283586</v>
      </c>
      <c r="Y204" s="2">
        <f t="shared" si="37"/>
        <v>47215590.203099146</v>
      </c>
      <c r="Z204" s="2" t="str">
        <f t="shared" si="8"/>
        <v>HERE</v>
      </c>
      <c r="AA204" s="2">
        <f>IF(Z204="HERE",Y204,AA203+Graph!$G$1*1000)</f>
        <v>47215590.203099146</v>
      </c>
      <c r="AB204" s="2">
        <f t="shared" si="21"/>
        <v>10002.285714283586</v>
      </c>
      <c r="AC204" s="2">
        <f t="shared" si="38"/>
        <v>43573631.766888574</v>
      </c>
      <c r="AD204" s="3">
        <f t="shared" si="10"/>
        <v>47215590.203099146</v>
      </c>
      <c r="AE204" s="2">
        <f>IF(AE202&gt;=52800000,52800000,IF(AB183=Graph!G$1*1000,AE203+Graph!G$1*1000,AC204))</f>
        <v>43573631.766888574</v>
      </c>
      <c r="AF204" s="3">
        <f t="shared" si="11"/>
        <v>43573631.766888574</v>
      </c>
      <c r="AG204" s="3">
        <f t="shared" si="29"/>
        <v>43916671.971133694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135</v>
      </c>
      <c r="C205" s="7"/>
      <c r="D205" s="2" t="e">
        <f t="shared" si="12"/>
        <v>#N/A</v>
      </c>
      <c r="E205" s="2" t="e">
        <f t="shared" si="22"/>
        <v>#N/A</v>
      </c>
      <c r="F205" s="2">
        <v>1067458.542442441</v>
      </c>
      <c r="G205" s="2">
        <f t="shared" si="41"/>
        <v>539997.71428571432</v>
      </c>
      <c r="H205" s="2">
        <f t="shared" si="39"/>
        <v>89473437.481174469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1955193.5714285669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1082594.1476590633</v>
      </c>
      <c r="Q205" s="2">
        <f t="shared" si="42"/>
        <v>550000</v>
      </c>
      <c r="R205" s="2">
        <f t="shared" si="40"/>
        <v>91339221.96998781</v>
      </c>
      <c r="S205" s="2">
        <f t="shared" si="17"/>
        <v>539997.71428571641</v>
      </c>
      <c r="T205" s="2">
        <f t="shared" si="18"/>
        <v>10002.285714285681</v>
      </c>
      <c r="U205" s="2">
        <f t="shared" si="19"/>
        <v>550000</v>
      </c>
      <c r="V205" s="2">
        <f t="shared" si="34"/>
        <v>44113629.48117429</v>
      </c>
      <c r="W205" s="2">
        <f t="shared" si="20"/>
        <v>539997.71428571641</v>
      </c>
      <c r="X205" s="2">
        <f t="shared" si="6"/>
        <v>10002.285714283586</v>
      </c>
      <c r="Y205" s="2">
        <f t="shared" si="37"/>
        <v>47225592.48881343</v>
      </c>
      <c r="Z205" s="2" t="str">
        <f t="shared" si="8"/>
        <v>HERE</v>
      </c>
      <c r="AA205" s="2">
        <f>IF(Z205="HERE",Y205,AA204+Graph!$G$1*1000)</f>
        <v>47225592.48881343</v>
      </c>
      <c r="AB205" s="2">
        <f t="shared" si="21"/>
        <v>10002.285714283586</v>
      </c>
      <c r="AC205" s="2">
        <f t="shared" si="38"/>
        <v>44113629.48117429</v>
      </c>
      <c r="AD205" s="3">
        <f t="shared" si="10"/>
        <v>47225592.48881343</v>
      </c>
      <c r="AE205" s="2">
        <f>IF(AE203&gt;=52800000,52800000,IF(AB184=Graph!G$1*1000,AE204+Graph!G$1*1000,AC205))</f>
        <v>44113629.48117429</v>
      </c>
      <c r="AF205" s="3">
        <f t="shared" si="11"/>
        <v>44113629.48117429</v>
      </c>
      <c r="AG205" s="3">
        <f t="shared" si="29"/>
        <v>43952673.913990848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136</v>
      </c>
      <c r="C206" s="7"/>
      <c r="D206" s="2" t="e">
        <f t="shared" si="12"/>
        <v>#N/A</v>
      </c>
      <c r="E206" s="2" t="e">
        <f t="shared" si="22"/>
        <v>#N/A</v>
      </c>
      <c r="F206" s="2">
        <v>1071965.7362217605</v>
      </c>
      <c r="G206" s="2">
        <f t="shared" si="41"/>
        <v>539997.71428571432</v>
      </c>
      <c r="H206" s="2">
        <f t="shared" si="39"/>
        <v>90013435.195460185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1965195.8571428526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1087175.7322929204</v>
      </c>
      <c r="Q206" s="2">
        <f t="shared" si="42"/>
        <v>550000</v>
      </c>
      <c r="R206" s="2">
        <f t="shared" si="40"/>
        <v>91889221.96998781</v>
      </c>
      <c r="S206" s="2">
        <f t="shared" si="17"/>
        <v>539997.71428571641</v>
      </c>
      <c r="T206" s="2">
        <f t="shared" si="18"/>
        <v>10002.285714285681</v>
      </c>
      <c r="U206" s="2">
        <f t="shared" si="19"/>
        <v>550000</v>
      </c>
      <c r="V206" s="2">
        <f t="shared" si="34"/>
        <v>44653627.195460007</v>
      </c>
      <c r="W206" s="2">
        <f t="shared" si="20"/>
        <v>539997.71428571641</v>
      </c>
      <c r="X206" s="2">
        <f t="shared" si="6"/>
        <v>10002.285714283586</v>
      </c>
      <c r="Y206" s="2">
        <f t="shared" si="37"/>
        <v>47235594.774527714</v>
      </c>
      <c r="Z206" s="2" t="str">
        <f t="shared" si="8"/>
        <v>HERE</v>
      </c>
      <c r="AA206" s="2">
        <f>IF(Z206="HERE",Y206,AA205+Graph!$G$1*1000)</f>
        <v>47235594.774527714</v>
      </c>
      <c r="AB206" s="2">
        <f t="shared" si="21"/>
        <v>10002.285714283586</v>
      </c>
      <c r="AC206" s="2">
        <f t="shared" si="38"/>
        <v>44653627.195460007</v>
      </c>
      <c r="AD206" s="3">
        <f t="shared" si="10"/>
        <v>47235594.774527714</v>
      </c>
      <c r="AE206" s="2">
        <f>IF(AE204&gt;=52800000,52800000,IF(AB185=Graph!G$1*1000,AE205+Graph!G$1*1000,AC206))</f>
        <v>44653627.195460007</v>
      </c>
      <c r="AF206" s="3">
        <f t="shared" si="11"/>
        <v>44653627.195460007</v>
      </c>
      <c r="AG206" s="3">
        <f t="shared" si="29"/>
        <v>43988675.856847987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137</v>
      </c>
      <c r="C207" s="7"/>
      <c r="D207" s="2" t="e">
        <f t="shared" si="12"/>
        <v>#N/A</v>
      </c>
      <c r="E207" s="2" t="e">
        <f t="shared" si="22"/>
        <v>#N/A</v>
      </c>
      <c r="F207" s="2">
        <v>1076472.93000108</v>
      </c>
      <c r="G207" s="2">
        <f t="shared" si="41"/>
        <v>539997.71428571432</v>
      </c>
      <c r="H207" s="2">
        <f t="shared" si="39"/>
        <v>90553432.909745902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1975198.1428571383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1091757.3169267476</v>
      </c>
      <c r="Q207" s="2">
        <f t="shared" si="42"/>
        <v>550000</v>
      </c>
      <c r="R207" s="2">
        <f t="shared" si="40"/>
        <v>92439221.96998781</v>
      </c>
      <c r="S207" s="2">
        <f t="shared" si="17"/>
        <v>539997.71428571641</v>
      </c>
      <c r="T207" s="2">
        <f t="shared" si="18"/>
        <v>10002.285714285681</v>
      </c>
      <c r="U207" s="2">
        <f t="shared" si="19"/>
        <v>550000</v>
      </c>
      <c r="V207" s="2">
        <f t="shared" si="34"/>
        <v>45193624.909745723</v>
      </c>
      <c r="W207" s="2">
        <f t="shared" si="20"/>
        <v>539997.71428571641</v>
      </c>
      <c r="X207" s="2">
        <f t="shared" si="6"/>
        <v>10002.285714283586</v>
      </c>
      <c r="Y207" s="2">
        <f t="shared" si="37"/>
        <v>47245597.060241997</v>
      </c>
      <c r="Z207" s="2" t="str">
        <f t="shared" si="8"/>
        <v>HERE</v>
      </c>
      <c r="AA207" s="2">
        <f>IF(Z207="HERE",Y207,AA206+Graph!$G$1*1000)</f>
        <v>47245597.060241997</v>
      </c>
      <c r="AB207" s="2">
        <f t="shared" si="21"/>
        <v>10002.285714283586</v>
      </c>
      <c r="AC207" s="2">
        <f t="shared" si="38"/>
        <v>45193624.909745723</v>
      </c>
      <c r="AD207" s="3">
        <f t="shared" si="10"/>
        <v>47245597.060241997</v>
      </c>
      <c r="AE207" s="2">
        <f>IF(AE205&gt;=52800000,52800000,IF(AB186=Graph!G$1*1000,AE206+Graph!G$1*1000,AC207))</f>
        <v>45193624.909745723</v>
      </c>
      <c r="AF207" s="3">
        <f t="shared" si="11"/>
        <v>45193624.909745723</v>
      </c>
      <c r="AG207" s="3">
        <f t="shared" si="29"/>
        <v>44024677.799705125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138</v>
      </c>
      <c r="C208" s="7"/>
      <c r="D208" s="2" t="e">
        <f t="shared" si="12"/>
        <v>#N/A</v>
      </c>
      <c r="E208" s="2" t="e">
        <f t="shared" si="22"/>
        <v>#N/A</v>
      </c>
      <c r="F208" s="2">
        <v>1080980.1237804294</v>
      </c>
      <c r="G208" s="2">
        <f t="shared" si="41"/>
        <v>539997.71428571432</v>
      </c>
      <c r="H208" s="2">
        <f t="shared" si="39"/>
        <v>91093430.624031618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1985200.428571424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1096338.9015606046</v>
      </c>
      <c r="Q208" s="2">
        <f t="shared" si="42"/>
        <v>550000</v>
      </c>
      <c r="R208" s="2">
        <f t="shared" si="40"/>
        <v>92989221.96998781</v>
      </c>
      <c r="S208" s="2">
        <f t="shared" si="17"/>
        <v>539997.71428571641</v>
      </c>
      <c r="T208" s="2">
        <f t="shared" si="18"/>
        <v>10002.285714285681</v>
      </c>
      <c r="U208" s="2">
        <f t="shared" si="19"/>
        <v>550000</v>
      </c>
      <c r="V208" s="2">
        <f t="shared" si="34"/>
        <v>45733622.624031439</v>
      </c>
      <c r="W208" s="2">
        <f t="shared" si="20"/>
        <v>539997.71428571641</v>
      </c>
      <c r="X208" s="2">
        <f t="shared" si="6"/>
        <v>10002.285714283586</v>
      </c>
      <c r="Y208" s="2">
        <f t="shared" si="37"/>
        <v>47255599.345956281</v>
      </c>
      <c r="Z208" s="2" t="str">
        <f t="shared" si="8"/>
        <v>HERE</v>
      </c>
      <c r="AA208" s="2">
        <f>IF(Z208="HERE",Y208,AA207+Graph!$G$1*1000)</f>
        <v>47255599.345956281</v>
      </c>
      <c r="AB208" s="2">
        <f t="shared" si="21"/>
        <v>10002.285714283586</v>
      </c>
      <c r="AC208" s="2">
        <f t="shared" si="38"/>
        <v>45733622.624031439</v>
      </c>
      <c r="AD208" s="3">
        <f t="shared" si="10"/>
        <v>47255599.345956281</v>
      </c>
      <c r="AE208" s="2">
        <f>IF(AE206&gt;=52800000,52800000,IF(AB187=Graph!G$1*1000,AE207+Graph!G$1*1000,AC208))</f>
        <v>45733622.624031439</v>
      </c>
      <c r="AF208" s="3">
        <f t="shared" si="11"/>
        <v>45733622.624031439</v>
      </c>
      <c r="AG208" s="3">
        <f t="shared" si="29"/>
        <v>44060679.742562264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139</v>
      </c>
      <c r="C209" s="7"/>
      <c r="D209" s="2" t="e">
        <f t="shared" si="12"/>
        <v>#N/A</v>
      </c>
      <c r="E209" s="2" t="e">
        <f t="shared" si="22"/>
        <v>#N/A</v>
      </c>
      <c r="F209" s="2">
        <v>1085487.3175597489</v>
      </c>
      <c r="G209" s="2">
        <f t="shared" si="41"/>
        <v>539997.71428571432</v>
      </c>
      <c r="H209" s="2">
        <f t="shared" si="39"/>
        <v>91633428.338317335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1995202.7142857097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1100920.4861944616</v>
      </c>
      <c r="Q209" s="2">
        <f t="shared" si="42"/>
        <v>550000</v>
      </c>
      <c r="R209" s="2">
        <f t="shared" si="40"/>
        <v>93539221.96998781</v>
      </c>
      <c r="S209" s="2">
        <f t="shared" si="17"/>
        <v>539997.71428571641</v>
      </c>
      <c r="T209" s="2">
        <f t="shared" si="18"/>
        <v>10002.285714285681</v>
      </c>
      <c r="U209" s="2">
        <f t="shared" si="19"/>
        <v>550000</v>
      </c>
      <c r="V209" s="2">
        <f t="shared" si="34"/>
        <v>46273620.338317156</v>
      </c>
      <c r="W209" s="2">
        <f t="shared" si="20"/>
        <v>539997.71428571641</v>
      </c>
      <c r="X209" s="2">
        <f t="shared" si="6"/>
        <v>10002.285714283586</v>
      </c>
      <c r="Y209" s="2">
        <f t="shared" si="37"/>
        <v>47265601.631670564</v>
      </c>
      <c r="Z209" s="2" t="str">
        <f t="shared" si="8"/>
        <v>HERE</v>
      </c>
      <c r="AA209" s="2">
        <f>IF(Z209="HERE",Y209,AA208+Graph!$G$1*1000)</f>
        <v>47265601.631670564</v>
      </c>
      <c r="AB209" s="2">
        <f t="shared" si="21"/>
        <v>10002.285714283586</v>
      </c>
      <c r="AC209" s="2">
        <f t="shared" si="38"/>
        <v>46273620.338317156</v>
      </c>
      <c r="AD209" s="3">
        <f t="shared" si="10"/>
        <v>47265601.631670564</v>
      </c>
      <c r="AE209" s="2">
        <f>IF(AE207&gt;=52800000,52800000,IF(AB188=Graph!G$1*1000,AE208+Graph!G$1*1000,AC209))</f>
        <v>46273620.338317156</v>
      </c>
      <c r="AF209" s="3">
        <f t="shared" si="11"/>
        <v>46273620.338317156</v>
      </c>
      <c r="AG209" s="3">
        <f t="shared" si="29"/>
        <v>44096681.685419403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140</v>
      </c>
      <c r="C210" s="7"/>
      <c r="D210" s="2" t="e">
        <f t="shared" si="12"/>
        <v>#N/A</v>
      </c>
      <c r="E210" s="2" t="e">
        <f t="shared" si="22"/>
        <v>#N/A</v>
      </c>
      <c r="F210" s="2">
        <v>1089994.5113390684</v>
      </c>
      <c r="G210" s="2">
        <f t="shared" si="41"/>
        <v>539997.71428571432</v>
      </c>
      <c r="H210" s="2">
        <f t="shared" si="39"/>
        <v>92173426.052603051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2005204.9999999953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1105502.0708283186</v>
      </c>
      <c r="Q210" s="2">
        <f t="shared" si="42"/>
        <v>550000</v>
      </c>
      <c r="R210" s="2">
        <f t="shared" si="40"/>
        <v>94089221.96998781</v>
      </c>
      <c r="S210" s="2">
        <f t="shared" si="17"/>
        <v>539997.71428571641</v>
      </c>
      <c r="T210" s="2">
        <f t="shared" si="18"/>
        <v>10002.285714285681</v>
      </c>
      <c r="U210" s="2">
        <f t="shared" si="19"/>
        <v>550000</v>
      </c>
      <c r="V210" s="2">
        <f t="shared" si="34"/>
        <v>46813618.052602872</v>
      </c>
      <c r="W210" s="2">
        <f t="shared" si="20"/>
        <v>539997.71428571641</v>
      </c>
      <c r="X210" s="2">
        <f t="shared" si="6"/>
        <v>10002.285714283586</v>
      </c>
      <c r="Y210" s="2">
        <f t="shared" si="37"/>
        <v>47275603.917384848</v>
      </c>
      <c r="Z210" s="2" t="str">
        <f t="shared" si="8"/>
        <v>HERE</v>
      </c>
      <c r="AA210" s="2">
        <f>IF(Z210="HERE",Y210,AA209+Graph!$G$1*1000)</f>
        <v>47275603.917384848</v>
      </c>
      <c r="AB210" s="2">
        <f t="shared" si="21"/>
        <v>10002.285714283586</v>
      </c>
      <c r="AC210" s="2">
        <f t="shared" si="38"/>
        <v>46273620.338317156</v>
      </c>
      <c r="AD210" s="3">
        <f t="shared" si="10"/>
        <v>47275603.917384848</v>
      </c>
      <c r="AE210" s="2">
        <f>IF(AE208&gt;=52800000,52800000,IF(AB189=Graph!G$1*1000,AE209+Graph!G$1*1000,AC210))</f>
        <v>46273620.338317156</v>
      </c>
      <c r="AF210" s="3">
        <f t="shared" si="11"/>
        <v>46273620.338317156</v>
      </c>
      <c r="AG210" s="3">
        <f t="shared" si="29"/>
        <v>44132683.628276549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141</v>
      </c>
      <c r="C211" s="7"/>
      <c r="D211" s="2" t="e">
        <f t="shared" si="12"/>
        <v>#N/A</v>
      </c>
      <c r="E211" s="2" t="e">
        <f t="shared" si="22"/>
        <v>#N/A</v>
      </c>
      <c r="F211" s="2">
        <v>1094501.7051184177</v>
      </c>
      <c r="G211" s="2">
        <f t="shared" si="41"/>
        <v>539997.71428571432</v>
      </c>
      <c r="H211" s="2">
        <f t="shared" si="39"/>
        <v>92713423.766888767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2015207.285714281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1110083.6554621756</v>
      </c>
      <c r="Q211" s="2">
        <f t="shared" si="42"/>
        <v>550000</v>
      </c>
      <c r="R211" s="2">
        <f t="shared" si="40"/>
        <v>94639221.96998781</v>
      </c>
      <c r="S211" s="2">
        <f t="shared" si="17"/>
        <v>539997.71428571641</v>
      </c>
      <c r="T211" s="2">
        <f t="shared" si="18"/>
        <v>10002.285714285681</v>
      </c>
      <c r="U211" s="2">
        <f t="shared" si="19"/>
        <v>550000</v>
      </c>
      <c r="V211" s="2">
        <f t="shared" si="34"/>
        <v>47353615.766888589</v>
      </c>
      <c r="W211" s="2">
        <f t="shared" si="20"/>
        <v>539997.71428571641</v>
      </c>
      <c r="X211" s="2">
        <f t="shared" si="6"/>
        <v>10002.285714283586</v>
      </c>
      <c r="Y211" s="2">
        <f t="shared" si="37"/>
        <v>47285606.203099132</v>
      </c>
      <c r="Z211" s="2" t="str">
        <f t="shared" si="8"/>
        <v>MEEP</v>
      </c>
      <c r="AA211" s="2">
        <f>IF(Z211="HERE",Y211,AA210+Graph!$G$1*1000)</f>
        <v>47695603.917384848</v>
      </c>
      <c r="AB211" s="2">
        <f t="shared" si="21"/>
        <v>420000</v>
      </c>
      <c r="AC211" s="2">
        <f t="shared" si="38"/>
        <v>46273620.338317156</v>
      </c>
      <c r="AD211" s="3">
        <f t="shared" si="10"/>
        <v>47695603.917384848</v>
      </c>
      <c r="AE211" s="2">
        <f>IF(AE209&gt;=52800000,52800000,IF(AB190=Graph!G$1*1000,AE210+Graph!G$1*1000,AC211))</f>
        <v>46273620.338317156</v>
      </c>
      <c r="AF211" s="3">
        <f t="shared" si="11"/>
        <v>46273620.338317156</v>
      </c>
      <c r="AG211" s="3">
        <f t="shared" si="29"/>
        <v>44168685.571133688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142</v>
      </c>
      <c r="C212" s="7"/>
      <c r="D212" s="2" t="e">
        <f t="shared" si="12"/>
        <v>#N/A</v>
      </c>
      <c r="E212" s="2" t="e">
        <f t="shared" si="22"/>
        <v>#N/A</v>
      </c>
      <c r="F212" s="2">
        <v>1099008.8988977373</v>
      </c>
      <c r="G212" s="2">
        <f t="shared" si="41"/>
        <v>539997.71428571432</v>
      </c>
      <c r="H212" s="2">
        <f t="shared" si="39"/>
        <v>93253421.481174484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2025209.5714285667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1114665.2400960326</v>
      </c>
      <c r="Q212" s="2">
        <f t="shared" si="42"/>
        <v>550000</v>
      </c>
      <c r="R212" s="2">
        <f t="shared" si="40"/>
        <v>95189221.96998781</v>
      </c>
      <c r="S212" s="2">
        <f t="shared" si="17"/>
        <v>539997.71428571641</v>
      </c>
      <c r="T212" s="2">
        <f t="shared" si="18"/>
        <v>10002.285714285681</v>
      </c>
      <c r="U212" s="2">
        <f t="shared" si="19"/>
        <v>550000</v>
      </c>
      <c r="V212" s="2">
        <f t="shared" si="34"/>
        <v>47893613.481174305</v>
      </c>
      <c r="W212" s="2">
        <f t="shared" si="20"/>
        <v>539997.71428571641</v>
      </c>
      <c r="X212" s="2">
        <f t="shared" si="6"/>
        <v>10002.285714283586</v>
      </c>
      <c r="Y212" s="2">
        <f t="shared" si="37"/>
        <v>47295608.488813415</v>
      </c>
      <c r="Z212" s="2" t="str">
        <f t="shared" si="8"/>
        <v>MEEP</v>
      </c>
      <c r="AA212" s="2">
        <f>IF(Z212="HERE",Y212,AA211+Graph!$G$1*1000)</f>
        <v>48115603.917384848</v>
      </c>
      <c r="AB212" s="2">
        <f t="shared" si="21"/>
        <v>420000</v>
      </c>
      <c r="AC212" s="2">
        <f t="shared" si="38"/>
        <v>46273620.338317156</v>
      </c>
      <c r="AD212" s="3">
        <f t="shared" si="10"/>
        <v>48115603.917384848</v>
      </c>
      <c r="AE212" s="2">
        <f>IF(AE210&gt;=52800000,52800000,IF(AB191=Graph!G$1*1000,AE211+Graph!G$1*1000,AC212))</f>
        <v>46273620.338317156</v>
      </c>
      <c r="AF212" s="3">
        <f t="shared" si="11"/>
        <v>46273620.338317156</v>
      </c>
      <c r="AG212" s="3">
        <f t="shared" si="29"/>
        <v>44204687.513990827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143</v>
      </c>
      <c r="C213" s="7"/>
      <c r="D213" s="2" t="e">
        <f t="shared" si="12"/>
        <v>#N/A</v>
      </c>
      <c r="E213" s="2" t="e">
        <f t="shared" si="22"/>
        <v>#N/A</v>
      </c>
      <c r="F213" s="2">
        <v>1103516.0926770568</v>
      </c>
      <c r="G213" s="2">
        <f t="shared" si="41"/>
        <v>539997.71428571432</v>
      </c>
      <c r="H213" s="2">
        <f t="shared" si="39"/>
        <v>93793419.1954602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2035211.8571428524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1119246.8247298896</v>
      </c>
      <c r="Q213" s="2">
        <f t="shared" si="42"/>
        <v>550000</v>
      </c>
      <c r="R213" s="2">
        <f t="shared" si="40"/>
        <v>95739221.96998781</v>
      </c>
      <c r="S213" s="2">
        <f t="shared" si="17"/>
        <v>539997.71428571641</v>
      </c>
      <c r="T213" s="2">
        <f t="shared" si="18"/>
        <v>10002.285714285681</v>
      </c>
      <c r="U213" s="2">
        <f t="shared" si="19"/>
        <v>550000</v>
      </c>
      <c r="V213" s="2">
        <f t="shared" si="34"/>
        <v>48433611.195460021</v>
      </c>
      <c r="W213" s="2">
        <f t="shared" si="20"/>
        <v>539997.71428571641</v>
      </c>
      <c r="X213" s="2">
        <f t="shared" si="6"/>
        <v>10002.285714283586</v>
      </c>
      <c r="Y213" s="2">
        <f t="shared" si="37"/>
        <v>47305610.774527699</v>
      </c>
      <c r="Z213" s="2" t="str">
        <f t="shared" si="8"/>
        <v>MEEP</v>
      </c>
      <c r="AA213" s="2">
        <f>IF(Z213="HERE",Y213,AA212+Graph!$G$1*1000)</f>
        <v>48535603.917384848</v>
      </c>
      <c r="AB213" s="2">
        <f t="shared" si="21"/>
        <v>420000</v>
      </c>
      <c r="AC213" s="2">
        <f t="shared" si="38"/>
        <v>46273620.338317156</v>
      </c>
      <c r="AD213" s="3">
        <f t="shared" si="10"/>
        <v>48535603.917384848</v>
      </c>
      <c r="AE213" s="2">
        <f>IF(AE211&gt;=52800000,52800000,IF(AB192=Graph!G$1*1000,AE212+Graph!G$1*1000,AC213))</f>
        <v>46273620.338317156</v>
      </c>
      <c r="AF213" s="3">
        <f t="shared" si="11"/>
        <v>46273620.338317156</v>
      </c>
      <c r="AG213" s="3">
        <f t="shared" si="29"/>
        <v>44240689.456847966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144</v>
      </c>
      <c r="C214" s="7"/>
      <c r="D214" s="2" t="e">
        <f t="shared" si="12"/>
        <v>#N/A</v>
      </c>
      <c r="E214" s="2" t="e">
        <f t="shared" si="22"/>
        <v>#N/A</v>
      </c>
      <c r="F214" s="2">
        <v>1108023.2864564061</v>
      </c>
      <c r="G214" s="2">
        <f t="shared" si="41"/>
        <v>539997.71428571432</v>
      </c>
      <c r="H214" s="2">
        <f t="shared" si="39"/>
        <v>94333416.909745917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2045214.1428571381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1123828.4093637466</v>
      </c>
      <c r="Q214" s="2">
        <f t="shared" si="42"/>
        <v>550000</v>
      </c>
      <c r="R214" s="2">
        <f t="shared" si="40"/>
        <v>96289221.96998781</v>
      </c>
      <c r="S214" s="2">
        <f t="shared" si="17"/>
        <v>539997.71428571641</v>
      </c>
      <c r="T214" s="2">
        <f t="shared" si="18"/>
        <v>10002.285714285681</v>
      </c>
      <c r="U214" s="2">
        <f t="shared" si="19"/>
        <v>550000</v>
      </c>
      <c r="V214" s="2">
        <f t="shared" si="34"/>
        <v>48973608.909745738</v>
      </c>
      <c r="W214" s="2">
        <f t="shared" si="20"/>
        <v>539997.71428571641</v>
      </c>
      <c r="X214" s="2">
        <f t="shared" si="6"/>
        <v>10002.285714283586</v>
      </c>
      <c r="Y214" s="2">
        <f t="shared" si="37"/>
        <v>47315613.060241982</v>
      </c>
      <c r="Z214" s="2" t="str">
        <f t="shared" si="8"/>
        <v>MEEP</v>
      </c>
      <c r="AA214" s="2">
        <f>IF(Z214="HERE",Y214,AA213+Graph!$G$1*1000)</f>
        <v>48955603.917384848</v>
      </c>
      <c r="AB214" s="2">
        <f t="shared" si="21"/>
        <v>420000</v>
      </c>
      <c r="AC214" s="2">
        <f t="shared" si="38"/>
        <v>46273620.338317156</v>
      </c>
      <c r="AD214" s="3">
        <f t="shared" si="10"/>
        <v>48955603.917384848</v>
      </c>
      <c r="AE214" s="2">
        <f>IF(AE212&gt;=52800000,52800000,IF(AB193=Graph!G$1*1000,AE213+Graph!G$1*1000,AC214))</f>
        <v>46273620.338317156</v>
      </c>
      <c r="AF214" s="3">
        <f t="shared" si="11"/>
        <v>46273620.338317156</v>
      </c>
      <c r="AG214" s="3">
        <f t="shared" si="29"/>
        <v>44276691.399705105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145</v>
      </c>
      <c r="C215" s="7"/>
      <c r="D215" s="2" t="e">
        <f t="shared" si="12"/>
        <v>#N/A</v>
      </c>
      <c r="E215" s="2" t="e">
        <f t="shared" si="22"/>
        <v>#N/A</v>
      </c>
      <c r="F215" s="2">
        <v>1112530.4802357256</v>
      </c>
      <c r="G215" s="2">
        <f t="shared" si="41"/>
        <v>539997.71428571432</v>
      </c>
      <c r="H215" s="2">
        <f t="shared" si="39"/>
        <v>94873414.624031633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2055216.4285714237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1128409.9939976037</v>
      </c>
      <c r="Q215" s="2">
        <f t="shared" si="42"/>
        <v>550000</v>
      </c>
      <c r="R215" s="2">
        <f t="shared" si="40"/>
        <v>96839221.96998781</v>
      </c>
      <c r="S215" s="2">
        <f t="shared" si="17"/>
        <v>539997.71428571641</v>
      </c>
      <c r="T215" s="2">
        <f t="shared" si="18"/>
        <v>10002.285714285681</v>
      </c>
      <c r="U215" s="2">
        <f t="shared" si="19"/>
        <v>550000</v>
      </c>
      <c r="V215" s="2">
        <f t="shared" si="34"/>
        <v>49513606.624031454</v>
      </c>
      <c r="W215" s="2">
        <f t="shared" si="20"/>
        <v>539997.71428571641</v>
      </c>
      <c r="X215" s="2">
        <f t="shared" si="6"/>
        <v>10002.285714283586</v>
      </c>
      <c r="Y215" s="2">
        <f t="shared" si="37"/>
        <v>47325615.345956266</v>
      </c>
      <c r="Z215" s="2" t="str">
        <f t="shared" si="8"/>
        <v>MEEP</v>
      </c>
      <c r="AA215" s="2">
        <f>IF(Z215="HERE",Y215,AA214+Graph!$G$1*1000)</f>
        <v>49375603.917384848</v>
      </c>
      <c r="AB215" s="2">
        <f t="shared" si="21"/>
        <v>420000</v>
      </c>
      <c r="AC215" s="2">
        <f t="shared" si="38"/>
        <v>46273620.338317156</v>
      </c>
      <c r="AD215" s="3">
        <f t="shared" si="10"/>
        <v>49375603.917384848</v>
      </c>
      <c r="AE215" s="2">
        <f>IF(AE213&gt;=52800000,52800000,IF(AB194=Graph!G$1*1000,AE214+Graph!G$1*1000,AC215))</f>
        <v>46273620.338317156</v>
      </c>
      <c r="AF215" s="3">
        <f t="shared" si="11"/>
        <v>46273620.338317156</v>
      </c>
      <c r="AG215" s="3">
        <f t="shared" si="29"/>
        <v>44312693.342562258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146</v>
      </c>
      <c r="C216" s="7"/>
      <c r="D216" s="2" t="e">
        <f t="shared" si="12"/>
        <v>#N/A</v>
      </c>
      <c r="E216" s="2" t="e">
        <f t="shared" si="22"/>
        <v>#N/A</v>
      </c>
      <c r="F216" s="2">
        <v>1117037.674015075</v>
      </c>
      <c r="G216" s="2">
        <f t="shared" si="41"/>
        <v>539997.71428571432</v>
      </c>
      <c r="H216" s="2">
        <f t="shared" si="39"/>
        <v>95413412.33831735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2065218.7142857094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1132991.5786314309</v>
      </c>
      <c r="Q216" s="2">
        <f t="shared" si="42"/>
        <v>550000</v>
      </c>
      <c r="R216" s="2">
        <f t="shared" si="40"/>
        <v>97389221.96998781</v>
      </c>
      <c r="S216" s="2">
        <f t="shared" si="17"/>
        <v>539997.71428571641</v>
      </c>
      <c r="T216" s="2">
        <f t="shared" si="18"/>
        <v>10002.285714285681</v>
      </c>
      <c r="U216" s="2">
        <f t="shared" si="19"/>
        <v>550000</v>
      </c>
      <c r="V216" s="2">
        <f t="shared" si="34"/>
        <v>50053604.338317171</v>
      </c>
      <c r="W216" s="2">
        <f t="shared" si="20"/>
        <v>539997.71428571641</v>
      </c>
      <c r="X216" s="2">
        <f t="shared" si="6"/>
        <v>10002.285714283586</v>
      </c>
      <c r="Y216" s="2">
        <f t="shared" si="37"/>
        <v>47335617.63167055</v>
      </c>
      <c r="Z216" s="2" t="str">
        <f t="shared" si="8"/>
        <v>MEEP</v>
      </c>
      <c r="AA216" s="2">
        <f>IF(Z216="HERE",Y216,AA215+Graph!$G$1*1000)</f>
        <v>49795603.917384848</v>
      </c>
      <c r="AB216" s="2">
        <f t="shared" si="21"/>
        <v>420000</v>
      </c>
      <c r="AC216" s="2">
        <f t="shared" si="38"/>
        <v>46273620.338317156</v>
      </c>
      <c r="AD216" s="3">
        <f t="shared" si="10"/>
        <v>49795603.917384848</v>
      </c>
      <c r="AE216" s="2">
        <f>IF(AE214&gt;=52800000,52800000,IF(AB195=Graph!G$1*1000,AE215+Graph!G$1*1000,AC216))</f>
        <v>46273620.338317156</v>
      </c>
      <c r="AF216" s="3">
        <f t="shared" si="11"/>
        <v>46273620.338317156</v>
      </c>
      <c r="AG216" s="3">
        <f t="shared" si="29"/>
        <v>44348695.285419397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147</v>
      </c>
      <c r="C217" s="7"/>
      <c r="D217" s="2" t="e">
        <f t="shared" si="12"/>
        <v>#N/A</v>
      </c>
      <c r="E217" s="2" t="e">
        <f t="shared" si="22"/>
        <v>#N/A</v>
      </c>
      <c r="F217" s="2">
        <v>1121544.8677943945</v>
      </c>
      <c r="G217" s="2">
        <f t="shared" si="41"/>
        <v>539997.71428571432</v>
      </c>
      <c r="H217" s="2">
        <f t="shared" si="39"/>
        <v>95953410.052603066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2075220.9999999951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1137573.1632652879</v>
      </c>
      <c r="Q217" s="2">
        <f t="shared" si="42"/>
        <v>550000</v>
      </c>
      <c r="R217" s="2">
        <f t="shared" si="40"/>
        <v>97939221.96998781</v>
      </c>
      <c r="S217" s="2">
        <f t="shared" si="17"/>
        <v>539997.71428571641</v>
      </c>
      <c r="T217" s="2">
        <f t="shared" si="18"/>
        <v>10002.285714285681</v>
      </c>
      <c r="U217" s="2">
        <f t="shared" si="19"/>
        <v>550000</v>
      </c>
      <c r="V217" s="2">
        <f t="shared" si="34"/>
        <v>50593602.052602887</v>
      </c>
      <c r="W217" s="2">
        <f t="shared" si="20"/>
        <v>539997.71428571641</v>
      </c>
      <c r="X217" s="2">
        <f t="shared" si="6"/>
        <v>10002.285714283586</v>
      </c>
      <c r="Y217" s="2">
        <f t="shared" si="37"/>
        <v>47345619.917384833</v>
      </c>
      <c r="Z217" s="2" t="str">
        <f t="shared" si="8"/>
        <v>MEEP</v>
      </c>
      <c r="AA217" s="2">
        <f>IF(Z217="HERE",Y217,AA216+Graph!$G$1*1000)</f>
        <v>50215603.917384848</v>
      </c>
      <c r="AB217" s="2">
        <f t="shared" si="21"/>
        <v>420000</v>
      </c>
      <c r="AC217" s="2">
        <f t="shared" si="38"/>
        <v>46273620.338317156</v>
      </c>
      <c r="AD217" s="3">
        <f t="shared" si="10"/>
        <v>50215603.917384848</v>
      </c>
      <c r="AE217" s="2">
        <f>IF(AE215&gt;=52800000,52800000,IF(AB196=Graph!G$1*1000,AE216+Graph!G$1*1000,AC217))</f>
        <v>46273620.338317156</v>
      </c>
      <c r="AF217" s="3">
        <f t="shared" si="11"/>
        <v>46273620.338317156</v>
      </c>
      <c r="AG217" s="3">
        <f t="shared" si="29"/>
        <v>44384697.228276536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148</v>
      </c>
      <c r="C218" s="7"/>
      <c r="D218" s="2" t="e">
        <f t="shared" si="12"/>
        <v>#N/A</v>
      </c>
      <c r="E218" s="2" t="e">
        <f t="shared" si="22"/>
        <v>#N/A</v>
      </c>
      <c r="F218" s="2">
        <v>1126052.061573714</v>
      </c>
      <c r="G218" s="2">
        <f t="shared" si="41"/>
        <v>539997.71428571432</v>
      </c>
      <c r="H218" s="2">
        <f t="shared" si="39"/>
        <v>96493407.766888782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2085223.2857142808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1142154.7478991449</v>
      </c>
      <c r="Q218" s="2">
        <f t="shared" si="42"/>
        <v>550000</v>
      </c>
      <c r="R218" s="2">
        <f t="shared" si="40"/>
        <v>98489221.96998781</v>
      </c>
      <c r="S218" s="2">
        <f t="shared" si="17"/>
        <v>539997.71428571641</v>
      </c>
      <c r="T218" s="2">
        <f t="shared" si="18"/>
        <v>10002.285714285681</v>
      </c>
      <c r="U218" s="2">
        <f t="shared" si="19"/>
        <v>550000</v>
      </c>
      <c r="V218" s="2">
        <f t="shared" si="34"/>
        <v>51133599.766888604</v>
      </c>
      <c r="W218" s="2">
        <f t="shared" si="20"/>
        <v>539997.71428571641</v>
      </c>
      <c r="X218" s="2">
        <f t="shared" si="6"/>
        <v>10002.285714283586</v>
      </c>
      <c r="Y218" s="2">
        <f t="shared" si="37"/>
        <v>47355622.203099117</v>
      </c>
      <c r="Z218" s="2" t="str">
        <f t="shared" si="8"/>
        <v>MEEP</v>
      </c>
      <c r="AA218" s="2">
        <f>IF(Z218="HERE",Y218,AA217+Graph!$G$1*1000)</f>
        <v>50635603.917384848</v>
      </c>
      <c r="AB218" s="2">
        <f t="shared" si="21"/>
        <v>420000</v>
      </c>
      <c r="AC218" s="2">
        <f t="shared" si="38"/>
        <v>46273620.338317156</v>
      </c>
      <c r="AD218" s="3">
        <f t="shared" si="10"/>
        <v>50635603.917384848</v>
      </c>
      <c r="AE218" s="2">
        <f>IF(AE216&gt;=52800000,52800000,IF(AB197=Graph!G$1*1000,AE217+Graph!G$1*1000,AC218))</f>
        <v>46273620.338317156</v>
      </c>
      <c r="AF218" s="3">
        <f t="shared" si="11"/>
        <v>46273620.338317156</v>
      </c>
      <c r="AG218" s="3">
        <f t="shared" si="29"/>
        <v>44420699.171133675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149</v>
      </c>
      <c r="C219" s="7"/>
      <c r="D219" s="2" t="e">
        <f t="shared" si="12"/>
        <v>#N/A</v>
      </c>
      <c r="E219" s="2" t="e">
        <f t="shared" si="22"/>
        <v>#N/A</v>
      </c>
      <c r="F219" s="2">
        <v>1130559.2553530633</v>
      </c>
      <c r="G219" s="2">
        <f t="shared" si="41"/>
        <v>539997.71428571432</v>
      </c>
      <c r="H219" s="2">
        <f t="shared" si="39"/>
        <v>97033405.481174499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2095225.5714285665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1146736.3325330019</v>
      </c>
      <c r="Q219" s="2">
        <f t="shared" si="42"/>
        <v>550000</v>
      </c>
      <c r="R219" s="2">
        <f t="shared" si="40"/>
        <v>99039221.96998781</v>
      </c>
      <c r="S219" s="2">
        <f t="shared" si="17"/>
        <v>539997.71428571641</v>
      </c>
      <c r="T219" s="2">
        <f t="shared" si="18"/>
        <v>10002.285714285681</v>
      </c>
      <c r="U219" s="2">
        <f t="shared" si="19"/>
        <v>550000</v>
      </c>
      <c r="V219" s="2">
        <f t="shared" si="34"/>
        <v>51673597.48117432</v>
      </c>
      <c r="W219" s="2">
        <f t="shared" si="20"/>
        <v>539997.71428571641</v>
      </c>
      <c r="X219" s="2">
        <f t="shared" si="6"/>
        <v>10002.285714283586</v>
      </c>
      <c r="Y219" s="2">
        <f t="shared" si="37"/>
        <v>47365624.4888134</v>
      </c>
      <c r="Z219" s="2" t="str">
        <f t="shared" si="8"/>
        <v>MEEP</v>
      </c>
      <c r="AA219" s="2">
        <f>IF(Z219="HERE",Y219,AA218+Graph!$G$1*1000)</f>
        <v>51055603.917384848</v>
      </c>
      <c r="AB219" s="2">
        <f t="shared" si="21"/>
        <v>420000</v>
      </c>
      <c r="AC219" s="2">
        <f t="shared" si="38"/>
        <v>46273620.338317156</v>
      </c>
      <c r="AD219" s="3">
        <f t="shared" si="10"/>
        <v>51055603.917384848</v>
      </c>
      <c r="AE219" s="2">
        <f>IF(AE217&gt;=52800000,52800000,IF(AB198=Graph!G$1*1000,AE218+Graph!G$1*1000,AC219))</f>
        <v>46273620.338317156</v>
      </c>
      <c r="AF219" s="3">
        <f t="shared" si="11"/>
        <v>46273620.338317156</v>
      </c>
      <c r="AG219" s="3">
        <f t="shared" si="29"/>
        <v>44456701.113990813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150</v>
      </c>
      <c r="C220" s="7"/>
      <c r="D220" s="2" t="e">
        <f t="shared" si="12"/>
        <v>#N/A</v>
      </c>
      <c r="E220" s="2" t="e">
        <f t="shared" si="22"/>
        <v>#N/A</v>
      </c>
      <c r="F220" s="2">
        <v>1135066.4491323829</v>
      </c>
      <c r="G220" s="2">
        <f t="shared" si="41"/>
        <v>539997.71428571432</v>
      </c>
      <c r="H220" s="2">
        <f t="shared" si="39"/>
        <v>97573403.195460215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2105227.8571428522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1151317.9171668589</v>
      </c>
      <c r="Q220" s="2">
        <f t="shared" si="42"/>
        <v>550000</v>
      </c>
      <c r="R220" s="2">
        <f t="shared" si="40"/>
        <v>99589221.96998781</v>
      </c>
      <c r="S220" s="2">
        <f t="shared" si="17"/>
        <v>539997.71428571641</v>
      </c>
      <c r="T220" s="2">
        <f t="shared" si="18"/>
        <v>10002.285714285681</v>
      </c>
      <c r="U220" s="2">
        <f t="shared" si="19"/>
        <v>550000</v>
      </c>
      <c r="V220" s="2">
        <f t="shared" si="34"/>
        <v>52213595.195460036</v>
      </c>
      <c r="W220" s="2">
        <f t="shared" si="20"/>
        <v>539997.71428571641</v>
      </c>
      <c r="X220" s="2">
        <f t="shared" si="6"/>
        <v>10002.285714283586</v>
      </c>
      <c r="Y220" s="2">
        <f t="shared" si="37"/>
        <v>47375626.774527684</v>
      </c>
      <c r="Z220" s="2" t="str">
        <f t="shared" si="8"/>
        <v>MEEP</v>
      </c>
      <c r="AA220" s="2">
        <f>IF(Z220="HERE",Y220,AA219+Graph!$G$1*1000)</f>
        <v>51475603.917384848</v>
      </c>
      <c r="AB220" s="2">
        <f t="shared" si="21"/>
        <v>420000</v>
      </c>
      <c r="AC220" s="2">
        <f t="shared" si="38"/>
        <v>46273620.338317156</v>
      </c>
      <c r="AD220" s="3">
        <f t="shared" si="10"/>
        <v>51475603.917384848</v>
      </c>
      <c r="AE220" s="2">
        <f>IF(AE218&gt;=52800000,52800000,IF(AB199=Graph!G$1*1000,AE219+Graph!G$1*1000,AC220))</f>
        <v>46273620.338317156</v>
      </c>
      <c r="AF220" s="3">
        <f t="shared" si="11"/>
        <v>46273620.338317156</v>
      </c>
      <c r="AG220" s="3">
        <f t="shared" si="29"/>
        <v>44492703.05684796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151</v>
      </c>
      <c r="C221" s="7"/>
      <c r="D221" s="2" t="e">
        <f t="shared" si="12"/>
        <v>#N/A</v>
      </c>
      <c r="E221" s="2" t="e">
        <f t="shared" si="22"/>
        <v>#N/A</v>
      </c>
      <c r="F221" s="2">
        <v>1139573.6429117024</v>
      </c>
      <c r="G221" s="2">
        <f t="shared" si="41"/>
        <v>539997.71428571432</v>
      </c>
      <c r="H221" s="2">
        <f t="shared" si="39"/>
        <v>98113400.909745932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2115230.1428571381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1155899.5018007159</v>
      </c>
      <c r="Q221" s="2">
        <f t="shared" si="42"/>
        <v>550000</v>
      </c>
      <c r="R221" s="2">
        <f t="shared" si="40"/>
        <v>100139221.96998781</v>
      </c>
      <c r="S221" s="2">
        <f t="shared" si="17"/>
        <v>539997.71428571641</v>
      </c>
      <c r="T221" s="2">
        <f t="shared" si="18"/>
        <v>10002.285714285914</v>
      </c>
      <c r="U221" s="2">
        <f t="shared" si="19"/>
        <v>550000</v>
      </c>
      <c r="V221" s="2">
        <f t="shared" si="34"/>
        <v>52753592.909745753</v>
      </c>
      <c r="W221" s="2">
        <f t="shared" si="20"/>
        <v>539997.71428571641</v>
      </c>
      <c r="X221" s="2">
        <f t="shared" si="6"/>
        <v>10002.285714283586</v>
      </c>
      <c r="Y221" s="2">
        <f t="shared" si="37"/>
        <v>47385629.060241967</v>
      </c>
      <c r="Z221" s="2" t="str">
        <f t="shared" si="8"/>
        <v>MEEP</v>
      </c>
      <c r="AA221" s="2">
        <f>IF(Z221="HERE",Y221,AA220+Graph!$G$1*1000)</f>
        <v>51895603.917384848</v>
      </c>
      <c r="AB221" s="2">
        <f t="shared" si="21"/>
        <v>420000</v>
      </c>
      <c r="AC221" s="2">
        <f t="shared" si="38"/>
        <v>46273620.338317156</v>
      </c>
      <c r="AD221" s="3">
        <f t="shared" si="10"/>
        <v>51895603.917384848</v>
      </c>
      <c r="AE221" s="2">
        <f>IF(AE219&gt;=52800000,52800000,IF(AB200=Graph!G$1*1000,AE220+Graph!G$1*1000,AC221))</f>
        <v>46273620.338317156</v>
      </c>
      <c r="AF221" s="3">
        <f t="shared" si="11"/>
        <v>46273620.338317156</v>
      </c>
      <c r="AG221" s="3">
        <f t="shared" si="29"/>
        <v>44528704.999705099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152</v>
      </c>
      <c r="C222" s="7"/>
      <c r="D222" s="2" t="e">
        <f t="shared" si="12"/>
        <v>#N/A</v>
      </c>
      <c r="E222" s="2" t="e">
        <f t="shared" si="22"/>
        <v>#N/A</v>
      </c>
      <c r="F222" s="2">
        <v>1144080.8366910517</v>
      </c>
      <c r="G222" s="2">
        <f t="shared" si="41"/>
        <v>539997.71428571432</v>
      </c>
      <c r="H222" s="2">
        <f t="shared" si="39"/>
        <v>98653398.624031648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2125232.428571424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1160481.0864345729</v>
      </c>
      <c r="Q222" s="2">
        <f t="shared" si="42"/>
        <v>550000</v>
      </c>
      <c r="R222" s="2">
        <f t="shared" si="40"/>
        <v>100689221.96998781</v>
      </c>
      <c r="S222" s="2">
        <f t="shared" si="17"/>
        <v>539997.71428571641</v>
      </c>
      <c r="T222" s="2">
        <f t="shared" si="18"/>
        <v>10002.285714285914</v>
      </c>
      <c r="U222" s="2">
        <f t="shared" si="19"/>
        <v>550000</v>
      </c>
      <c r="V222" s="2">
        <f t="shared" si="34"/>
        <v>53293590.624031469</v>
      </c>
      <c r="W222" s="2">
        <f t="shared" si="20"/>
        <v>539997.71428571641</v>
      </c>
      <c r="X222" s="2">
        <f t="shared" si="6"/>
        <v>10002.285714283586</v>
      </c>
      <c r="Y222" s="2">
        <f t="shared" si="37"/>
        <v>47395631.345956251</v>
      </c>
      <c r="Z222" s="2" t="str">
        <f t="shared" si="8"/>
        <v>MEEP</v>
      </c>
      <c r="AA222" s="2">
        <f>IF(Z222="HERE",Y222,AA221+Graph!$G$1*1000)</f>
        <v>52315603.917384848</v>
      </c>
      <c r="AB222" s="2">
        <f t="shared" si="21"/>
        <v>420000</v>
      </c>
      <c r="AC222" s="2">
        <f t="shared" si="38"/>
        <v>46273620.338317156</v>
      </c>
      <c r="AD222" s="3">
        <f t="shared" si="10"/>
        <v>52315603.917384848</v>
      </c>
      <c r="AE222" s="2">
        <f>IF(AE220&gt;=52800000,52800000,IF(AB201=Graph!G$1*1000,AE221+Graph!G$1*1000,AC222))</f>
        <v>46273620.338317156</v>
      </c>
      <c r="AF222" s="3">
        <f t="shared" si="11"/>
        <v>46273620.338317156</v>
      </c>
      <c r="AG222" s="3">
        <f t="shared" si="29"/>
        <v>44564706.942562237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153</v>
      </c>
      <c r="C223" s="7"/>
      <c r="D223" s="2" t="e">
        <f t="shared" si="12"/>
        <v>#N/A</v>
      </c>
      <c r="E223" s="2" t="e">
        <f t="shared" si="22"/>
        <v>#N/A</v>
      </c>
      <c r="F223" s="2">
        <v>1148588.0304703712</v>
      </c>
      <c r="G223" s="2">
        <f t="shared" si="41"/>
        <v>539997.71428571432</v>
      </c>
      <c r="H223" s="2">
        <f t="shared" si="39"/>
        <v>99193396.338317364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2135234.7142857099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1165062.6710684299</v>
      </c>
      <c r="Q223" s="2">
        <f t="shared" si="42"/>
        <v>550000</v>
      </c>
      <c r="R223" s="2">
        <f t="shared" si="40"/>
        <v>101239221.96998781</v>
      </c>
      <c r="S223" s="2">
        <f t="shared" si="17"/>
        <v>539997.71428571641</v>
      </c>
      <c r="T223" s="2">
        <f t="shared" si="18"/>
        <v>10002.285714285914</v>
      </c>
      <c r="U223" s="2">
        <f t="shared" si="19"/>
        <v>550000</v>
      </c>
      <c r="V223" s="2">
        <f t="shared" si="34"/>
        <v>53833588.338317186</v>
      </c>
      <c r="W223" s="2">
        <f t="shared" si="20"/>
        <v>539997.71428571641</v>
      </c>
      <c r="X223" s="2">
        <f t="shared" si="6"/>
        <v>10002.285714283586</v>
      </c>
      <c r="Y223" s="2">
        <f t="shared" ref="Y223:Y286" si="43">IF(COUNT($C224)=0,IF(COUNT($C223)=1,C223,SUM(Y222+X223)),C223)</f>
        <v>47405633.631670535</v>
      </c>
      <c r="Z223" s="2" t="str">
        <f t="shared" si="8"/>
        <v>MEEP</v>
      </c>
      <c r="AA223" s="2">
        <f>IF(Z223="HERE",Y223,AA222+Graph!$G$1*1000)</f>
        <v>52735603.917384848</v>
      </c>
      <c r="AB223" s="2">
        <f t="shared" si="21"/>
        <v>420000</v>
      </c>
      <c r="AC223" s="2">
        <f t="shared" ref="AC223:AC286" si="44">IF(Z224="HERE",V223,AC222)</f>
        <v>46273620.338317156</v>
      </c>
      <c r="AD223" s="3">
        <f t="shared" si="10"/>
        <v>52735603.917384848</v>
      </c>
      <c r="AE223" s="2">
        <f>IF(AE221&gt;=52800000,52800000,IF(AB202=Graph!G$1*1000,AE222+Graph!G$1*1000,AC223))</f>
        <v>46273620.338317156</v>
      </c>
      <c r="AF223" s="3">
        <f t="shared" si="11"/>
        <v>46273620.338317156</v>
      </c>
      <c r="AG223" s="3">
        <f t="shared" si="29"/>
        <v>44600708.885419376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154</v>
      </c>
      <c r="C224" s="7"/>
      <c r="D224" s="2" t="e">
        <f t="shared" si="12"/>
        <v>#N/A</v>
      </c>
      <c r="E224" s="2" t="e">
        <f t="shared" si="22"/>
        <v>#N/A</v>
      </c>
      <c r="F224" s="2">
        <v>1153095.2242496908</v>
      </c>
      <c r="G224" s="2">
        <f t="shared" si="41"/>
        <v>539997.71428571432</v>
      </c>
      <c r="H224" s="2">
        <f t="shared" ref="H224:H287" si="45">IF(COUNT($C225)=0,IF(COUNT($C224)=1,C224,SUM(H223+G224)),C224)</f>
        <v>99733394.052603081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2145236.9999999958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1169644.2557022572</v>
      </c>
      <c r="Q224" s="2">
        <f t="shared" si="42"/>
        <v>550000</v>
      </c>
      <c r="R224" s="2">
        <f t="shared" ref="R224:R287" si="46">IF(COUNT($C225)=0,IF(COUNT($C224)=1,M224,SUM(R223+Q224)),M224)</f>
        <v>101789221.96998781</v>
      </c>
      <c r="S224" s="2">
        <f t="shared" si="17"/>
        <v>539997.71428571641</v>
      </c>
      <c r="T224" s="2">
        <f t="shared" si="18"/>
        <v>10002.285714285914</v>
      </c>
      <c r="U224" s="2">
        <f t="shared" si="19"/>
        <v>550000</v>
      </c>
      <c r="V224" s="2">
        <f t="shared" si="34"/>
        <v>54373586.052602902</v>
      </c>
      <c r="W224" s="2">
        <f t="shared" si="20"/>
        <v>539997.71428571641</v>
      </c>
      <c r="X224" s="2">
        <f t="shared" si="6"/>
        <v>10002.285714283586</v>
      </c>
      <c r="Y224" s="2">
        <f t="shared" si="43"/>
        <v>47415635.917384818</v>
      </c>
      <c r="Z224" s="2" t="str">
        <f t="shared" si="8"/>
        <v>MEEP</v>
      </c>
      <c r="AA224" s="2">
        <f>IF(Z224="HERE",Y224,AA223+Graph!$G$1*1000)</f>
        <v>53155603.917384848</v>
      </c>
      <c r="AB224" s="2">
        <f t="shared" si="21"/>
        <v>420000</v>
      </c>
      <c r="AC224" s="2">
        <f t="shared" si="44"/>
        <v>46273620.338317156</v>
      </c>
      <c r="AD224" s="3">
        <f t="shared" si="10"/>
        <v>52800000</v>
      </c>
      <c r="AE224" s="2">
        <f>IF(AE222&gt;=52800000,52800000,IF(AB203=Graph!G$1*1000,AE223+Graph!G$1*1000,AC224))</f>
        <v>46273620.338317156</v>
      </c>
      <c r="AF224" s="3">
        <f t="shared" si="11"/>
        <v>46273620.338317156</v>
      </c>
      <c r="AG224" s="3">
        <f t="shared" si="29"/>
        <v>44636710.828276515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155</v>
      </c>
      <c r="C225" s="7"/>
      <c r="D225" s="2" t="e">
        <f t="shared" si="12"/>
        <v>#N/A</v>
      </c>
      <c r="E225" s="2" t="e">
        <f t="shared" si="22"/>
        <v>#N/A</v>
      </c>
      <c r="F225" s="2">
        <v>1157602.4180290401</v>
      </c>
      <c r="G225" s="2">
        <f t="shared" si="41"/>
        <v>539997.71428571432</v>
      </c>
      <c r="H225" s="2">
        <f t="shared" si="45"/>
        <v>100273391.7668888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2155239.2857142817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1174225.8403361142</v>
      </c>
      <c r="Q225" s="2">
        <f t="shared" si="42"/>
        <v>550000</v>
      </c>
      <c r="R225" s="2">
        <f t="shared" si="46"/>
        <v>102339221.96998781</v>
      </c>
      <c r="S225" s="2">
        <f t="shared" si="17"/>
        <v>539997.71428571641</v>
      </c>
      <c r="T225" s="2">
        <f t="shared" si="18"/>
        <v>10002.285714285914</v>
      </c>
      <c r="U225" s="2">
        <f t="shared" si="19"/>
        <v>550000</v>
      </c>
      <c r="V225" s="2">
        <f t="shared" si="34"/>
        <v>54913583.766888618</v>
      </c>
      <c r="W225" s="2">
        <f t="shared" si="20"/>
        <v>539997.71428571641</v>
      </c>
      <c r="X225" s="2">
        <f t="shared" si="6"/>
        <v>10002.285714283586</v>
      </c>
      <c r="Y225" s="2">
        <f t="shared" si="43"/>
        <v>47425638.203099102</v>
      </c>
      <c r="Z225" s="2" t="str">
        <f t="shared" si="8"/>
        <v>MEEP</v>
      </c>
      <c r="AA225" s="2">
        <f>IF(Z225="HERE",Y225,AA224+Graph!$G$1*1000)</f>
        <v>53575603.917384848</v>
      </c>
      <c r="AB225" s="2">
        <f t="shared" si="21"/>
        <v>420000</v>
      </c>
      <c r="AC225" s="2">
        <f t="shared" si="44"/>
        <v>46273620.338317156</v>
      </c>
      <c r="AD225" s="3">
        <f t="shared" si="10"/>
        <v>52800000</v>
      </c>
      <c r="AE225" s="2">
        <f>IF(AE223&gt;=52800000,52800000,IF(AB204=Graph!G$1*1000,AE224+Graph!G$1*1000,AC225))</f>
        <v>46273620.338317156</v>
      </c>
      <c r="AF225" s="3">
        <f t="shared" si="11"/>
        <v>46273620.338317156</v>
      </c>
      <c r="AG225" s="3">
        <f t="shared" si="29"/>
        <v>44672712.771133661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156</v>
      </c>
      <c r="C226" s="7"/>
      <c r="D226" s="2" t="e">
        <f t="shared" si="12"/>
        <v>#N/A</v>
      </c>
      <c r="E226" s="2" t="e">
        <f t="shared" si="22"/>
        <v>#N/A</v>
      </c>
      <c r="F226" s="2">
        <v>1162109.6118083596</v>
      </c>
      <c r="G226" s="2">
        <f t="shared" si="41"/>
        <v>539997.71428571432</v>
      </c>
      <c r="H226" s="2">
        <f t="shared" si="45"/>
        <v>100813389.48117451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2165241.5714285676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1178807.4249699712</v>
      </c>
      <c r="Q226" s="2">
        <f t="shared" si="42"/>
        <v>550000</v>
      </c>
      <c r="R226" s="2">
        <f t="shared" si="46"/>
        <v>102889221.96998781</v>
      </c>
      <c r="S226" s="2">
        <f t="shared" si="17"/>
        <v>539997.71428571641</v>
      </c>
      <c r="T226" s="2">
        <f t="shared" si="18"/>
        <v>10002.285714285914</v>
      </c>
      <c r="U226" s="2">
        <f t="shared" si="19"/>
        <v>550000</v>
      </c>
      <c r="V226" s="2">
        <f t="shared" si="34"/>
        <v>55453581.481174335</v>
      </c>
      <c r="W226" s="2">
        <f t="shared" si="20"/>
        <v>539997.71428571641</v>
      </c>
      <c r="X226" s="2">
        <f t="shared" si="6"/>
        <v>10002.285714283586</v>
      </c>
      <c r="Y226" s="2">
        <f t="shared" si="43"/>
        <v>47435640.488813385</v>
      </c>
      <c r="Z226" s="2" t="str">
        <f t="shared" si="8"/>
        <v>MEEP</v>
      </c>
      <c r="AA226" s="2">
        <f>IF(Z226="HERE",Y226,AA225+Graph!$G$1*1000)</f>
        <v>53995603.917384848</v>
      </c>
      <c r="AB226" s="2">
        <f t="shared" si="21"/>
        <v>420000</v>
      </c>
      <c r="AC226" s="2">
        <f t="shared" si="44"/>
        <v>46273620.338317156</v>
      </c>
      <c r="AD226" s="3">
        <f t="shared" si="10"/>
        <v>52800000</v>
      </c>
      <c r="AE226" s="2">
        <f>IF(AE224&gt;=52800000,52800000,IF(AB205=Graph!G$1*1000,AE225+Graph!G$1*1000,AC226))</f>
        <v>46273620.338317156</v>
      </c>
      <c r="AF226" s="3">
        <f t="shared" si="11"/>
        <v>46273620.338317156</v>
      </c>
      <c r="AG226" s="3">
        <f t="shared" si="29"/>
        <v>44708714.713990808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157</v>
      </c>
      <c r="C227" s="7"/>
      <c r="D227" s="2" t="e">
        <f t="shared" si="12"/>
        <v>#N/A</v>
      </c>
      <c r="E227" s="2" t="e">
        <f t="shared" si="22"/>
        <v>#N/A</v>
      </c>
      <c r="F227" s="2">
        <v>1166616.8055876791</v>
      </c>
      <c r="G227" s="2">
        <f t="shared" si="41"/>
        <v>539997.71428571432</v>
      </c>
      <c r="H227" s="2">
        <f t="shared" si="45"/>
        <v>101353387.19546023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2175243.8571428536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1183389.0096038282</v>
      </c>
      <c r="Q227" s="2">
        <f t="shared" si="42"/>
        <v>550000</v>
      </c>
      <c r="R227" s="2">
        <f t="shared" si="46"/>
        <v>103439221.96998781</v>
      </c>
      <c r="S227" s="2">
        <f t="shared" si="17"/>
        <v>539997.71428571641</v>
      </c>
      <c r="T227" s="2">
        <f t="shared" si="18"/>
        <v>10002.285714285914</v>
      </c>
      <c r="U227" s="2">
        <f t="shared" si="19"/>
        <v>550000</v>
      </c>
      <c r="V227" s="2">
        <f t="shared" si="34"/>
        <v>55993579.195460051</v>
      </c>
      <c r="W227" s="2">
        <f t="shared" si="20"/>
        <v>539997.71428571641</v>
      </c>
      <c r="X227" s="2">
        <f t="shared" si="6"/>
        <v>10002.285714283586</v>
      </c>
      <c r="Y227" s="2">
        <f t="shared" si="43"/>
        <v>47445642.774527669</v>
      </c>
      <c r="Z227" s="2" t="str">
        <f t="shared" si="8"/>
        <v>MEEP</v>
      </c>
      <c r="AA227" s="2">
        <f>IF(Z227="HERE",Y227,AA226+Graph!$G$1*1000)</f>
        <v>54415603.917384848</v>
      </c>
      <c r="AB227" s="2">
        <f t="shared" si="21"/>
        <v>420000</v>
      </c>
      <c r="AC227" s="2">
        <f t="shared" si="44"/>
        <v>46273620.338317156</v>
      </c>
      <c r="AD227" s="3">
        <f t="shared" si="10"/>
        <v>52800000</v>
      </c>
      <c r="AE227" s="2">
        <f>IF(AE225&gt;=52800000,52800000,IF(AB206=Graph!G$1*1000,AE226+Graph!G$1*1000,AC227))</f>
        <v>46273620.338317156</v>
      </c>
      <c r="AF227" s="3">
        <f t="shared" si="11"/>
        <v>46273620.338317156</v>
      </c>
      <c r="AG227" s="3">
        <f t="shared" si="29"/>
        <v>44744716.656847946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158</v>
      </c>
      <c r="C228" s="7"/>
      <c r="D228" s="2" t="e">
        <f t="shared" si="12"/>
        <v>#N/A</v>
      </c>
      <c r="E228" s="2" t="e">
        <f t="shared" si="22"/>
        <v>#N/A</v>
      </c>
      <c r="F228" s="2">
        <v>1171123.9993670285</v>
      </c>
      <c r="G228" s="2">
        <f t="shared" si="41"/>
        <v>539997.71428571432</v>
      </c>
      <c r="H228" s="2">
        <f t="shared" si="45"/>
        <v>101893384.90974595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2185246.1428571395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1187970.5942376852</v>
      </c>
      <c r="Q228" s="2">
        <f t="shared" si="42"/>
        <v>550000</v>
      </c>
      <c r="R228" s="2">
        <f t="shared" si="46"/>
        <v>103989221.96998781</v>
      </c>
      <c r="S228" s="2">
        <f t="shared" si="17"/>
        <v>539997.71428571641</v>
      </c>
      <c r="T228" s="2">
        <f t="shared" si="18"/>
        <v>10002.285714285914</v>
      </c>
      <c r="U228" s="2">
        <f t="shared" si="19"/>
        <v>550000</v>
      </c>
      <c r="V228" s="2">
        <f t="shared" si="34"/>
        <v>56533576.909745768</v>
      </c>
      <c r="W228" s="2">
        <f t="shared" si="20"/>
        <v>539997.71428571641</v>
      </c>
      <c r="X228" s="2">
        <f t="shared" si="6"/>
        <v>10002.285714283586</v>
      </c>
      <c r="Y228" s="2">
        <f t="shared" si="43"/>
        <v>47455645.060241953</v>
      </c>
      <c r="Z228" s="2" t="str">
        <f t="shared" si="8"/>
        <v>MEEP</v>
      </c>
      <c r="AA228" s="2">
        <f>IF(Z228="HERE",Y228,AA227+Graph!$G$1*1000)</f>
        <v>54835603.917384848</v>
      </c>
      <c r="AB228" s="2">
        <f t="shared" si="21"/>
        <v>420000</v>
      </c>
      <c r="AC228" s="2">
        <f t="shared" si="44"/>
        <v>46273620.338317156</v>
      </c>
      <c r="AD228" s="3">
        <f t="shared" si="10"/>
        <v>52800000</v>
      </c>
      <c r="AE228" s="2">
        <f>IF(AE226&gt;=52800000,52800000,IF(AB207=Graph!G$1*1000,AE227+Graph!G$1*1000,AC228))</f>
        <v>46273620.338317156</v>
      </c>
      <c r="AF228" s="3">
        <f t="shared" si="11"/>
        <v>46273620.338317156</v>
      </c>
      <c r="AG228" s="3">
        <f t="shared" si="29"/>
        <v>44780718.599705085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159</v>
      </c>
      <c r="C229" s="7"/>
      <c r="D229" s="2" t="e">
        <f t="shared" si="12"/>
        <v>#N/A</v>
      </c>
      <c r="E229" s="2" t="e">
        <f t="shared" si="22"/>
        <v>#N/A</v>
      </c>
      <c r="F229" s="2">
        <v>1175631.193146348</v>
      </c>
      <c r="G229" s="2">
        <f t="shared" si="41"/>
        <v>539997.71428571432</v>
      </c>
      <c r="H229" s="2">
        <f t="shared" si="45"/>
        <v>102433382.62403166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2195248.4285714254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1192552.1788715422</v>
      </c>
      <c r="Q229" s="2">
        <f t="shared" si="42"/>
        <v>550000</v>
      </c>
      <c r="R229" s="2">
        <f t="shared" si="46"/>
        <v>104539221.96998781</v>
      </c>
      <c r="S229" s="2">
        <f t="shared" si="17"/>
        <v>539997.71428571641</v>
      </c>
      <c r="T229" s="2">
        <f t="shared" si="18"/>
        <v>10002.285714285914</v>
      </c>
      <c r="U229" s="2">
        <f t="shared" si="19"/>
        <v>550000</v>
      </c>
      <c r="V229" s="2">
        <f t="shared" si="34"/>
        <v>57073574.624031484</v>
      </c>
      <c r="W229" s="2">
        <f t="shared" si="20"/>
        <v>539997.71428571641</v>
      </c>
      <c r="X229" s="2">
        <f t="shared" si="6"/>
        <v>10002.285714283586</v>
      </c>
      <c r="Y229" s="2">
        <f t="shared" si="43"/>
        <v>47465647.345956236</v>
      </c>
      <c r="Z229" s="2" t="str">
        <f t="shared" si="8"/>
        <v>MEEP</v>
      </c>
      <c r="AA229" s="2">
        <f>IF(Z229="HERE",Y229,AA228+Graph!$G$1*1000)</f>
        <v>55255603.917384848</v>
      </c>
      <c r="AB229" s="2">
        <f t="shared" si="21"/>
        <v>420000</v>
      </c>
      <c r="AC229" s="2">
        <f t="shared" si="44"/>
        <v>46273620.338317156</v>
      </c>
      <c r="AD229" s="3">
        <f t="shared" si="10"/>
        <v>52800000</v>
      </c>
      <c r="AE229" s="2">
        <f>IF(AE227&gt;=52800000,52800000,IF(AB208=Graph!G$1*1000,AE228+Graph!G$1*1000,AC229))</f>
        <v>46273620.338317156</v>
      </c>
      <c r="AF229" s="3">
        <f t="shared" si="11"/>
        <v>46273620.338317156</v>
      </c>
      <c r="AG229" s="3">
        <f t="shared" si="29"/>
        <v>44816720.542562224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160</v>
      </c>
      <c r="C230" s="7"/>
      <c r="D230" s="2" t="e">
        <f t="shared" si="12"/>
        <v>#N/A</v>
      </c>
      <c r="E230" s="2" t="e">
        <f t="shared" si="22"/>
        <v>#N/A</v>
      </c>
      <c r="F230" s="2">
        <v>1180138.3869256675</v>
      </c>
      <c r="G230" s="2">
        <f t="shared" ref="G230:G293" si="47">IF(F230&gt;550000,$AK$31*1000,F230)</f>
        <v>539997.71428571432</v>
      </c>
      <c r="H230" s="2">
        <f t="shared" si="45"/>
        <v>102973380.33831738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2205250.7142857113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1197133.7635053992</v>
      </c>
      <c r="Q230" s="2">
        <f t="shared" ref="Q230:Q293" si="48">IF(P230&gt;550000,550000,P230)</f>
        <v>550000</v>
      </c>
      <c r="R230" s="2">
        <f t="shared" si="46"/>
        <v>105089221.96998781</v>
      </c>
      <c r="S230" s="2">
        <f t="shared" si="17"/>
        <v>539997.71428571641</v>
      </c>
      <c r="T230" s="2">
        <f t="shared" si="18"/>
        <v>10002.285714285914</v>
      </c>
      <c r="U230" s="2">
        <f t="shared" si="19"/>
        <v>550000</v>
      </c>
      <c r="V230" s="2">
        <f t="shared" si="34"/>
        <v>57613572.338317201</v>
      </c>
      <c r="W230" s="2">
        <f t="shared" si="20"/>
        <v>539997.71428571641</v>
      </c>
      <c r="X230" s="2">
        <f t="shared" si="6"/>
        <v>10002.285714283586</v>
      </c>
      <c r="Y230" s="2">
        <f t="shared" si="43"/>
        <v>47475649.63167052</v>
      </c>
      <c r="Z230" s="2" t="str">
        <f t="shared" si="8"/>
        <v>MEEP</v>
      </c>
      <c r="AA230" s="2">
        <f>IF(Z230="HERE",Y230,AA229+Graph!$G$1*1000)</f>
        <v>55675603.917384848</v>
      </c>
      <c r="AB230" s="2">
        <f t="shared" si="21"/>
        <v>420000</v>
      </c>
      <c r="AC230" s="2">
        <f t="shared" si="44"/>
        <v>46273620.338317156</v>
      </c>
      <c r="AD230" s="3">
        <f t="shared" si="10"/>
        <v>52800000</v>
      </c>
      <c r="AE230" s="2">
        <f>IF(AE228&gt;=52800000,52800000,IF(AB209=Graph!G$1*1000,AE229+Graph!G$1*1000,AC230))</f>
        <v>46273620.338317156</v>
      </c>
      <c r="AF230" s="3">
        <f t="shared" si="11"/>
        <v>46273620.338317156</v>
      </c>
      <c r="AG230" s="3">
        <f t="shared" si="29"/>
        <v>44852722.48541937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161</v>
      </c>
      <c r="C231" s="7"/>
      <c r="D231" s="2" t="e">
        <f t="shared" si="12"/>
        <v>#N/A</v>
      </c>
      <c r="E231" s="2" t="e">
        <f t="shared" si="22"/>
        <v>#N/A</v>
      </c>
      <c r="F231" s="2">
        <v>1184645.5807050169</v>
      </c>
      <c r="G231" s="2">
        <f t="shared" si="47"/>
        <v>539997.71428571432</v>
      </c>
      <c r="H231" s="2">
        <f t="shared" si="45"/>
        <v>103513378.0526031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2215252.9999999972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1201715.3481392562</v>
      </c>
      <c r="Q231" s="2">
        <f t="shared" si="48"/>
        <v>550000</v>
      </c>
      <c r="R231" s="2">
        <f t="shared" si="46"/>
        <v>105639221.96998781</v>
      </c>
      <c r="S231" s="2">
        <f t="shared" si="17"/>
        <v>539997.71428571641</v>
      </c>
      <c r="T231" s="2">
        <f t="shared" si="18"/>
        <v>10002.285714285914</v>
      </c>
      <c r="U231" s="2">
        <f t="shared" si="19"/>
        <v>550000</v>
      </c>
      <c r="V231" s="2">
        <f t="shared" si="34"/>
        <v>58153570.052602917</v>
      </c>
      <c r="W231" s="2">
        <f t="shared" si="20"/>
        <v>539997.71428571641</v>
      </c>
      <c r="X231" s="2">
        <f t="shared" si="6"/>
        <v>10002.285714283586</v>
      </c>
      <c r="Y231" s="2">
        <f t="shared" si="43"/>
        <v>47485651.917384803</v>
      </c>
      <c r="Z231" s="2" t="str">
        <f t="shared" si="8"/>
        <v>MEEP</v>
      </c>
      <c r="AA231" s="2">
        <f>IF(Z231="HERE",Y231,AA230+Graph!$G$1*1000)</f>
        <v>56095603.917384848</v>
      </c>
      <c r="AB231" s="2">
        <f t="shared" si="21"/>
        <v>420000</v>
      </c>
      <c r="AC231" s="2">
        <f t="shared" si="44"/>
        <v>46273620.338317156</v>
      </c>
      <c r="AD231" s="3">
        <f t="shared" si="10"/>
        <v>52800000</v>
      </c>
      <c r="AE231" s="2">
        <f>IF(AE229&gt;=52800000,52800000,IF(AB210=Graph!G$1*1000,AE230+Graph!G$1*1000,AC231))</f>
        <v>46273620.338317156</v>
      </c>
      <c r="AF231" s="3">
        <f t="shared" si="11"/>
        <v>46273620.338317156</v>
      </c>
      <c r="AG231" s="3">
        <f t="shared" si="29"/>
        <v>44861724.542562224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162</v>
      </c>
      <c r="C232" s="7"/>
      <c r="D232" s="2" t="e">
        <f t="shared" si="12"/>
        <v>#N/A</v>
      </c>
      <c r="E232" s="2" t="e">
        <f t="shared" si="22"/>
        <v>#N/A</v>
      </c>
      <c r="F232" s="2">
        <v>1189152.7744843364</v>
      </c>
      <c r="G232" s="2">
        <f t="shared" si="47"/>
        <v>539997.71428571432</v>
      </c>
      <c r="H232" s="2">
        <f t="shared" si="45"/>
        <v>104053375.76688881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2225255.2857142831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1206296.9327731133</v>
      </c>
      <c r="Q232" s="2">
        <f t="shared" si="48"/>
        <v>550000</v>
      </c>
      <c r="R232" s="2">
        <f t="shared" si="46"/>
        <v>106189221.96998781</v>
      </c>
      <c r="S232" s="2">
        <f t="shared" si="17"/>
        <v>539997.71428571641</v>
      </c>
      <c r="T232" s="2">
        <f t="shared" si="18"/>
        <v>10002.285714285914</v>
      </c>
      <c r="U232" s="2">
        <f t="shared" si="19"/>
        <v>550000</v>
      </c>
      <c r="V232" s="2">
        <f t="shared" si="34"/>
        <v>58693567.766888633</v>
      </c>
      <c r="W232" s="2">
        <f t="shared" si="20"/>
        <v>539997.71428571641</v>
      </c>
      <c r="X232" s="2">
        <f t="shared" si="6"/>
        <v>10002.285714283586</v>
      </c>
      <c r="Y232" s="2">
        <f t="shared" si="43"/>
        <v>47495654.203099087</v>
      </c>
      <c r="Z232" s="2" t="str">
        <f t="shared" si="8"/>
        <v>MEEP</v>
      </c>
      <c r="AA232" s="2">
        <f>IF(Z232="HERE",Y232,AA231+Graph!$G$1*1000)</f>
        <v>56515603.917384848</v>
      </c>
      <c r="AB232" s="2">
        <f t="shared" si="21"/>
        <v>420000</v>
      </c>
      <c r="AC232" s="2">
        <f t="shared" si="44"/>
        <v>46273620.338317156</v>
      </c>
      <c r="AD232" s="3">
        <f t="shared" si="10"/>
        <v>52800000</v>
      </c>
      <c r="AE232" s="2">
        <f>IF(AE230&gt;=52800000,52800000,IF(AB211=Graph!G$1*1000,AE231+Graph!G$1*1000,AC232))</f>
        <v>46693620.338317156</v>
      </c>
      <c r="AF232" s="3">
        <f t="shared" si="11"/>
        <v>46693620.338317156</v>
      </c>
      <c r="AG232" s="3">
        <f t="shared" si="29"/>
        <v>45239724.542562224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163</v>
      </c>
      <c r="C233" s="7"/>
      <c r="D233" s="2" t="e">
        <f t="shared" si="12"/>
        <v>#N/A</v>
      </c>
      <c r="E233" s="2" t="e">
        <f t="shared" si="22"/>
        <v>#N/A</v>
      </c>
      <c r="F233" s="2">
        <v>1193659.9682636559</v>
      </c>
      <c r="G233" s="2">
        <f t="shared" si="47"/>
        <v>539997.71428571432</v>
      </c>
      <c r="H233" s="2">
        <f t="shared" si="45"/>
        <v>104593373.48117453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2235257.571428569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1210878.5174069405</v>
      </c>
      <c r="Q233" s="2">
        <f t="shared" si="48"/>
        <v>550000</v>
      </c>
      <c r="R233" s="2">
        <f t="shared" si="46"/>
        <v>106739221.96998781</v>
      </c>
      <c r="S233" s="2">
        <f t="shared" si="17"/>
        <v>539997.71428571641</v>
      </c>
      <c r="T233" s="2">
        <f t="shared" si="18"/>
        <v>10002.285714285914</v>
      </c>
      <c r="U233" s="2">
        <f t="shared" si="19"/>
        <v>550000</v>
      </c>
      <c r="V233" s="2">
        <f t="shared" si="34"/>
        <v>59233565.48117435</v>
      </c>
      <c r="W233" s="2">
        <f t="shared" si="20"/>
        <v>539997.71428571641</v>
      </c>
      <c r="X233" s="2">
        <f t="shared" si="6"/>
        <v>10002.285714283586</v>
      </c>
      <c r="Y233" s="2">
        <f t="shared" si="43"/>
        <v>47505656.48881337</v>
      </c>
      <c r="Z233" s="2" t="str">
        <f t="shared" si="8"/>
        <v>MEEP</v>
      </c>
      <c r="AA233" s="2">
        <f>IF(Z233="HERE",Y233,AA232+Graph!$G$1*1000)</f>
        <v>56935603.917384848</v>
      </c>
      <c r="AB233" s="2">
        <f t="shared" si="21"/>
        <v>420000</v>
      </c>
      <c r="AC233" s="2">
        <f t="shared" si="44"/>
        <v>46273620.338317156</v>
      </c>
      <c r="AD233" s="3">
        <f t="shared" si="10"/>
        <v>52800000</v>
      </c>
      <c r="AE233" s="2">
        <f>IF(AE231&gt;=52800000,52800000,IF(AB212=Graph!G$1*1000,AE232+Graph!G$1*1000,AC233))</f>
        <v>47113620.338317156</v>
      </c>
      <c r="AF233" s="3">
        <f t="shared" si="11"/>
        <v>47113620.338317156</v>
      </c>
      <c r="AG233" s="3">
        <f t="shared" si="29"/>
        <v>45617724.542562224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164</v>
      </c>
      <c r="C234" s="7"/>
      <c r="D234" s="2" t="e">
        <f t="shared" si="12"/>
        <v>#N/A</v>
      </c>
      <c r="E234" s="2" t="e">
        <f t="shared" si="22"/>
        <v>#N/A</v>
      </c>
      <c r="F234" s="2">
        <v>1198167.1620430052</v>
      </c>
      <c r="G234" s="2">
        <f t="shared" si="47"/>
        <v>539997.71428571432</v>
      </c>
      <c r="H234" s="2">
        <f t="shared" si="45"/>
        <v>105133371.19546025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2245259.8571428549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1215460.1020407975</v>
      </c>
      <c r="Q234" s="2">
        <f t="shared" si="48"/>
        <v>550000</v>
      </c>
      <c r="R234" s="2">
        <f t="shared" si="46"/>
        <v>107289221.96998781</v>
      </c>
      <c r="S234" s="2">
        <f t="shared" si="17"/>
        <v>539997.71428571641</v>
      </c>
      <c r="T234" s="2">
        <f t="shared" si="18"/>
        <v>10002.285714285914</v>
      </c>
      <c r="U234" s="2">
        <f t="shared" si="19"/>
        <v>550000</v>
      </c>
      <c r="V234" s="2">
        <f t="shared" si="34"/>
        <v>59773563.195460066</v>
      </c>
      <c r="W234" s="2">
        <f t="shared" si="20"/>
        <v>539997.71428571641</v>
      </c>
      <c r="X234" s="2">
        <f t="shared" si="6"/>
        <v>10002.285714283586</v>
      </c>
      <c r="Y234" s="2">
        <f t="shared" si="43"/>
        <v>47515658.774527654</v>
      </c>
      <c r="Z234" s="2" t="str">
        <f t="shared" si="8"/>
        <v>MEEP</v>
      </c>
      <c r="AA234" s="2">
        <f>IF(Z234="HERE",Y234,AA233+Graph!$G$1*1000)</f>
        <v>57355603.917384848</v>
      </c>
      <c r="AB234" s="2">
        <f t="shared" si="21"/>
        <v>420000</v>
      </c>
      <c r="AC234" s="2">
        <f t="shared" si="44"/>
        <v>46273620.338317156</v>
      </c>
      <c r="AD234" s="3">
        <f t="shared" si="10"/>
        <v>52800000</v>
      </c>
      <c r="AE234" s="2">
        <f>IF(AE232&gt;=52800000,52800000,IF(AB213=Graph!G$1*1000,AE233+Graph!G$1*1000,AC234))</f>
        <v>47533620.338317156</v>
      </c>
      <c r="AF234" s="3">
        <f t="shared" si="11"/>
        <v>47533620.338317156</v>
      </c>
      <c r="AG234" s="3">
        <f t="shared" si="29"/>
        <v>45995724.542562224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165</v>
      </c>
      <c r="C235" s="7"/>
      <c r="D235" s="2" t="e">
        <f t="shared" si="12"/>
        <v>#N/A</v>
      </c>
      <c r="E235" s="2" t="e">
        <f t="shared" si="22"/>
        <v>#N/A</v>
      </c>
      <c r="F235" s="2">
        <v>1202674.3558223248</v>
      </c>
      <c r="G235" s="2">
        <f t="shared" si="47"/>
        <v>539997.71428571432</v>
      </c>
      <c r="H235" s="2">
        <f t="shared" si="45"/>
        <v>105673368.90974596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2255262.1428571409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1220041.6866746545</v>
      </c>
      <c r="Q235" s="2">
        <f t="shared" si="48"/>
        <v>550000</v>
      </c>
      <c r="R235" s="2">
        <f t="shared" si="46"/>
        <v>107839221.96998781</v>
      </c>
      <c r="S235" s="2">
        <f t="shared" si="17"/>
        <v>539997.71428571641</v>
      </c>
      <c r="T235" s="2">
        <f t="shared" si="18"/>
        <v>10002.285714285914</v>
      </c>
      <c r="U235" s="2">
        <f t="shared" si="19"/>
        <v>550000</v>
      </c>
      <c r="V235" s="2">
        <f t="shared" si="34"/>
        <v>60313560.909745783</v>
      </c>
      <c r="W235" s="2">
        <f t="shared" si="20"/>
        <v>539997.71428571641</v>
      </c>
      <c r="X235" s="2">
        <f t="shared" si="6"/>
        <v>10002.285714283586</v>
      </c>
      <c r="Y235" s="2">
        <f t="shared" si="43"/>
        <v>47525661.060241938</v>
      </c>
      <c r="Z235" s="2" t="str">
        <f t="shared" si="8"/>
        <v>MEEP</v>
      </c>
      <c r="AA235" s="2">
        <f>IF(Z235="HERE",Y235,AA234+Graph!$G$1*1000)</f>
        <v>57775603.917384848</v>
      </c>
      <c r="AB235" s="2">
        <f t="shared" si="21"/>
        <v>420000</v>
      </c>
      <c r="AC235" s="2">
        <f t="shared" si="44"/>
        <v>46273620.338317156</v>
      </c>
      <c r="AD235" s="3">
        <f t="shared" si="10"/>
        <v>52800000</v>
      </c>
      <c r="AE235" s="2">
        <f>IF(AE233&gt;=52800000,52800000,IF(AB214=Graph!G$1*1000,AE234+Graph!G$1*1000,AC235))</f>
        <v>47953620.338317156</v>
      </c>
      <c r="AF235" s="3">
        <f t="shared" si="11"/>
        <v>47953620.338317156</v>
      </c>
      <c r="AG235" s="3">
        <f t="shared" si="29"/>
        <v>46373724.542562224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166</v>
      </c>
      <c r="C236" s="7"/>
      <c r="D236" s="2" t="e">
        <f t="shared" si="12"/>
        <v>#N/A</v>
      </c>
      <c r="E236" s="2" t="e">
        <f t="shared" si="22"/>
        <v>#N/A</v>
      </c>
      <c r="F236" s="2">
        <v>1207181.5496016443</v>
      </c>
      <c r="G236" s="2">
        <f t="shared" si="47"/>
        <v>539997.71428571432</v>
      </c>
      <c r="H236" s="2">
        <f t="shared" si="45"/>
        <v>106213366.62403168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2265264.4285714268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1224623.2713085115</v>
      </c>
      <c r="Q236" s="2">
        <f t="shared" si="48"/>
        <v>550000</v>
      </c>
      <c r="R236" s="2">
        <f t="shared" si="46"/>
        <v>108389221.96998781</v>
      </c>
      <c r="S236" s="2">
        <f t="shared" si="17"/>
        <v>539997.71428571641</v>
      </c>
      <c r="T236" s="2">
        <f t="shared" si="18"/>
        <v>10002.285714285914</v>
      </c>
      <c r="U236" s="2">
        <f t="shared" si="19"/>
        <v>550000</v>
      </c>
      <c r="V236" s="2">
        <f t="shared" si="34"/>
        <v>60853558.624031499</v>
      </c>
      <c r="W236" s="2">
        <f t="shared" si="20"/>
        <v>539997.71428571641</v>
      </c>
      <c r="X236" s="2">
        <f t="shared" si="6"/>
        <v>10002.285714283586</v>
      </c>
      <c r="Y236" s="2">
        <f t="shared" si="43"/>
        <v>47535663.345956221</v>
      </c>
      <c r="Z236" s="2" t="str">
        <f t="shared" si="8"/>
        <v>MEEP</v>
      </c>
      <c r="AA236" s="2">
        <f>IF(Z236="HERE",Y236,AA235+Graph!$G$1*1000)</f>
        <v>58195603.917384848</v>
      </c>
      <c r="AB236" s="2">
        <f t="shared" si="21"/>
        <v>420000</v>
      </c>
      <c r="AC236" s="2">
        <f t="shared" si="44"/>
        <v>46273620.338317156</v>
      </c>
      <c r="AD236" s="3">
        <f t="shared" si="10"/>
        <v>52800000</v>
      </c>
      <c r="AE236" s="2">
        <f>IF(AE234&gt;=52800000,52800000,IF(AB215=Graph!G$1*1000,AE235+Graph!G$1*1000,AC236))</f>
        <v>48373620.338317156</v>
      </c>
      <c r="AF236" s="3">
        <f t="shared" si="11"/>
        <v>48373620.338317156</v>
      </c>
      <c r="AG236" s="3">
        <f t="shared" si="29"/>
        <v>46751724.542562224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167</v>
      </c>
      <c r="C237" s="7"/>
      <c r="D237" s="2" t="e">
        <f t="shared" si="12"/>
        <v>#N/A</v>
      </c>
      <c r="E237" s="2" t="e">
        <f t="shared" si="22"/>
        <v>#N/A</v>
      </c>
      <c r="F237" s="2">
        <v>1211688.7433809936</v>
      </c>
      <c r="G237" s="2">
        <f t="shared" si="47"/>
        <v>539997.71428571432</v>
      </c>
      <c r="H237" s="2">
        <f t="shared" si="45"/>
        <v>106753364.33831739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2275266.7142857127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1229204.8559423685</v>
      </c>
      <c r="Q237" s="2">
        <f t="shared" si="48"/>
        <v>550000</v>
      </c>
      <c r="R237" s="2">
        <f t="shared" si="46"/>
        <v>108939221.96998781</v>
      </c>
      <c r="S237" s="2">
        <f t="shared" si="17"/>
        <v>539997.71428571641</v>
      </c>
      <c r="T237" s="2">
        <f t="shared" si="18"/>
        <v>10002.285714285914</v>
      </c>
      <c r="U237" s="2">
        <f t="shared" si="19"/>
        <v>550000</v>
      </c>
      <c r="V237" s="2">
        <f t="shared" si="34"/>
        <v>61393556.338317215</v>
      </c>
      <c r="W237" s="2">
        <f t="shared" si="20"/>
        <v>539997.71428571641</v>
      </c>
      <c r="X237" s="2">
        <f t="shared" si="6"/>
        <v>10002.285714283586</v>
      </c>
      <c r="Y237" s="2">
        <f t="shared" si="43"/>
        <v>47545665.631670505</v>
      </c>
      <c r="Z237" s="2" t="str">
        <f t="shared" si="8"/>
        <v>MEEP</v>
      </c>
      <c r="AA237" s="2">
        <f>IF(Z237="HERE",Y237,AA236+Graph!$G$1*1000)</f>
        <v>58615603.917384848</v>
      </c>
      <c r="AB237" s="2">
        <f t="shared" si="21"/>
        <v>420000</v>
      </c>
      <c r="AC237" s="2">
        <f t="shared" si="44"/>
        <v>46273620.338317156</v>
      </c>
      <c r="AD237" s="3">
        <f t="shared" si="10"/>
        <v>52800000</v>
      </c>
      <c r="AE237" s="2">
        <f>IF(AE235&gt;=52800000,52800000,IF(AB216=Graph!G$1*1000,AE236+Graph!G$1*1000,AC237))</f>
        <v>48793620.338317156</v>
      </c>
      <c r="AF237" s="3">
        <f t="shared" si="11"/>
        <v>48793620.338317156</v>
      </c>
      <c r="AG237" s="3">
        <f t="shared" si="29"/>
        <v>47129724.542562224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168</v>
      </c>
      <c r="C238" s="7"/>
      <c r="D238" s="2" t="e">
        <f t="shared" si="12"/>
        <v>#N/A</v>
      </c>
      <c r="E238" s="2" t="e">
        <f t="shared" si="22"/>
        <v>#N/A</v>
      </c>
      <c r="F238" s="2">
        <v>1216195.9371603131</v>
      </c>
      <c r="G238" s="2">
        <f t="shared" si="47"/>
        <v>539997.71428571432</v>
      </c>
      <c r="H238" s="2">
        <f t="shared" si="45"/>
        <v>107293362.05260311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2285268.9999999986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1233786.4405762255</v>
      </c>
      <c r="Q238" s="2">
        <f t="shared" si="48"/>
        <v>550000</v>
      </c>
      <c r="R238" s="2">
        <f t="shared" si="46"/>
        <v>109489221.96998781</v>
      </c>
      <c r="S238" s="2">
        <f t="shared" si="17"/>
        <v>539997.71428571641</v>
      </c>
      <c r="T238" s="2">
        <f t="shared" si="18"/>
        <v>10002.285714285914</v>
      </c>
      <c r="U238" s="2">
        <f t="shared" si="19"/>
        <v>550000</v>
      </c>
      <c r="V238" s="2">
        <f t="shared" si="34"/>
        <v>61933554.052602932</v>
      </c>
      <c r="W238" s="2">
        <f t="shared" si="20"/>
        <v>539997.71428571641</v>
      </c>
      <c r="X238" s="2">
        <f t="shared" si="6"/>
        <v>10002.285714283586</v>
      </c>
      <c r="Y238" s="2">
        <f t="shared" si="43"/>
        <v>47555667.917384788</v>
      </c>
      <c r="Z238" s="2" t="str">
        <f t="shared" si="8"/>
        <v>MEEP</v>
      </c>
      <c r="AA238" s="2">
        <f>IF(Z238="HERE",Y238,AA237+Graph!$G$1*1000)</f>
        <v>59035603.917384848</v>
      </c>
      <c r="AB238" s="2">
        <f t="shared" si="21"/>
        <v>420000</v>
      </c>
      <c r="AC238" s="2">
        <f t="shared" si="44"/>
        <v>46273620.338317156</v>
      </c>
      <c r="AD238" s="3">
        <f t="shared" si="10"/>
        <v>52800000</v>
      </c>
      <c r="AE238" s="2">
        <f>IF(AE236&gt;=52800000,52800000,IF(AB217=Graph!G$1*1000,AE237+Graph!G$1*1000,AC238))</f>
        <v>49213620.338317156</v>
      </c>
      <c r="AF238" s="3">
        <f t="shared" si="11"/>
        <v>49213620.338317156</v>
      </c>
      <c r="AG238" s="3">
        <f t="shared" si="29"/>
        <v>47507724.542562224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169</v>
      </c>
      <c r="C239" s="7"/>
      <c r="D239" s="2" t="e">
        <f t="shared" si="12"/>
        <v>#N/A</v>
      </c>
      <c r="E239" s="2" t="e">
        <f t="shared" si="22"/>
        <v>#N/A</v>
      </c>
      <c r="F239" s="2">
        <v>1220703.1309396625</v>
      </c>
      <c r="G239" s="2">
        <f t="shared" si="47"/>
        <v>539997.71428571432</v>
      </c>
      <c r="H239" s="2">
        <f t="shared" si="45"/>
        <v>107833359.76688883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2295271.2857142845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1238368.0252100825</v>
      </c>
      <c r="Q239" s="2">
        <f t="shared" si="48"/>
        <v>550000</v>
      </c>
      <c r="R239" s="2">
        <f t="shared" si="46"/>
        <v>110039221.96998781</v>
      </c>
      <c r="S239" s="2">
        <f t="shared" si="17"/>
        <v>539997.71428571641</v>
      </c>
      <c r="T239" s="2">
        <f t="shared" si="18"/>
        <v>10002.285714285914</v>
      </c>
      <c r="U239" s="2">
        <f t="shared" si="19"/>
        <v>550000</v>
      </c>
      <c r="V239" s="2">
        <f t="shared" si="34"/>
        <v>62473551.766888648</v>
      </c>
      <c r="W239" s="2">
        <f t="shared" si="20"/>
        <v>539997.71428571641</v>
      </c>
      <c r="X239" s="2">
        <f t="shared" si="6"/>
        <v>10002.285714283586</v>
      </c>
      <c r="Y239" s="2">
        <f t="shared" si="43"/>
        <v>47565670.203099072</v>
      </c>
      <c r="Z239" s="2" t="str">
        <f t="shared" si="8"/>
        <v>MEEP</v>
      </c>
      <c r="AA239" s="2">
        <f>IF(Z239="HERE",Y239,AA238+Graph!$G$1*1000)</f>
        <v>59455603.917384848</v>
      </c>
      <c r="AB239" s="2">
        <f t="shared" si="21"/>
        <v>420000</v>
      </c>
      <c r="AC239" s="2">
        <f t="shared" si="44"/>
        <v>46273620.338317156</v>
      </c>
      <c r="AD239" s="3">
        <f t="shared" si="10"/>
        <v>52800000</v>
      </c>
      <c r="AE239" s="2">
        <f>IF(AE237&gt;=52800000,52800000,IF(AB218=Graph!G$1*1000,AE238+Graph!G$1*1000,AC239))</f>
        <v>49633620.338317156</v>
      </c>
      <c r="AF239" s="3">
        <f t="shared" si="11"/>
        <v>49633620.338317156</v>
      </c>
      <c r="AG239" s="3">
        <f t="shared" si="29"/>
        <v>47885724.542562224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170</v>
      </c>
      <c r="C240" s="7"/>
      <c r="D240" s="2" t="e">
        <f t="shared" si="12"/>
        <v>#N/A</v>
      </c>
      <c r="E240" s="2" t="e">
        <f t="shared" si="22"/>
        <v>#N/A</v>
      </c>
      <c r="F240" s="2">
        <v>1225210.324718982</v>
      </c>
      <c r="G240" s="2">
        <f t="shared" si="47"/>
        <v>539997.71428571432</v>
      </c>
      <c r="H240" s="2">
        <f t="shared" si="45"/>
        <v>108373357.48117454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2305273.5714285704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1242949.6098439395</v>
      </c>
      <c r="Q240" s="2">
        <f t="shared" si="48"/>
        <v>550000</v>
      </c>
      <c r="R240" s="2">
        <f t="shared" si="46"/>
        <v>110589221.96998781</v>
      </c>
      <c r="S240" s="2">
        <f t="shared" si="17"/>
        <v>539997.71428571641</v>
      </c>
      <c r="T240" s="2">
        <f t="shared" si="18"/>
        <v>10002.285714285914</v>
      </c>
      <c r="U240" s="2">
        <f t="shared" si="19"/>
        <v>550000</v>
      </c>
      <c r="V240" s="2">
        <f t="shared" si="34"/>
        <v>63013549.481174365</v>
      </c>
      <c r="W240" s="2">
        <f t="shared" si="20"/>
        <v>539997.71428571641</v>
      </c>
      <c r="X240" s="2">
        <f t="shared" si="6"/>
        <v>10002.285714283586</v>
      </c>
      <c r="Y240" s="2">
        <f t="shared" si="43"/>
        <v>47575672.488813356</v>
      </c>
      <c r="Z240" s="2" t="str">
        <f t="shared" si="8"/>
        <v>MEEP</v>
      </c>
      <c r="AA240" s="2">
        <f>IF(Z240="HERE",Y240,AA239+Graph!$G$1*1000)</f>
        <v>59875603.917384848</v>
      </c>
      <c r="AB240" s="2">
        <f t="shared" si="21"/>
        <v>420000</v>
      </c>
      <c r="AC240" s="2">
        <f t="shared" si="44"/>
        <v>46273620.338317156</v>
      </c>
      <c r="AD240" s="3">
        <f t="shared" si="10"/>
        <v>52800000</v>
      </c>
      <c r="AE240" s="2">
        <f>IF(AE238&gt;=52800000,52800000,IF(AB219=Graph!G$1*1000,AE239+Graph!G$1*1000,AC240))</f>
        <v>50053620.338317156</v>
      </c>
      <c r="AF240" s="3">
        <f t="shared" si="11"/>
        <v>50053620.338317156</v>
      </c>
      <c r="AG240" s="3">
        <f t="shared" si="29"/>
        <v>48263724.542562224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171</v>
      </c>
      <c r="C241" s="7"/>
      <c r="D241" s="2" t="e">
        <f t="shared" si="12"/>
        <v>#N/A</v>
      </c>
      <c r="E241" s="2" t="e">
        <f t="shared" si="22"/>
        <v>#N/A</v>
      </c>
      <c r="F241" s="2">
        <v>1229717.5184983015</v>
      </c>
      <c r="G241" s="2">
        <f t="shared" si="47"/>
        <v>539997.71428571432</v>
      </c>
      <c r="H241" s="2">
        <f t="shared" si="45"/>
        <v>108913355.19546026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2315275.8571428563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1247531.1944777668</v>
      </c>
      <c r="Q241" s="2">
        <f t="shared" si="48"/>
        <v>550000</v>
      </c>
      <c r="R241" s="2">
        <f t="shared" si="46"/>
        <v>111139221.96998781</v>
      </c>
      <c r="S241" s="2">
        <f t="shared" si="17"/>
        <v>539997.71428571641</v>
      </c>
      <c r="T241" s="2">
        <f t="shared" si="18"/>
        <v>10002.285714285914</v>
      </c>
      <c r="U241" s="2">
        <f t="shared" si="19"/>
        <v>550000</v>
      </c>
      <c r="V241" s="2">
        <f t="shared" si="34"/>
        <v>63553547.195460081</v>
      </c>
      <c r="W241" s="2">
        <f t="shared" si="20"/>
        <v>539997.71428571641</v>
      </c>
      <c r="X241" s="2">
        <f t="shared" si="6"/>
        <v>10002.285714283586</v>
      </c>
      <c r="Y241" s="2">
        <f t="shared" si="43"/>
        <v>47585674.774527639</v>
      </c>
      <c r="Z241" s="2" t="str">
        <f t="shared" si="8"/>
        <v>MEEP</v>
      </c>
      <c r="AA241" s="2">
        <f>IF(Z241="HERE",Y241,AA240+Graph!$G$1*1000)</f>
        <v>60295603.917384848</v>
      </c>
      <c r="AB241" s="2">
        <f t="shared" si="21"/>
        <v>420000</v>
      </c>
      <c r="AC241" s="2">
        <f t="shared" si="44"/>
        <v>46273620.338317156</v>
      </c>
      <c r="AD241" s="3">
        <f t="shared" si="10"/>
        <v>52800000</v>
      </c>
      <c r="AE241" s="2">
        <f>IF(AE239&gt;=52800000,52800000,IF(AB220=Graph!G$1*1000,AE240+Graph!G$1*1000,AC241))</f>
        <v>50473620.338317156</v>
      </c>
      <c r="AF241" s="3">
        <f t="shared" si="11"/>
        <v>50473620.338317156</v>
      </c>
      <c r="AG241" s="3">
        <f t="shared" si="29"/>
        <v>48641724.542562224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172</v>
      </c>
      <c r="C242" s="7"/>
      <c r="D242" s="2" t="e">
        <f t="shared" si="12"/>
        <v>#N/A</v>
      </c>
      <c r="E242" s="2" t="e">
        <f t="shared" si="22"/>
        <v>#N/A</v>
      </c>
      <c r="F242" s="2">
        <v>1234224.7122776508</v>
      </c>
      <c r="G242" s="2">
        <f t="shared" si="47"/>
        <v>539997.71428571432</v>
      </c>
      <c r="H242" s="2">
        <f t="shared" si="45"/>
        <v>109453352.90974598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2325278.1428571423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1252112.7791116238</v>
      </c>
      <c r="Q242" s="2">
        <f t="shared" si="48"/>
        <v>550000</v>
      </c>
      <c r="R242" s="2">
        <f t="shared" si="46"/>
        <v>111689221.96998781</v>
      </c>
      <c r="S242" s="2">
        <f t="shared" si="17"/>
        <v>539997.71428571641</v>
      </c>
      <c r="T242" s="2">
        <f t="shared" si="18"/>
        <v>10002.285714285914</v>
      </c>
      <c r="U242" s="2">
        <f t="shared" si="19"/>
        <v>550000</v>
      </c>
      <c r="V242" s="2">
        <f t="shared" si="34"/>
        <v>64093544.909745798</v>
      </c>
      <c r="W242" s="2">
        <f t="shared" si="20"/>
        <v>539997.71428571641</v>
      </c>
      <c r="X242" s="2">
        <f t="shared" si="6"/>
        <v>10002.285714283586</v>
      </c>
      <c r="Y242" s="2">
        <f t="shared" si="43"/>
        <v>47595677.060241923</v>
      </c>
      <c r="Z242" s="2" t="str">
        <f t="shared" si="8"/>
        <v>MEEP</v>
      </c>
      <c r="AA242" s="2">
        <f>IF(Z242="HERE",Y242,AA241+Graph!$G$1*1000)</f>
        <v>60715603.917384848</v>
      </c>
      <c r="AB242" s="2">
        <f t="shared" si="21"/>
        <v>420000</v>
      </c>
      <c r="AC242" s="2">
        <f t="shared" si="44"/>
        <v>46273620.338317156</v>
      </c>
      <c r="AD242" s="3">
        <f t="shared" si="10"/>
        <v>52800000</v>
      </c>
      <c r="AE242" s="2">
        <f>IF(AE240&gt;=52800000,52800000,IF(AB221=Graph!G$1*1000,AE241+Graph!G$1*1000,AC242))</f>
        <v>50893620.338317156</v>
      </c>
      <c r="AF242" s="3">
        <f t="shared" si="11"/>
        <v>50893620.338317156</v>
      </c>
      <c r="AG242" s="3">
        <f t="shared" si="29"/>
        <v>49019724.542562224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173</v>
      </c>
      <c r="C243" s="7"/>
      <c r="D243" s="2" t="e">
        <f t="shared" si="12"/>
        <v>#N/A</v>
      </c>
      <c r="E243" s="2" t="e">
        <f t="shared" si="22"/>
        <v>#N/A</v>
      </c>
      <c r="F243" s="2">
        <v>1238731.9060569704</v>
      </c>
      <c r="G243" s="2">
        <f t="shared" si="47"/>
        <v>539997.71428571432</v>
      </c>
      <c r="H243" s="2">
        <f t="shared" si="45"/>
        <v>109993350.62403169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2335280.4285714282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1256694.3637454808</v>
      </c>
      <c r="Q243" s="2">
        <f t="shared" si="48"/>
        <v>550000</v>
      </c>
      <c r="R243" s="2">
        <f t="shared" si="46"/>
        <v>112239221.96998781</v>
      </c>
      <c r="S243" s="2">
        <f t="shared" si="17"/>
        <v>539997.71428571641</v>
      </c>
      <c r="T243" s="2">
        <f t="shared" si="18"/>
        <v>10002.285714285914</v>
      </c>
      <c r="U243" s="2">
        <f t="shared" si="19"/>
        <v>550000</v>
      </c>
      <c r="V243" s="2">
        <f t="shared" si="34"/>
        <v>64633542.624031514</v>
      </c>
      <c r="W243" s="2">
        <f t="shared" si="20"/>
        <v>539997.71428571641</v>
      </c>
      <c r="X243" s="2">
        <f t="shared" si="6"/>
        <v>10002.285714283586</v>
      </c>
      <c r="Y243" s="2">
        <f t="shared" si="43"/>
        <v>47605679.345956206</v>
      </c>
      <c r="Z243" s="2" t="str">
        <f t="shared" si="8"/>
        <v>MEEP</v>
      </c>
      <c r="AA243" s="2">
        <f>IF(Z243="HERE",Y243,AA242+Graph!$G$1*1000)</f>
        <v>61135603.917384848</v>
      </c>
      <c r="AB243" s="2">
        <f t="shared" si="21"/>
        <v>420000</v>
      </c>
      <c r="AC243" s="2">
        <f t="shared" si="44"/>
        <v>46273620.338317156</v>
      </c>
      <c r="AD243" s="3">
        <f t="shared" si="10"/>
        <v>52800000</v>
      </c>
      <c r="AE243" s="2">
        <f>IF(AE241&gt;=52800000,52800000,IF(AB222=Graph!G$1*1000,AE242+Graph!G$1*1000,AC243))</f>
        <v>51313620.338317156</v>
      </c>
      <c r="AF243" s="3">
        <f t="shared" si="11"/>
        <v>51313620.338317156</v>
      </c>
      <c r="AG243" s="3">
        <f t="shared" si="29"/>
        <v>49397724.542562224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174</v>
      </c>
      <c r="C244" s="7"/>
      <c r="D244" s="2" t="e">
        <f t="shared" si="12"/>
        <v>#N/A</v>
      </c>
      <c r="E244" s="2" t="e">
        <f t="shared" si="22"/>
        <v>#N/A</v>
      </c>
      <c r="F244" s="2">
        <v>1243239.0998362899</v>
      </c>
      <c r="G244" s="2">
        <f t="shared" si="47"/>
        <v>539997.71428571432</v>
      </c>
      <c r="H244" s="2">
        <f t="shared" si="45"/>
        <v>110533348.33831741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2345282.7142857141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1261275.9483793378</v>
      </c>
      <c r="Q244" s="2">
        <f t="shared" si="48"/>
        <v>550000</v>
      </c>
      <c r="R244" s="2">
        <f t="shared" si="46"/>
        <v>112789221.96998781</v>
      </c>
      <c r="S244" s="2">
        <f t="shared" si="17"/>
        <v>539997.71428571641</v>
      </c>
      <c r="T244" s="2">
        <f t="shared" si="18"/>
        <v>10002.285714285914</v>
      </c>
      <c r="U244" s="2">
        <f t="shared" si="19"/>
        <v>550000</v>
      </c>
      <c r="V244" s="2">
        <f t="shared" si="34"/>
        <v>65173540.33831723</v>
      </c>
      <c r="W244" s="2">
        <f t="shared" si="20"/>
        <v>539997.71428571641</v>
      </c>
      <c r="X244" s="2">
        <f t="shared" si="6"/>
        <v>10002.285714283586</v>
      </c>
      <c r="Y244" s="2">
        <f t="shared" si="43"/>
        <v>47615681.63167049</v>
      </c>
      <c r="Z244" s="2" t="str">
        <f t="shared" si="8"/>
        <v>MEEP</v>
      </c>
      <c r="AA244" s="2">
        <f>IF(Z244="HERE",Y244,AA243+Graph!$G$1*1000)</f>
        <v>61555603.917384848</v>
      </c>
      <c r="AB244" s="2">
        <f t="shared" si="21"/>
        <v>420000</v>
      </c>
      <c r="AC244" s="2">
        <f t="shared" si="44"/>
        <v>46273620.338317156</v>
      </c>
      <c r="AD244" s="3">
        <f t="shared" si="10"/>
        <v>52800000</v>
      </c>
      <c r="AE244" s="2">
        <f>IF(AE242&gt;=52800000,52800000,IF(AB223=Graph!G$1*1000,AE243+Graph!G$1*1000,AC244))</f>
        <v>51733620.338317156</v>
      </c>
      <c r="AF244" s="3">
        <f t="shared" si="11"/>
        <v>51733620.338317156</v>
      </c>
      <c r="AG244" s="3">
        <f t="shared" si="29"/>
        <v>49775724.542562224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175</v>
      </c>
      <c r="C245" s="7"/>
      <c r="D245" s="2" t="e">
        <f t="shared" si="12"/>
        <v>#N/A</v>
      </c>
      <c r="E245" s="2" t="e">
        <f t="shared" si="22"/>
        <v>#N/A</v>
      </c>
      <c r="F245" s="2">
        <v>1247746.2936156392</v>
      </c>
      <c r="G245" s="2">
        <f t="shared" si="47"/>
        <v>539997.71428571432</v>
      </c>
      <c r="H245" s="2">
        <f t="shared" si="45"/>
        <v>111073346.05260313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2355285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1265857.5330131948</v>
      </c>
      <c r="Q245" s="2">
        <f t="shared" si="48"/>
        <v>550000</v>
      </c>
      <c r="R245" s="2">
        <f t="shared" si="46"/>
        <v>113339221.96998781</v>
      </c>
      <c r="S245" s="2">
        <f t="shared" si="17"/>
        <v>539997.71428571641</v>
      </c>
      <c r="T245" s="2">
        <f t="shared" si="18"/>
        <v>10002.285714285914</v>
      </c>
      <c r="U245" s="2">
        <f t="shared" si="19"/>
        <v>550000</v>
      </c>
      <c r="V245" s="2">
        <f t="shared" si="34"/>
        <v>65713538.052602947</v>
      </c>
      <c r="W245" s="2">
        <f t="shared" si="20"/>
        <v>539997.71428571641</v>
      </c>
      <c r="X245" s="2">
        <f t="shared" si="6"/>
        <v>10002.285714283586</v>
      </c>
      <c r="Y245" s="2">
        <f t="shared" si="43"/>
        <v>47625683.917384773</v>
      </c>
      <c r="Z245" s="2" t="str">
        <f t="shared" si="8"/>
        <v>MEEP</v>
      </c>
      <c r="AA245" s="2">
        <f>IF(Z245="HERE",Y245,AA244+Graph!$G$1*1000)</f>
        <v>61975603.917384848</v>
      </c>
      <c r="AB245" s="2">
        <f t="shared" si="21"/>
        <v>420000</v>
      </c>
      <c r="AC245" s="2">
        <f t="shared" si="44"/>
        <v>46273620.338317156</v>
      </c>
      <c r="AD245" s="3">
        <f t="shared" si="10"/>
        <v>52800000</v>
      </c>
      <c r="AE245" s="2">
        <f>IF(AE243&gt;=52800000,52800000,IF(AB224=Graph!G$1*1000,AE244+Graph!G$1*1000,AC245))</f>
        <v>52153620.338317156</v>
      </c>
      <c r="AF245" s="3">
        <f t="shared" si="11"/>
        <v>52153620.338317156</v>
      </c>
      <c r="AG245" s="3">
        <f t="shared" si="29"/>
        <v>49833681.016915858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176</v>
      </c>
      <c r="C246" s="7"/>
      <c r="D246" s="2" t="e">
        <f t="shared" si="12"/>
        <v>#N/A</v>
      </c>
      <c r="E246" s="2" t="e">
        <f t="shared" si="22"/>
        <v>#N/A</v>
      </c>
      <c r="F246" s="2">
        <v>1252253.4873949587</v>
      </c>
      <c r="G246" s="2">
        <f t="shared" si="47"/>
        <v>539997.71428571432</v>
      </c>
      <c r="H246" s="2">
        <f t="shared" si="45"/>
        <v>111613343.76688884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2365287.2857142859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1270439.1176470518</v>
      </c>
      <c r="Q246" s="2">
        <f t="shared" si="48"/>
        <v>550000</v>
      </c>
      <c r="R246" s="2">
        <f t="shared" si="46"/>
        <v>113889221.96998781</v>
      </c>
      <c r="S246" s="2">
        <f t="shared" si="17"/>
        <v>539997.71428571641</v>
      </c>
      <c r="T246" s="2">
        <f t="shared" si="18"/>
        <v>10002.285714285914</v>
      </c>
      <c r="U246" s="2">
        <f t="shared" si="19"/>
        <v>550000</v>
      </c>
      <c r="V246" s="2">
        <f t="shared" si="34"/>
        <v>66253535.766888663</v>
      </c>
      <c r="W246" s="2">
        <f t="shared" si="20"/>
        <v>539997.71428571641</v>
      </c>
      <c r="X246" s="2">
        <f t="shared" si="6"/>
        <v>10002.285714283586</v>
      </c>
      <c r="Y246" s="2">
        <f t="shared" si="43"/>
        <v>47635686.203099057</v>
      </c>
      <c r="Z246" s="2" t="str">
        <f t="shared" si="8"/>
        <v>MEEP</v>
      </c>
      <c r="AA246" s="2">
        <f>IF(Z246="HERE",Y246,AA245+Graph!$G$1*1000)</f>
        <v>62395603.917384848</v>
      </c>
      <c r="AB246" s="2">
        <f t="shared" si="21"/>
        <v>420000</v>
      </c>
      <c r="AC246" s="2">
        <f t="shared" si="44"/>
        <v>46273620.338317156</v>
      </c>
      <c r="AD246" s="3">
        <f t="shared" si="10"/>
        <v>52800000</v>
      </c>
      <c r="AE246" s="2">
        <f>IF(AE244&gt;=52800000,52800000,IF(AB225=Graph!G$1*1000,AE245+Graph!G$1*1000,AC246))</f>
        <v>52573620.338317156</v>
      </c>
      <c r="AF246" s="3">
        <f t="shared" si="11"/>
        <v>52573620.338317156</v>
      </c>
      <c r="AG246" s="3">
        <f t="shared" si="29"/>
        <v>49833681.016915858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177</v>
      </c>
      <c r="C247" s="7"/>
      <c r="D247" s="2" t="e">
        <f t="shared" si="12"/>
        <v>#N/A</v>
      </c>
      <c r="E247" s="2" t="e">
        <f t="shared" si="22"/>
        <v>#N/A</v>
      </c>
      <c r="F247" s="2">
        <v>1256760.6811742783</v>
      </c>
      <c r="G247" s="2">
        <f t="shared" si="47"/>
        <v>539997.71428571432</v>
      </c>
      <c r="H247" s="2">
        <f t="shared" si="45"/>
        <v>112153341.48117456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2375289.5714285718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1275020.7022809088</v>
      </c>
      <c r="Q247" s="2">
        <f t="shared" si="48"/>
        <v>550000</v>
      </c>
      <c r="R247" s="2">
        <f t="shared" si="46"/>
        <v>114439221.96998781</v>
      </c>
      <c r="S247" s="2">
        <f t="shared" si="17"/>
        <v>539997.71428571641</v>
      </c>
      <c r="T247" s="2">
        <f t="shared" si="18"/>
        <v>10002.285714285914</v>
      </c>
      <c r="U247" s="2">
        <f t="shared" si="19"/>
        <v>550000</v>
      </c>
      <c r="V247" s="2">
        <f t="shared" si="34"/>
        <v>66793533.48117438</v>
      </c>
      <c r="W247" s="2">
        <f t="shared" si="20"/>
        <v>539997.71428571641</v>
      </c>
      <c r="X247" s="2">
        <f t="shared" si="6"/>
        <v>10002.285714283586</v>
      </c>
      <c r="Y247" s="2">
        <f t="shared" si="43"/>
        <v>47645688.488813341</v>
      </c>
      <c r="Z247" s="2" t="str">
        <f t="shared" si="8"/>
        <v>MEEP</v>
      </c>
      <c r="AA247" s="2">
        <f>IF(Z247="HERE",Y247,AA246+Graph!$G$1*1000)</f>
        <v>62815603.917384848</v>
      </c>
      <c r="AB247" s="2">
        <f t="shared" si="21"/>
        <v>420000</v>
      </c>
      <c r="AC247" s="2">
        <f t="shared" si="44"/>
        <v>46273620.338317156</v>
      </c>
      <c r="AD247" s="3">
        <f t="shared" si="10"/>
        <v>52800000</v>
      </c>
      <c r="AE247" s="2">
        <f>IF(AE245&gt;=52800000,52800000,IF(AB226=Graph!G$1*1000,AE246+Graph!G$1*1000,AC247))</f>
        <v>52993620.338317156</v>
      </c>
      <c r="AF247" s="3">
        <f t="shared" si="11"/>
        <v>52800000</v>
      </c>
      <c r="AG247" s="3">
        <f t="shared" si="29"/>
        <v>49833681.016915858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178</v>
      </c>
      <c r="C248" s="7"/>
      <c r="D248" s="2" t="e">
        <f t="shared" si="12"/>
        <v>#N/A</v>
      </c>
      <c r="E248" s="2" t="e">
        <f t="shared" si="22"/>
        <v>#N/A</v>
      </c>
      <c r="F248" s="2">
        <v>1261267.8749536276</v>
      </c>
      <c r="G248" s="2">
        <f t="shared" si="47"/>
        <v>539997.71428571432</v>
      </c>
      <c r="H248" s="2">
        <f t="shared" si="45"/>
        <v>112693339.19546027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2385291.8571428577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1279602.2869147658</v>
      </c>
      <c r="Q248" s="2">
        <f t="shared" si="48"/>
        <v>550000</v>
      </c>
      <c r="R248" s="2">
        <f t="shared" si="46"/>
        <v>114989221.96998781</v>
      </c>
      <c r="S248" s="2">
        <f t="shared" si="17"/>
        <v>539997.71428571641</v>
      </c>
      <c r="T248" s="2">
        <f t="shared" si="18"/>
        <v>10002.285714285914</v>
      </c>
      <c r="U248" s="2">
        <f t="shared" si="19"/>
        <v>550000</v>
      </c>
      <c r="V248" s="2">
        <f t="shared" si="34"/>
        <v>67333531.195460096</v>
      </c>
      <c r="W248" s="2">
        <f t="shared" si="20"/>
        <v>539997.71428571641</v>
      </c>
      <c r="X248" s="2">
        <f t="shared" si="6"/>
        <v>10002.285714283586</v>
      </c>
      <c r="Y248" s="2">
        <f t="shared" si="43"/>
        <v>47655690.774527624</v>
      </c>
      <c r="Z248" s="2" t="str">
        <f t="shared" si="8"/>
        <v>MEEP</v>
      </c>
      <c r="AA248" s="2">
        <f>IF(Z248="HERE",Y248,AA247+Graph!$G$1*1000)</f>
        <v>63235603.917384848</v>
      </c>
      <c r="AB248" s="2">
        <f t="shared" si="21"/>
        <v>420000</v>
      </c>
      <c r="AC248" s="2">
        <f t="shared" si="44"/>
        <v>46273620.338317156</v>
      </c>
      <c r="AD248" s="3">
        <f t="shared" si="10"/>
        <v>52800000</v>
      </c>
      <c r="AE248" s="2">
        <f>IF(AE246&gt;=52800000,52800000,IF(AB227=Graph!G$1*1000,AE247+Graph!G$1*1000,AC248))</f>
        <v>53413620.338317156</v>
      </c>
      <c r="AF248" s="3">
        <f t="shared" si="11"/>
        <v>52800000</v>
      </c>
      <c r="AG248" s="3">
        <f t="shared" si="29"/>
        <v>49833681.016915858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179</v>
      </c>
      <c r="C249" s="7"/>
      <c r="D249" s="2" t="e">
        <f t="shared" si="12"/>
        <v>#N/A</v>
      </c>
      <c r="E249" s="2" t="e">
        <f t="shared" si="22"/>
        <v>#N/A</v>
      </c>
      <c r="F249" s="2">
        <v>1265775.0687329471</v>
      </c>
      <c r="G249" s="2">
        <f t="shared" si="47"/>
        <v>539997.71428571432</v>
      </c>
      <c r="H249" s="2">
        <f t="shared" si="45"/>
        <v>113233336.90974599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2395294.1428571437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1284183.8715486228</v>
      </c>
      <c r="Q249" s="2">
        <f t="shared" si="48"/>
        <v>550000</v>
      </c>
      <c r="R249" s="2">
        <f t="shared" si="46"/>
        <v>115539221.96998781</v>
      </c>
      <c r="S249" s="2">
        <f t="shared" si="17"/>
        <v>539997.71428571641</v>
      </c>
      <c r="T249" s="2">
        <f t="shared" si="18"/>
        <v>10002.285714285914</v>
      </c>
      <c r="U249" s="2">
        <f t="shared" si="19"/>
        <v>550000</v>
      </c>
      <c r="V249" s="2">
        <f t="shared" si="34"/>
        <v>67873528.909745812</v>
      </c>
      <c r="W249" s="2">
        <f t="shared" si="20"/>
        <v>539997.71428571641</v>
      </c>
      <c r="X249" s="2">
        <f t="shared" si="6"/>
        <v>10002.285714283586</v>
      </c>
      <c r="Y249" s="2">
        <f t="shared" si="43"/>
        <v>47665693.060241908</v>
      </c>
      <c r="Z249" s="2" t="str">
        <f t="shared" si="8"/>
        <v>MEEP</v>
      </c>
      <c r="AA249" s="2">
        <f>IF(Z249="HERE",Y249,AA248+Graph!$G$1*1000)</f>
        <v>63655603.917384848</v>
      </c>
      <c r="AB249" s="2">
        <f t="shared" si="21"/>
        <v>420000</v>
      </c>
      <c r="AC249" s="2">
        <f t="shared" si="44"/>
        <v>46273620.338317156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49833681.016915858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180</v>
      </c>
      <c r="C250" s="7"/>
      <c r="D250" s="2" t="e">
        <f t="shared" si="12"/>
        <v>#N/A</v>
      </c>
      <c r="E250" s="2" t="e">
        <f t="shared" si="22"/>
        <v>#N/A</v>
      </c>
      <c r="F250" s="2">
        <v>1270282.2625122666</v>
      </c>
      <c r="G250" s="2">
        <f t="shared" si="47"/>
        <v>539997.71428571432</v>
      </c>
      <c r="H250" s="2">
        <f t="shared" si="45"/>
        <v>113773334.62403171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2405296.4285714296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1288765.4561824501</v>
      </c>
      <c r="Q250" s="2">
        <f t="shared" si="48"/>
        <v>550000</v>
      </c>
      <c r="R250" s="2">
        <f t="shared" si="46"/>
        <v>116089221.96998781</v>
      </c>
      <c r="S250" s="2">
        <f t="shared" si="17"/>
        <v>539997.71428571641</v>
      </c>
      <c r="T250" s="2">
        <f t="shared" si="18"/>
        <v>10002.285714285914</v>
      </c>
      <c r="U250" s="2">
        <f t="shared" si="19"/>
        <v>550000</v>
      </c>
      <c r="V250" s="2">
        <f t="shared" si="34"/>
        <v>68413526.624031529</v>
      </c>
      <c r="W250" s="2">
        <f t="shared" si="20"/>
        <v>539997.71428571641</v>
      </c>
      <c r="X250" s="2">
        <f t="shared" si="6"/>
        <v>10002.285714283586</v>
      </c>
      <c r="Y250" s="2">
        <f t="shared" si="43"/>
        <v>47675695.345956191</v>
      </c>
      <c r="Z250" s="2" t="str">
        <f t="shared" si="8"/>
        <v>MEEP</v>
      </c>
      <c r="AA250" s="2">
        <f>IF(Z250="HERE",Y250,AA249+Graph!$G$1*1000)</f>
        <v>64075603.917384848</v>
      </c>
      <c r="AB250" s="2">
        <f t="shared" si="21"/>
        <v>420000</v>
      </c>
      <c r="AC250" s="2">
        <f t="shared" si="44"/>
        <v>46273620.338317156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49833681.016915858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181</v>
      </c>
      <c r="C251" s="7"/>
      <c r="D251" s="2" t="e">
        <f t="shared" si="12"/>
        <v>#N/A</v>
      </c>
      <c r="E251" s="2" t="e">
        <f t="shared" si="22"/>
        <v>#N/A</v>
      </c>
      <c r="F251" s="2">
        <v>1274789.456291616</v>
      </c>
      <c r="G251" s="2">
        <f t="shared" si="47"/>
        <v>539997.71428571432</v>
      </c>
      <c r="H251" s="2">
        <f t="shared" si="45"/>
        <v>114313332.33831742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2415298.7142857155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1293347.0408163071</v>
      </c>
      <c r="Q251" s="2">
        <f t="shared" si="48"/>
        <v>550000</v>
      </c>
      <c r="R251" s="2">
        <f t="shared" si="46"/>
        <v>116639221.96998781</v>
      </c>
      <c r="S251" s="2">
        <f t="shared" si="17"/>
        <v>539997.71428571641</v>
      </c>
      <c r="T251" s="2">
        <f t="shared" si="18"/>
        <v>10002.285714285914</v>
      </c>
      <c r="U251" s="2">
        <f t="shared" si="19"/>
        <v>550000</v>
      </c>
      <c r="V251" s="2">
        <f t="shared" si="34"/>
        <v>68953524.338317245</v>
      </c>
      <c r="W251" s="2">
        <f t="shared" si="20"/>
        <v>539997.71428571641</v>
      </c>
      <c r="X251" s="2">
        <f t="shared" si="6"/>
        <v>10002.285714283586</v>
      </c>
      <c r="Y251" s="2">
        <f t="shared" si="43"/>
        <v>47685697.631670475</v>
      </c>
      <c r="Z251" s="2" t="str">
        <f t="shared" si="8"/>
        <v>MEEP</v>
      </c>
      <c r="AA251" s="2">
        <f>IF(Z251="HERE",Y251,AA250+Graph!$G$1*1000)</f>
        <v>64495603.917384848</v>
      </c>
      <c r="AB251" s="2">
        <f t="shared" si="21"/>
        <v>420000</v>
      </c>
      <c r="AC251" s="2">
        <f t="shared" si="44"/>
        <v>46273620.338317156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49833681.016915858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182</v>
      </c>
      <c r="C252" s="7"/>
      <c r="D252" s="2" t="e">
        <f t="shared" si="12"/>
        <v>#N/A</v>
      </c>
      <c r="E252" s="2" t="e">
        <f t="shared" si="22"/>
        <v>#N/A</v>
      </c>
      <c r="F252" s="2">
        <v>1279296.6500709355</v>
      </c>
      <c r="G252" s="2">
        <f t="shared" si="47"/>
        <v>539997.71428571432</v>
      </c>
      <c r="H252" s="2">
        <f t="shared" si="45"/>
        <v>114853330.05260314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2425301.0000000014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1297928.6254501641</v>
      </c>
      <c r="Q252" s="2">
        <f t="shared" si="48"/>
        <v>550000</v>
      </c>
      <c r="R252" s="2">
        <f t="shared" si="46"/>
        <v>117189221.96998781</v>
      </c>
      <c r="S252" s="2">
        <f t="shared" si="17"/>
        <v>539997.71428571641</v>
      </c>
      <c r="T252" s="2">
        <f t="shared" si="18"/>
        <v>10002.285714285914</v>
      </c>
      <c r="U252" s="2">
        <f t="shared" si="19"/>
        <v>550000</v>
      </c>
      <c r="V252" s="2">
        <f t="shared" si="34"/>
        <v>69493522.052602962</v>
      </c>
      <c r="W252" s="2">
        <f t="shared" si="20"/>
        <v>539997.71428571641</v>
      </c>
      <c r="X252" s="2">
        <f t="shared" si="6"/>
        <v>10002.285714283586</v>
      </c>
      <c r="Y252" s="2">
        <f t="shared" si="43"/>
        <v>47695699.917384759</v>
      </c>
      <c r="Z252" s="2" t="str">
        <f t="shared" si="8"/>
        <v>MEEP</v>
      </c>
      <c r="AA252" s="2">
        <f>IF(Z252="HERE",Y252,AA251+Graph!$G$1*1000)</f>
        <v>64915603.917384848</v>
      </c>
      <c r="AB252" s="2">
        <f t="shared" si="21"/>
        <v>420000</v>
      </c>
      <c r="AC252" s="2">
        <f t="shared" si="44"/>
        <v>46273620.338317156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49833681.016915858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183</v>
      </c>
      <c r="C253" s="7"/>
      <c r="D253" s="2" t="e">
        <f t="shared" si="12"/>
        <v>#N/A</v>
      </c>
      <c r="E253" s="2" t="e">
        <f t="shared" si="22"/>
        <v>#N/A</v>
      </c>
      <c r="F253" s="2">
        <v>1283803.843850255</v>
      </c>
      <c r="G253" s="2">
        <f t="shared" si="47"/>
        <v>539997.71428571432</v>
      </c>
      <c r="H253" s="2">
        <f t="shared" si="45"/>
        <v>115393327.76688886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2435303.2857142873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1302510.2100840211</v>
      </c>
      <c r="Q253" s="2">
        <f t="shared" si="48"/>
        <v>550000</v>
      </c>
      <c r="R253" s="2">
        <f t="shared" si="46"/>
        <v>117739221.96998781</v>
      </c>
      <c r="S253" s="2">
        <f t="shared" si="17"/>
        <v>539997.71428571641</v>
      </c>
      <c r="T253" s="2">
        <f t="shared" si="18"/>
        <v>10002.285714285914</v>
      </c>
      <c r="U253" s="2">
        <f t="shared" si="19"/>
        <v>550000</v>
      </c>
      <c r="V253" s="2">
        <f t="shared" si="34"/>
        <v>70033519.766888678</v>
      </c>
      <c r="W253" s="2">
        <f t="shared" si="20"/>
        <v>539997.71428571641</v>
      </c>
      <c r="X253" s="2">
        <f t="shared" si="6"/>
        <v>10002.285714283586</v>
      </c>
      <c r="Y253" s="2">
        <f t="shared" si="43"/>
        <v>47705702.203099042</v>
      </c>
      <c r="Z253" s="2" t="str">
        <f t="shared" si="8"/>
        <v>MEEP</v>
      </c>
      <c r="AA253" s="2">
        <f>IF(Z253="HERE",Y253,AA252+Graph!$G$1*1000)</f>
        <v>65335603.917384848</v>
      </c>
      <c r="AB253" s="2">
        <f t="shared" si="21"/>
        <v>420000</v>
      </c>
      <c r="AC253" s="2">
        <f t="shared" si="44"/>
        <v>46273620.338317156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49854681.016915858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184</v>
      </c>
      <c r="C254" s="7"/>
      <c r="D254" s="2" t="e">
        <f t="shared" si="12"/>
        <v>#N/A</v>
      </c>
      <c r="E254" s="2" t="e">
        <f t="shared" si="22"/>
        <v>#N/A</v>
      </c>
      <c r="F254" s="2">
        <v>1288311.0376296043</v>
      </c>
      <c r="G254" s="2">
        <f t="shared" si="47"/>
        <v>539997.71428571432</v>
      </c>
      <c r="H254" s="2">
        <f t="shared" si="45"/>
        <v>115933325.48117457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2445305.5714285732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1307091.7947178781</v>
      </c>
      <c r="Q254" s="2">
        <f t="shared" si="48"/>
        <v>550000</v>
      </c>
      <c r="R254" s="2">
        <f t="shared" si="46"/>
        <v>118289221.96998781</v>
      </c>
      <c r="S254" s="2">
        <f t="shared" si="17"/>
        <v>539997.71428571641</v>
      </c>
      <c r="T254" s="2">
        <f t="shared" si="18"/>
        <v>10002.285714285914</v>
      </c>
      <c r="U254" s="2">
        <f t="shared" si="19"/>
        <v>550000</v>
      </c>
      <c r="V254" s="2">
        <f t="shared" si="34"/>
        <v>70573517.481174394</v>
      </c>
      <c r="W254" s="2">
        <f t="shared" si="20"/>
        <v>539997.71428571641</v>
      </c>
      <c r="X254" s="2">
        <f t="shared" si="6"/>
        <v>10002.285714283586</v>
      </c>
      <c r="Y254" s="2">
        <f t="shared" si="43"/>
        <v>47715704.488813326</v>
      </c>
      <c r="Z254" s="2" t="str">
        <f t="shared" si="8"/>
        <v>MEEP</v>
      </c>
      <c r="AA254" s="2">
        <f>IF(Z254="HERE",Y254,AA253+Graph!$G$1*1000)</f>
        <v>65755603.917384848</v>
      </c>
      <c r="AB254" s="2">
        <f t="shared" si="21"/>
        <v>420000</v>
      </c>
      <c r="AC254" s="2">
        <f t="shared" si="44"/>
        <v>46273620.338317156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49875681.016915858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185</v>
      </c>
      <c r="C255" s="7"/>
      <c r="D255" s="2" t="e">
        <f t="shared" si="12"/>
        <v>#N/A</v>
      </c>
      <c r="E255" s="2" t="e">
        <f t="shared" si="22"/>
        <v>#N/A</v>
      </c>
      <c r="F255" s="2">
        <v>1292818.2314089239</v>
      </c>
      <c r="G255" s="2">
        <f t="shared" si="47"/>
        <v>539997.71428571432</v>
      </c>
      <c r="H255" s="2">
        <f t="shared" si="45"/>
        <v>116473323.19546029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2455307.8571428591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1311673.3793517351</v>
      </c>
      <c r="Q255" s="2">
        <f t="shared" si="48"/>
        <v>550000</v>
      </c>
      <c r="R255" s="2">
        <f t="shared" si="46"/>
        <v>118839221.96998781</v>
      </c>
      <c r="S255" s="2">
        <f t="shared" si="17"/>
        <v>539997.71428571641</v>
      </c>
      <c r="T255" s="2">
        <f t="shared" si="18"/>
        <v>10002.285714285914</v>
      </c>
      <c r="U255" s="2">
        <f t="shared" si="19"/>
        <v>550000</v>
      </c>
      <c r="V255" s="2">
        <f t="shared" si="34"/>
        <v>71113515.195460111</v>
      </c>
      <c r="W255" s="2">
        <f t="shared" si="20"/>
        <v>539997.71428571641</v>
      </c>
      <c r="X255" s="2">
        <f t="shared" si="6"/>
        <v>10002.285714283586</v>
      </c>
      <c r="Y255" s="2">
        <f t="shared" si="43"/>
        <v>47725706.774527609</v>
      </c>
      <c r="Z255" s="2" t="str">
        <f t="shared" si="8"/>
        <v>MEEP</v>
      </c>
      <c r="AA255" s="2">
        <f>IF(Z255="HERE",Y255,AA254+Graph!$G$1*1000)</f>
        <v>66175603.917384848</v>
      </c>
      <c r="AB255" s="2">
        <f t="shared" si="21"/>
        <v>420000</v>
      </c>
      <c r="AC255" s="2">
        <f t="shared" si="44"/>
        <v>46273620.338317156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49896681.016915858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186</v>
      </c>
      <c r="C256" s="7"/>
      <c r="D256" s="2" t="e">
        <f t="shared" si="12"/>
        <v>#N/A</v>
      </c>
      <c r="E256" s="2" t="e">
        <f t="shared" si="22"/>
        <v>#N/A</v>
      </c>
      <c r="F256" s="2">
        <v>1297325.4251882434</v>
      </c>
      <c r="G256" s="2">
        <f t="shared" si="47"/>
        <v>539997.71428571432</v>
      </c>
      <c r="H256" s="2">
        <f t="shared" si="45"/>
        <v>117013320.90974601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2465310.1428571451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1316254.9639855921</v>
      </c>
      <c r="Q256" s="2">
        <f t="shared" si="48"/>
        <v>550000</v>
      </c>
      <c r="R256" s="2">
        <f t="shared" si="46"/>
        <v>119389221.96998781</v>
      </c>
      <c r="S256" s="2">
        <f t="shared" si="17"/>
        <v>539997.71428571641</v>
      </c>
      <c r="T256" s="2">
        <f t="shared" si="18"/>
        <v>10002.285714285914</v>
      </c>
      <c r="U256" s="2">
        <f t="shared" si="19"/>
        <v>550000</v>
      </c>
      <c r="V256" s="2">
        <f t="shared" si="34"/>
        <v>71653512.909745827</v>
      </c>
      <c r="W256" s="2">
        <f t="shared" si="20"/>
        <v>539997.71428571641</v>
      </c>
      <c r="X256" s="2">
        <f t="shared" si="6"/>
        <v>10002.285714283586</v>
      </c>
      <c r="Y256" s="2">
        <f t="shared" si="43"/>
        <v>47735709.060241893</v>
      </c>
      <c r="Z256" s="2" t="str">
        <f t="shared" si="8"/>
        <v>MEEP</v>
      </c>
      <c r="AA256" s="2">
        <f>IF(Z256="HERE",Y256,AA255+Graph!$G$1*1000)</f>
        <v>66595603.917384848</v>
      </c>
      <c r="AB256" s="2">
        <f t="shared" si="21"/>
        <v>420000</v>
      </c>
      <c r="AC256" s="2">
        <f t="shared" si="44"/>
        <v>46273620.338317156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49917681.016915858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187</v>
      </c>
      <c r="C257" s="7"/>
      <c r="D257" s="2" t="e">
        <f t="shared" si="12"/>
        <v>#N/A</v>
      </c>
      <c r="E257" s="2" t="e">
        <f t="shared" si="22"/>
        <v>#N/A</v>
      </c>
      <c r="F257" s="2">
        <v>1301832.6189675927</v>
      </c>
      <c r="G257" s="2">
        <f t="shared" si="47"/>
        <v>539997.71428571432</v>
      </c>
      <c r="H257" s="2">
        <f t="shared" si="45"/>
        <v>117553318.62403172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2475312.428571431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1320836.5486194491</v>
      </c>
      <c r="Q257" s="2">
        <f t="shared" si="48"/>
        <v>550000</v>
      </c>
      <c r="R257" s="2">
        <f t="shared" si="46"/>
        <v>119939221.96998781</v>
      </c>
      <c r="S257" s="2">
        <f t="shared" si="17"/>
        <v>539997.71428571641</v>
      </c>
      <c r="T257" s="2">
        <f t="shared" si="18"/>
        <v>10002.285714285914</v>
      </c>
      <c r="U257" s="2">
        <f t="shared" si="19"/>
        <v>550000</v>
      </c>
      <c r="V257" s="2">
        <f t="shared" si="34"/>
        <v>72193510.624031544</v>
      </c>
      <c r="W257" s="2">
        <f t="shared" si="20"/>
        <v>539997.71428571641</v>
      </c>
      <c r="X257" s="2">
        <f t="shared" si="6"/>
        <v>10002.285714283586</v>
      </c>
      <c r="Y257" s="2">
        <f t="shared" si="43"/>
        <v>47745711.345956177</v>
      </c>
      <c r="Z257" s="2" t="str">
        <f t="shared" si="8"/>
        <v>MEEP</v>
      </c>
      <c r="AA257" s="2">
        <f>IF(Z257="HERE",Y257,AA256+Graph!$G$1*1000)</f>
        <v>67015603.917384848</v>
      </c>
      <c r="AB257" s="2">
        <f t="shared" si="21"/>
        <v>420000</v>
      </c>
      <c r="AC257" s="2">
        <f t="shared" si="44"/>
        <v>46273620.338317156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49938681.016915858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188</v>
      </c>
      <c r="C258" s="7"/>
      <c r="D258" s="2" t="e">
        <f t="shared" si="12"/>
        <v>#N/A</v>
      </c>
      <c r="E258" s="2" t="e">
        <f t="shared" si="22"/>
        <v>#N/A</v>
      </c>
      <c r="F258" s="2">
        <v>1306339.8127469122</v>
      </c>
      <c r="G258" s="2">
        <f t="shared" si="47"/>
        <v>539997.71428571432</v>
      </c>
      <c r="H258" s="2">
        <f t="shared" si="45"/>
        <v>118093316.33831744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2485314.7142857169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1325418.1332533062</v>
      </c>
      <c r="Q258" s="2">
        <f t="shared" si="48"/>
        <v>550000</v>
      </c>
      <c r="R258" s="2">
        <f t="shared" si="46"/>
        <v>120489221.96998781</v>
      </c>
      <c r="S258" s="2">
        <f t="shared" si="17"/>
        <v>539997.71428571641</v>
      </c>
      <c r="T258" s="2">
        <f t="shared" si="18"/>
        <v>10002.285714285914</v>
      </c>
      <c r="U258" s="2">
        <f t="shared" si="19"/>
        <v>550000</v>
      </c>
      <c r="V258" s="2">
        <f t="shared" si="34"/>
        <v>72733508.33831726</v>
      </c>
      <c r="W258" s="2">
        <f t="shared" si="20"/>
        <v>539997.71428571641</v>
      </c>
      <c r="X258" s="2">
        <f t="shared" si="6"/>
        <v>10002.285714283586</v>
      </c>
      <c r="Y258" s="2">
        <f t="shared" si="43"/>
        <v>47755713.63167046</v>
      </c>
      <c r="Z258" s="2" t="str">
        <f t="shared" si="8"/>
        <v>MEEP</v>
      </c>
      <c r="AA258" s="2">
        <f>IF(Z258="HERE",Y258,AA257+Graph!$G$1*1000)</f>
        <v>67435603.917384848</v>
      </c>
      <c r="AB258" s="2">
        <f t="shared" si="21"/>
        <v>420000</v>
      </c>
      <c r="AC258" s="2">
        <f t="shared" si="44"/>
        <v>46273620.338317156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49959681.016915858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189</v>
      </c>
      <c r="C259" s="7"/>
      <c r="D259" s="2" t="e">
        <f t="shared" si="12"/>
        <v>#N/A</v>
      </c>
      <c r="E259" s="2" t="e">
        <f t="shared" si="22"/>
        <v>#N/A</v>
      </c>
      <c r="F259" s="2">
        <v>1310847.0065262318</v>
      </c>
      <c r="G259" s="2">
        <f t="shared" si="47"/>
        <v>539997.71428571432</v>
      </c>
      <c r="H259" s="2">
        <f t="shared" si="45"/>
        <v>118633314.05260316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2495317.0000000028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1329999.7178871334</v>
      </c>
      <c r="Q259" s="2">
        <f t="shared" si="48"/>
        <v>550000</v>
      </c>
      <c r="R259" s="2">
        <f t="shared" si="46"/>
        <v>121039221.96998781</v>
      </c>
      <c r="S259" s="2">
        <f t="shared" si="17"/>
        <v>539997.71428571641</v>
      </c>
      <c r="T259" s="2">
        <f t="shared" si="18"/>
        <v>10002.285714285914</v>
      </c>
      <c r="U259" s="2">
        <f t="shared" si="19"/>
        <v>550000</v>
      </c>
      <c r="V259" s="2">
        <f t="shared" si="34"/>
        <v>73273506.052602977</v>
      </c>
      <c r="W259" s="2">
        <f t="shared" si="20"/>
        <v>539997.71428571641</v>
      </c>
      <c r="X259" s="2">
        <f t="shared" si="6"/>
        <v>10002.285714283586</v>
      </c>
      <c r="Y259" s="2">
        <f t="shared" si="43"/>
        <v>47765715.917384744</v>
      </c>
      <c r="Z259" s="2" t="str">
        <f t="shared" si="8"/>
        <v>MEEP</v>
      </c>
      <c r="AA259" s="2">
        <f>IF(Z259="HERE",Y259,AA258+Graph!$G$1*1000)</f>
        <v>67855603.917384848</v>
      </c>
      <c r="AB259" s="2">
        <f t="shared" si="21"/>
        <v>420000</v>
      </c>
      <c r="AC259" s="2">
        <f t="shared" si="44"/>
        <v>46273620.338317156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49980681.016915858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190</v>
      </c>
      <c r="C260" s="7"/>
      <c r="D260" s="2" t="e">
        <f t="shared" si="12"/>
        <v>#N/A</v>
      </c>
      <c r="E260" s="2" t="e">
        <f t="shared" si="22"/>
        <v>#N/A</v>
      </c>
      <c r="F260" s="2">
        <v>1315354.2003055811</v>
      </c>
      <c r="G260" s="2">
        <f t="shared" si="47"/>
        <v>539997.71428571432</v>
      </c>
      <c r="H260" s="2">
        <f t="shared" si="45"/>
        <v>119173311.76688887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2505319.2857142887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1334581.3025209904</v>
      </c>
      <c r="Q260" s="2">
        <f t="shared" si="48"/>
        <v>550000</v>
      </c>
      <c r="R260" s="2">
        <f t="shared" si="46"/>
        <v>121589221.96998781</v>
      </c>
      <c r="S260" s="2">
        <f t="shared" si="17"/>
        <v>539997.71428571641</v>
      </c>
      <c r="T260" s="2">
        <f t="shared" si="18"/>
        <v>10002.285714285914</v>
      </c>
      <c r="U260" s="2">
        <f t="shared" si="19"/>
        <v>550000</v>
      </c>
      <c r="V260" s="2">
        <f t="shared" si="34"/>
        <v>73813503.766888693</v>
      </c>
      <c r="W260" s="2">
        <f t="shared" si="20"/>
        <v>539997.71428571641</v>
      </c>
      <c r="X260" s="2">
        <f t="shared" si="6"/>
        <v>10002.285714283586</v>
      </c>
      <c r="Y260" s="2">
        <f t="shared" si="43"/>
        <v>47775718.203099027</v>
      </c>
      <c r="Z260" s="2" t="str">
        <f t="shared" si="8"/>
        <v>MEEP</v>
      </c>
      <c r="AA260" s="2">
        <f>IF(Z260="HERE",Y260,AA259+Graph!$G$1*1000)</f>
        <v>68275603.917384848</v>
      </c>
      <c r="AB260" s="2">
        <f t="shared" si="21"/>
        <v>420000</v>
      </c>
      <c r="AC260" s="2">
        <f t="shared" si="44"/>
        <v>46273620.338317156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50001681.016915858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191</v>
      </c>
      <c r="C261" s="7"/>
      <c r="D261" s="2" t="e">
        <f t="shared" si="12"/>
        <v>#N/A</v>
      </c>
      <c r="E261" s="2" t="e">
        <f t="shared" si="22"/>
        <v>#N/A</v>
      </c>
      <c r="F261" s="2">
        <v>1319861.3940849006</v>
      </c>
      <c r="G261" s="2">
        <f t="shared" si="47"/>
        <v>539997.71428571432</v>
      </c>
      <c r="H261" s="2">
        <f t="shared" si="45"/>
        <v>119713309.48117459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2515321.5714285746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1339162.8871548474</v>
      </c>
      <c r="Q261" s="2">
        <f t="shared" si="48"/>
        <v>550000</v>
      </c>
      <c r="R261" s="2">
        <f t="shared" si="46"/>
        <v>122139221.96998781</v>
      </c>
      <c r="S261" s="2">
        <f t="shared" si="17"/>
        <v>539997.71428571641</v>
      </c>
      <c r="T261" s="2">
        <f t="shared" si="18"/>
        <v>10002.285714285914</v>
      </c>
      <c r="U261" s="2">
        <f t="shared" si="19"/>
        <v>550000</v>
      </c>
      <c r="V261" s="2">
        <f t="shared" si="34"/>
        <v>74353501.481174409</v>
      </c>
      <c r="W261" s="2">
        <f t="shared" si="20"/>
        <v>539997.71428571641</v>
      </c>
      <c r="X261" s="2">
        <f t="shared" si="6"/>
        <v>10002.285714283586</v>
      </c>
      <c r="Y261" s="2">
        <f t="shared" si="43"/>
        <v>47785720.488813311</v>
      </c>
      <c r="Z261" s="2" t="str">
        <f t="shared" si="8"/>
        <v>MEEP</v>
      </c>
      <c r="AA261" s="2">
        <f>IF(Z261="HERE",Y261,AA260+Graph!$G$1*1000)</f>
        <v>68695603.917384848</v>
      </c>
      <c r="AB261" s="2">
        <f t="shared" si="21"/>
        <v>420000</v>
      </c>
      <c r="AC261" s="2">
        <f t="shared" si="44"/>
        <v>46273620.338317156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50022681.016915858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192</v>
      </c>
      <c r="C262" s="7"/>
      <c r="D262" s="2" t="e">
        <f t="shared" si="12"/>
        <v>#N/A</v>
      </c>
      <c r="E262" s="2" t="e">
        <f t="shared" si="22"/>
        <v>#N/A</v>
      </c>
      <c r="F262" s="2">
        <v>1324368.5878642499</v>
      </c>
      <c r="G262" s="2">
        <f t="shared" si="47"/>
        <v>539997.71428571432</v>
      </c>
      <c r="H262" s="2">
        <f t="shared" si="45"/>
        <v>120253307.1954603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2525323.8571428605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1343744.4717887044</v>
      </c>
      <c r="Q262" s="2">
        <f t="shared" si="48"/>
        <v>550000</v>
      </c>
      <c r="R262" s="2">
        <f t="shared" si="46"/>
        <v>122689221.96998781</v>
      </c>
      <c r="S262" s="2">
        <f t="shared" si="17"/>
        <v>539997.71428571641</v>
      </c>
      <c r="T262" s="2">
        <f t="shared" si="18"/>
        <v>10002.285714285914</v>
      </c>
      <c r="U262" s="2">
        <f t="shared" si="19"/>
        <v>550000</v>
      </c>
      <c r="V262" s="2">
        <f t="shared" si="34"/>
        <v>74893499.195460126</v>
      </c>
      <c r="W262" s="2">
        <f t="shared" si="20"/>
        <v>539997.71428571641</v>
      </c>
      <c r="X262" s="2">
        <f t="shared" si="6"/>
        <v>10002.285714283586</v>
      </c>
      <c r="Y262" s="2">
        <f t="shared" si="43"/>
        <v>47795722.774527594</v>
      </c>
      <c r="Z262" s="2" t="str">
        <f t="shared" si="8"/>
        <v>MEEP</v>
      </c>
      <c r="AA262" s="2">
        <f>IF(Z262="HERE",Y262,AA261+Graph!$G$1*1000)</f>
        <v>69115603.917384848</v>
      </c>
      <c r="AB262" s="2">
        <f t="shared" si="21"/>
        <v>420000</v>
      </c>
      <c r="AC262" s="2">
        <f t="shared" si="44"/>
        <v>46273620.338317156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50043681.016915858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193</v>
      </c>
      <c r="C263" s="7"/>
      <c r="D263" s="2" t="e">
        <f t="shared" si="12"/>
        <v>#N/A</v>
      </c>
      <c r="E263" s="2" t="e">
        <f t="shared" si="22"/>
        <v>#N/A</v>
      </c>
      <c r="F263" s="2">
        <v>1328875.7816435695</v>
      </c>
      <c r="G263" s="2">
        <f t="shared" si="47"/>
        <v>539997.71428571432</v>
      </c>
      <c r="H263" s="2">
        <f t="shared" si="45"/>
        <v>120793304.90974602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2535326.1428571464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1348326.0564225614</v>
      </c>
      <c r="Q263" s="2">
        <f t="shared" si="48"/>
        <v>550000</v>
      </c>
      <c r="R263" s="2">
        <f t="shared" si="46"/>
        <v>123239221.96998781</v>
      </c>
      <c r="S263" s="2">
        <f t="shared" si="17"/>
        <v>539997.71428571641</v>
      </c>
      <c r="T263" s="2">
        <f t="shared" si="18"/>
        <v>10002.285714285914</v>
      </c>
      <c r="U263" s="2">
        <f t="shared" si="19"/>
        <v>550000</v>
      </c>
      <c r="V263" s="2">
        <f t="shared" si="34"/>
        <v>75433496.909745842</v>
      </c>
      <c r="W263" s="2">
        <f t="shared" si="20"/>
        <v>539997.71428571641</v>
      </c>
      <c r="X263" s="2">
        <f t="shared" si="6"/>
        <v>10002.285714283586</v>
      </c>
      <c r="Y263" s="2">
        <f t="shared" si="43"/>
        <v>47805725.060241878</v>
      </c>
      <c r="Z263" s="2" t="str">
        <f t="shared" si="8"/>
        <v>MEEP</v>
      </c>
      <c r="AA263" s="2">
        <f>IF(Z263="HERE",Y263,AA262+Graph!$G$1*1000)</f>
        <v>69535603.917384848</v>
      </c>
      <c r="AB263" s="2">
        <f t="shared" si="21"/>
        <v>420000</v>
      </c>
      <c r="AC263" s="2">
        <f t="shared" si="44"/>
        <v>46273620.338317156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50064681.016915858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194</v>
      </c>
      <c r="C264" s="7"/>
      <c r="D264" s="2" t="e">
        <f t="shared" si="12"/>
        <v>#N/A</v>
      </c>
      <c r="E264" s="2" t="e">
        <f t="shared" si="22"/>
        <v>#N/A</v>
      </c>
      <c r="F264" s="2">
        <v>1333382.975422889</v>
      </c>
      <c r="G264" s="2">
        <f t="shared" si="47"/>
        <v>539997.71428571432</v>
      </c>
      <c r="H264" s="2">
        <f t="shared" si="45"/>
        <v>121333302.62403174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2545328.4285714324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1352907.6410564184</v>
      </c>
      <c r="Q264" s="2">
        <f t="shared" si="48"/>
        <v>550000</v>
      </c>
      <c r="R264" s="2">
        <f t="shared" si="46"/>
        <v>123789221.96998781</v>
      </c>
      <c r="S264" s="2">
        <f t="shared" si="17"/>
        <v>539997.71428571641</v>
      </c>
      <c r="T264" s="2">
        <f t="shared" si="18"/>
        <v>10002.285714285914</v>
      </c>
      <c r="U264" s="2">
        <f t="shared" si="19"/>
        <v>550000</v>
      </c>
      <c r="V264" s="2">
        <f t="shared" si="34"/>
        <v>75973494.624031559</v>
      </c>
      <c r="W264" s="2">
        <f t="shared" si="20"/>
        <v>539997.71428571641</v>
      </c>
      <c r="X264" s="2">
        <f t="shared" si="6"/>
        <v>10002.285714283586</v>
      </c>
      <c r="Y264" s="2">
        <f t="shared" si="43"/>
        <v>47815727.345956162</v>
      </c>
      <c r="Z264" s="2" t="str">
        <f t="shared" si="8"/>
        <v>MEEP</v>
      </c>
      <c r="AA264" s="2">
        <f>IF(Z264="HERE",Y264,AA263+Graph!$G$1*1000)</f>
        <v>69955603.917384848</v>
      </c>
      <c r="AB264" s="2">
        <f t="shared" si="21"/>
        <v>420000</v>
      </c>
      <c r="AC264" s="2">
        <f t="shared" si="44"/>
        <v>46273620.338317156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50085681.016915858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195</v>
      </c>
      <c r="C265" s="7"/>
      <c r="D265" s="2" t="e">
        <f t="shared" si="12"/>
        <v>#N/A</v>
      </c>
      <c r="E265" s="2" t="e">
        <f t="shared" si="22"/>
        <v>#N/A</v>
      </c>
      <c r="F265" s="2">
        <v>1337890.1692022383</v>
      </c>
      <c r="G265" s="2">
        <f t="shared" si="47"/>
        <v>539997.71428571432</v>
      </c>
      <c r="H265" s="2">
        <f t="shared" si="45"/>
        <v>121873300.33831745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2555330.7142857183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1357489.2256902754</v>
      </c>
      <c r="Q265" s="2">
        <f t="shared" si="48"/>
        <v>550000</v>
      </c>
      <c r="R265" s="2">
        <f t="shared" si="46"/>
        <v>124339221.96998781</v>
      </c>
      <c r="S265" s="2">
        <f t="shared" si="17"/>
        <v>539997.71428571641</v>
      </c>
      <c r="T265" s="2">
        <f t="shared" si="18"/>
        <v>10002.285714285914</v>
      </c>
      <c r="U265" s="2">
        <f t="shared" si="19"/>
        <v>550000</v>
      </c>
      <c r="V265" s="2">
        <f t="shared" si="34"/>
        <v>76513492.338317275</v>
      </c>
      <c r="W265" s="2">
        <f t="shared" si="20"/>
        <v>539997.71428571641</v>
      </c>
      <c r="X265" s="2">
        <f t="shared" si="6"/>
        <v>10002.285714283586</v>
      </c>
      <c r="Y265" s="2">
        <f t="shared" si="43"/>
        <v>47825729.631670445</v>
      </c>
      <c r="Z265" s="2" t="str">
        <f t="shared" si="8"/>
        <v>MEEP</v>
      </c>
      <c r="AA265" s="2">
        <f>IF(Z265="HERE",Y265,AA264+Graph!$G$1*1000)</f>
        <v>70375603.917384848</v>
      </c>
      <c r="AB265" s="2">
        <f t="shared" si="21"/>
        <v>420000</v>
      </c>
      <c r="AC265" s="2">
        <f t="shared" si="44"/>
        <v>46273620.338317156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50106681.016915858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196</v>
      </c>
      <c r="C266" s="7"/>
      <c r="D266" s="2" t="e">
        <f t="shared" si="12"/>
        <v>#N/A</v>
      </c>
      <c r="E266" s="2" t="e">
        <f t="shared" si="22"/>
        <v>#N/A</v>
      </c>
      <c r="F266" s="2">
        <v>1342397.3629815578</v>
      </c>
      <c r="G266" s="2">
        <f t="shared" si="47"/>
        <v>539997.71428571432</v>
      </c>
      <c r="H266" s="2">
        <f t="shared" si="45"/>
        <v>122413298.05260317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2565333.0000000042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1362070.8103241324</v>
      </c>
      <c r="Q266" s="2">
        <f t="shared" si="48"/>
        <v>550000</v>
      </c>
      <c r="R266" s="2">
        <f t="shared" si="46"/>
        <v>124889221.96998781</v>
      </c>
      <c r="S266" s="2">
        <f t="shared" si="17"/>
        <v>539997.71428571641</v>
      </c>
      <c r="T266" s="2">
        <f t="shared" si="18"/>
        <v>10002.285714285914</v>
      </c>
      <c r="U266" s="2">
        <f t="shared" si="19"/>
        <v>550000</v>
      </c>
      <c r="V266" s="2">
        <f t="shared" si="34"/>
        <v>77053490.052602991</v>
      </c>
      <c r="W266" s="2">
        <f t="shared" si="20"/>
        <v>539997.71428571641</v>
      </c>
      <c r="X266" s="2">
        <f t="shared" si="6"/>
        <v>10002.285714283586</v>
      </c>
      <c r="Y266" s="2">
        <f t="shared" si="43"/>
        <v>47835731.917384729</v>
      </c>
      <c r="Z266" s="2" t="str">
        <f t="shared" si="8"/>
        <v>MEEP</v>
      </c>
      <c r="AA266" s="2">
        <f>IF(Z266="HERE",Y266,AA265+Graph!$G$1*1000)</f>
        <v>70795603.917384848</v>
      </c>
      <c r="AB266" s="2">
        <f t="shared" si="21"/>
        <v>420000</v>
      </c>
      <c r="AC266" s="2">
        <f t="shared" si="44"/>
        <v>46273620.338317156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50127681.016915858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197</v>
      </c>
      <c r="C267" s="7"/>
      <c r="D267" s="2" t="e">
        <f t="shared" si="12"/>
        <v>#N/A</v>
      </c>
      <c r="E267" s="2" t="e">
        <f t="shared" si="22"/>
        <v>#N/A</v>
      </c>
      <c r="F267" s="2">
        <v>1346904.5567608774</v>
      </c>
      <c r="G267" s="2">
        <f t="shared" si="47"/>
        <v>539997.71428571432</v>
      </c>
      <c r="H267" s="2">
        <f t="shared" si="45"/>
        <v>122953295.76688889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2575335.2857142901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1366652.3949579597</v>
      </c>
      <c r="Q267" s="2">
        <f t="shared" si="48"/>
        <v>550000</v>
      </c>
      <c r="R267" s="2">
        <f t="shared" si="46"/>
        <v>125439221.96998781</v>
      </c>
      <c r="S267" s="2">
        <f t="shared" si="17"/>
        <v>539997.71428571641</v>
      </c>
      <c r="T267" s="2">
        <f t="shared" si="18"/>
        <v>10002.285714285914</v>
      </c>
      <c r="U267" s="2">
        <f t="shared" si="19"/>
        <v>550000</v>
      </c>
      <c r="V267" s="2">
        <f t="shared" si="34"/>
        <v>77593487.766888708</v>
      </c>
      <c r="W267" s="2">
        <f t="shared" si="20"/>
        <v>539997.71428571641</v>
      </c>
      <c r="X267" s="2">
        <f t="shared" si="6"/>
        <v>10002.285714283586</v>
      </c>
      <c r="Y267" s="2">
        <f t="shared" si="43"/>
        <v>47845734.203099012</v>
      </c>
      <c r="Z267" s="2" t="str">
        <f t="shared" si="8"/>
        <v>MEEP</v>
      </c>
      <c r="AA267" s="2">
        <f>IF(Z267="HERE",Y267,AA266+Graph!$G$1*1000)</f>
        <v>71215603.917384848</v>
      </c>
      <c r="AB267" s="2">
        <f t="shared" si="21"/>
        <v>420000</v>
      </c>
      <c r="AC267" s="2">
        <f t="shared" si="44"/>
        <v>46273620.338317156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50148681.016915858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198</v>
      </c>
      <c r="C268" s="7"/>
      <c r="D268" s="2" t="e">
        <f t="shared" si="12"/>
        <v>#N/A</v>
      </c>
      <c r="E268" s="2" t="e">
        <f t="shared" si="22"/>
        <v>#N/A</v>
      </c>
      <c r="F268" s="2">
        <v>1351411.7505402267</v>
      </c>
      <c r="G268" s="2">
        <f t="shared" si="47"/>
        <v>539997.71428571432</v>
      </c>
      <c r="H268" s="2">
        <f t="shared" si="45"/>
        <v>123493293.4811746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2585337.571428576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1371233.9795918167</v>
      </c>
      <c r="Q268" s="2">
        <f t="shared" si="48"/>
        <v>550000</v>
      </c>
      <c r="R268" s="2">
        <f t="shared" si="46"/>
        <v>125989221.96998781</v>
      </c>
      <c r="S268" s="2">
        <f t="shared" si="17"/>
        <v>539997.71428571641</v>
      </c>
      <c r="T268" s="2">
        <f t="shared" si="18"/>
        <v>10002.285714285914</v>
      </c>
      <c r="U268" s="2">
        <f t="shared" si="19"/>
        <v>550000</v>
      </c>
      <c r="V268" s="2">
        <f t="shared" si="34"/>
        <v>78133485.481174424</v>
      </c>
      <c r="W268" s="2">
        <f t="shared" si="20"/>
        <v>539997.71428571641</v>
      </c>
      <c r="X268" s="2">
        <f t="shared" si="6"/>
        <v>10002.285714283586</v>
      </c>
      <c r="Y268" s="2">
        <f t="shared" si="43"/>
        <v>47855736.488813296</v>
      </c>
      <c r="Z268" s="2" t="str">
        <f t="shared" si="8"/>
        <v>MEEP</v>
      </c>
      <c r="AA268" s="2">
        <f>IF(Z268="HERE",Y268,AA267+Graph!$G$1*1000)</f>
        <v>71635603.917384848</v>
      </c>
      <c r="AB268" s="2">
        <f t="shared" si="21"/>
        <v>420000</v>
      </c>
      <c r="AC268" s="2">
        <f t="shared" si="44"/>
        <v>46273620.338317156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199</v>
      </c>
      <c r="C269" s="7"/>
      <c r="D269" s="2" t="e">
        <f t="shared" si="12"/>
        <v>#N/A</v>
      </c>
      <c r="E269" s="2" t="e">
        <f t="shared" si="22"/>
        <v>#N/A</v>
      </c>
      <c r="F269" s="2">
        <v>1355918.9443195462</v>
      </c>
      <c r="G269" s="2">
        <f t="shared" si="47"/>
        <v>539997.71428571432</v>
      </c>
      <c r="H269" s="2">
        <f t="shared" si="45"/>
        <v>124033291.19546032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2595339.8571428619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1375815.5642256737</v>
      </c>
      <c r="Q269" s="2">
        <f t="shared" si="48"/>
        <v>550000</v>
      </c>
      <c r="R269" s="2">
        <f t="shared" si="46"/>
        <v>126539221.96998781</v>
      </c>
      <c r="S269" s="2">
        <f t="shared" si="17"/>
        <v>539997.71428571641</v>
      </c>
      <c r="T269" s="2">
        <f t="shared" si="18"/>
        <v>10002.285714285914</v>
      </c>
      <c r="U269" s="2">
        <f t="shared" si="19"/>
        <v>550000</v>
      </c>
      <c r="V269" s="2">
        <f t="shared" si="34"/>
        <v>78673483.195460141</v>
      </c>
      <c r="W269" s="2">
        <f t="shared" si="20"/>
        <v>539997.71428571641</v>
      </c>
      <c r="X269" s="2">
        <f t="shared" si="6"/>
        <v>10002.285714283586</v>
      </c>
      <c r="Y269" s="2">
        <f t="shared" si="43"/>
        <v>47865738.77452758</v>
      </c>
      <c r="Z269" s="2" t="str">
        <f t="shared" si="8"/>
        <v>MEEP</v>
      </c>
      <c r="AA269" s="2">
        <f>IF(Z269="HERE",Y269,AA268+Graph!$G$1*1000)</f>
        <v>72055603.917384848</v>
      </c>
      <c r="AB269" s="2">
        <f t="shared" si="21"/>
        <v>420000</v>
      </c>
      <c r="AC269" s="2">
        <f t="shared" si="44"/>
        <v>46273620.338317156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200</v>
      </c>
      <c r="C270" s="7"/>
      <c r="D270" s="2" t="e">
        <f t="shared" si="12"/>
        <v>#N/A</v>
      </c>
      <c r="E270" s="2" t="e">
        <f t="shared" si="22"/>
        <v>#N/A</v>
      </c>
      <c r="F270" s="2">
        <v>1360426.1380988657</v>
      </c>
      <c r="G270" s="2">
        <f t="shared" si="47"/>
        <v>539997.71428571432</v>
      </c>
      <c r="H270" s="2">
        <f t="shared" si="45"/>
        <v>124573288.90974604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2605342.1428571478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1380397.1488595307</v>
      </c>
      <c r="Q270" s="2">
        <f t="shared" si="48"/>
        <v>550000</v>
      </c>
      <c r="R270" s="2">
        <f t="shared" si="46"/>
        <v>127089221.96998781</v>
      </c>
      <c r="S270" s="2">
        <f t="shared" si="17"/>
        <v>539997.71428571641</v>
      </c>
      <c r="T270" s="2">
        <f t="shared" si="18"/>
        <v>10002.285714285914</v>
      </c>
      <c r="U270" s="2">
        <f t="shared" si="19"/>
        <v>550000</v>
      </c>
      <c r="V270" s="2">
        <f t="shared" si="34"/>
        <v>79213480.909745857</v>
      </c>
      <c r="W270" s="2">
        <f t="shared" si="20"/>
        <v>539997.71428571641</v>
      </c>
      <c r="X270" s="2">
        <f t="shared" si="6"/>
        <v>10002.285714283586</v>
      </c>
      <c r="Y270" s="2">
        <f t="shared" si="43"/>
        <v>47875741.060241863</v>
      </c>
      <c r="Z270" s="2" t="str">
        <f t="shared" si="8"/>
        <v>MEEP</v>
      </c>
      <c r="AA270" s="2">
        <f>IF(Z270="HERE",Y270,AA269+Graph!$G$1*1000)</f>
        <v>72475603.917384848</v>
      </c>
      <c r="AB270" s="2">
        <f t="shared" si="21"/>
        <v>420000</v>
      </c>
      <c r="AC270" s="2">
        <f t="shared" si="44"/>
        <v>46273620.338317156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201</v>
      </c>
      <c r="C271" s="7"/>
      <c r="D271" s="2" t="e">
        <f t="shared" si="12"/>
        <v>#N/A</v>
      </c>
      <c r="E271" s="2" t="e">
        <f t="shared" si="22"/>
        <v>#N/A</v>
      </c>
      <c r="F271" s="2">
        <v>1364933.3318782151</v>
      </c>
      <c r="G271" s="2">
        <f t="shared" si="47"/>
        <v>539997.71428571432</v>
      </c>
      <c r="H271" s="2">
        <f t="shared" si="45"/>
        <v>125113286.62403175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2615344.4285714338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1384978.7334933877</v>
      </c>
      <c r="Q271" s="2">
        <f t="shared" si="48"/>
        <v>550000</v>
      </c>
      <c r="R271" s="2">
        <f t="shared" si="46"/>
        <v>127639221.96998781</v>
      </c>
      <c r="S271" s="2">
        <f t="shared" si="17"/>
        <v>539997.71428571641</v>
      </c>
      <c r="T271" s="2">
        <f t="shared" si="18"/>
        <v>10002.285714285914</v>
      </c>
      <c r="U271" s="2">
        <f t="shared" si="19"/>
        <v>550000</v>
      </c>
      <c r="V271" s="2">
        <f t="shared" si="34"/>
        <v>79753478.624031574</v>
      </c>
      <c r="W271" s="2">
        <f t="shared" si="20"/>
        <v>539997.71428571641</v>
      </c>
      <c r="X271" s="2">
        <f t="shared" si="6"/>
        <v>10002.285714283586</v>
      </c>
      <c r="Y271" s="2">
        <f t="shared" si="43"/>
        <v>47885743.345956147</v>
      </c>
      <c r="Z271" s="2" t="str">
        <f t="shared" si="8"/>
        <v>MEEP</v>
      </c>
      <c r="AA271" s="2">
        <f>IF(Z271="HERE",Y271,AA270+Graph!$G$1*1000)</f>
        <v>72895603.917384848</v>
      </c>
      <c r="AB271" s="2">
        <f t="shared" si="21"/>
        <v>420000</v>
      </c>
      <c r="AC271" s="2">
        <f t="shared" si="44"/>
        <v>46273620.338317156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202</v>
      </c>
      <c r="C272" s="7"/>
      <c r="D272" s="2" t="e">
        <f t="shared" si="12"/>
        <v>#N/A</v>
      </c>
      <c r="E272" s="2" t="e">
        <f t="shared" si="22"/>
        <v>#N/A</v>
      </c>
      <c r="F272" s="2">
        <v>1369440.5256575346</v>
      </c>
      <c r="G272" s="2">
        <f t="shared" si="47"/>
        <v>539997.71428571432</v>
      </c>
      <c r="H272" s="2">
        <f t="shared" si="45"/>
        <v>125653284.33831747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2625346.7142857197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1389560.3181272447</v>
      </c>
      <c r="Q272" s="2">
        <f t="shared" si="48"/>
        <v>550000</v>
      </c>
      <c r="R272" s="2">
        <f t="shared" si="46"/>
        <v>128189221.96998781</v>
      </c>
      <c r="S272" s="2">
        <f t="shared" si="17"/>
        <v>539997.71428571641</v>
      </c>
      <c r="T272" s="2">
        <f t="shared" si="18"/>
        <v>10002.285714285914</v>
      </c>
      <c r="U272" s="2">
        <f t="shared" si="19"/>
        <v>550000</v>
      </c>
      <c r="V272" s="2">
        <f t="shared" si="34"/>
        <v>80293476.33831729</v>
      </c>
      <c r="W272" s="2">
        <f t="shared" si="20"/>
        <v>539997.71428571641</v>
      </c>
      <c r="X272" s="2">
        <f t="shared" si="6"/>
        <v>10002.285714283586</v>
      </c>
      <c r="Y272" s="2">
        <f t="shared" si="43"/>
        <v>47895745.63167043</v>
      </c>
      <c r="Z272" s="2" t="str">
        <f t="shared" si="8"/>
        <v>MEEP</v>
      </c>
      <c r="AA272" s="2">
        <f>IF(Z272="HERE",Y272,AA271+Graph!$G$1*1000)</f>
        <v>73315603.917384848</v>
      </c>
      <c r="AB272" s="2">
        <f t="shared" si="21"/>
        <v>420000</v>
      </c>
      <c r="AC272" s="2">
        <f t="shared" si="44"/>
        <v>46273620.338317156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203</v>
      </c>
      <c r="C273" s="7"/>
      <c r="D273" s="2" t="e">
        <f t="shared" si="12"/>
        <v>#N/A</v>
      </c>
      <c r="E273" s="2" t="e">
        <f t="shared" si="22"/>
        <v>#N/A</v>
      </c>
      <c r="F273" s="2">
        <v>1373947.7194368541</v>
      </c>
      <c r="G273" s="2">
        <f t="shared" si="47"/>
        <v>539997.71428571432</v>
      </c>
      <c r="H273" s="2">
        <f t="shared" si="45"/>
        <v>126193282.05260319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2635349.0000000056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1394141.9027611017</v>
      </c>
      <c r="Q273" s="2">
        <f t="shared" si="48"/>
        <v>550000</v>
      </c>
      <c r="R273" s="2">
        <f t="shared" si="46"/>
        <v>128739221.96998781</v>
      </c>
      <c r="S273" s="2">
        <f t="shared" si="17"/>
        <v>539997.71428571641</v>
      </c>
      <c r="T273" s="2">
        <f t="shared" si="18"/>
        <v>10002.285714285914</v>
      </c>
      <c r="U273" s="2">
        <f t="shared" si="19"/>
        <v>550000</v>
      </c>
      <c r="V273" s="2">
        <f t="shared" si="34"/>
        <v>80833474.052603006</v>
      </c>
      <c r="W273" s="2">
        <f t="shared" si="20"/>
        <v>539997.71428571641</v>
      </c>
      <c r="X273" s="2">
        <f t="shared" si="6"/>
        <v>10002.285714283586</v>
      </c>
      <c r="Y273" s="2">
        <f t="shared" si="43"/>
        <v>47905747.917384714</v>
      </c>
      <c r="Z273" s="2" t="str">
        <f t="shared" si="8"/>
        <v>MEEP</v>
      </c>
      <c r="AA273" s="2">
        <f>IF(Z273="HERE",Y273,AA272+Graph!$G$1*1000)</f>
        <v>73735603.917384848</v>
      </c>
      <c r="AB273" s="2">
        <f t="shared" si="21"/>
        <v>420000</v>
      </c>
      <c r="AC273" s="2">
        <f t="shared" si="44"/>
        <v>46273620.338317156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204</v>
      </c>
      <c r="C274" s="7"/>
      <c r="D274" s="2" t="e">
        <f t="shared" si="12"/>
        <v>#N/A</v>
      </c>
      <c r="E274" s="2" t="e">
        <f t="shared" si="22"/>
        <v>#N/A</v>
      </c>
      <c r="F274" s="2">
        <v>1378454.9132162035</v>
      </c>
      <c r="G274" s="2">
        <f t="shared" si="47"/>
        <v>539997.71428571432</v>
      </c>
      <c r="H274" s="2">
        <f t="shared" si="45"/>
        <v>126733279.7668889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2645351.2857142915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1398723.4873949587</v>
      </c>
      <c r="Q274" s="2">
        <f t="shared" si="48"/>
        <v>550000</v>
      </c>
      <c r="R274" s="2">
        <f t="shared" si="46"/>
        <v>129289221.96998781</v>
      </c>
      <c r="S274" s="2">
        <f t="shared" si="17"/>
        <v>539997.71428571641</v>
      </c>
      <c r="T274" s="2">
        <f t="shared" si="18"/>
        <v>10002.285714285914</v>
      </c>
      <c r="U274" s="2">
        <f t="shared" si="19"/>
        <v>550000</v>
      </c>
      <c r="V274" s="2">
        <f t="shared" si="34"/>
        <v>81373471.766888723</v>
      </c>
      <c r="W274" s="2">
        <f t="shared" si="20"/>
        <v>539997.71428571641</v>
      </c>
      <c r="X274" s="2">
        <f t="shared" si="6"/>
        <v>10002.285714283586</v>
      </c>
      <c r="Y274" s="2">
        <f t="shared" si="43"/>
        <v>47915750.203098997</v>
      </c>
      <c r="Z274" s="2" t="str">
        <f t="shared" si="8"/>
        <v>MEEP</v>
      </c>
      <c r="AA274" s="2">
        <f>IF(Z274="HERE",Y274,AA273+Graph!$G$1*1000)</f>
        <v>74155603.917384848</v>
      </c>
      <c r="AB274" s="2">
        <f t="shared" si="21"/>
        <v>420000</v>
      </c>
      <c r="AC274" s="2">
        <f t="shared" si="44"/>
        <v>46273620.338317156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205</v>
      </c>
      <c r="C275" s="7"/>
      <c r="D275" s="2" t="e">
        <f t="shared" si="12"/>
        <v>#N/A</v>
      </c>
      <c r="E275" s="2" t="e">
        <f t="shared" si="22"/>
        <v>#N/A</v>
      </c>
      <c r="F275" s="2">
        <v>1382962.106995523</v>
      </c>
      <c r="G275" s="2">
        <f t="shared" si="47"/>
        <v>539997.71428571432</v>
      </c>
      <c r="H275" s="2">
        <f t="shared" si="45"/>
        <v>127273277.48117462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2655353.5714285774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1403305.0720288157</v>
      </c>
      <c r="Q275" s="2">
        <f t="shared" si="48"/>
        <v>550000</v>
      </c>
      <c r="R275" s="2">
        <f t="shared" si="46"/>
        <v>129839221.96998781</v>
      </c>
      <c r="S275" s="2">
        <f t="shared" si="17"/>
        <v>539997.71428571641</v>
      </c>
      <c r="T275" s="2">
        <f t="shared" si="18"/>
        <v>10002.285714285914</v>
      </c>
      <c r="U275" s="2">
        <f t="shared" si="19"/>
        <v>550000</v>
      </c>
      <c r="V275" s="2">
        <f t="shared" si="34"/>
        <v>81913469.481174439</v>
      </c>
      <c r="W275" s="2">
        <f t="shared" si="20"/>
        <v>539997.71428571641</v>
      </c>
      <c r="X275" s="2">
        <f t="shared" si="6"/>
        <v>10002.285714283586</v>
      </c>
      <c r="Y275" s="2">
        <f t="shared" si="43"/>
        <v>47925752.488813281</v>
      </c>
      <c r="Z275" s="2" t="str">
        <f t="shared" si="8"/>
        <v>MEEP</v>
      </c>
      <c r="AA275" s="2">
        <f>IF(Z275="HERE",Y275,AA274+Graph!$G$1*1000)</f>
        <v>74575603.917384848</v>
      </c>
      <c r="AB275" s="2">
        <f t="shared" si="21"/>
        <v>420000</v>
      </c>
      <c r="AC275" s="2">
        <f t="shared" si="44"/>
        <v>46273620.338317156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206</v>
      </c>
      <c r="C276" s="7"/>
      <c r="D276" s="2" t="e">
        <f t="shared" si="12"/>
        <v>#N/A</v>
      </c>
      <c r="E276" s="2" t="e">
        <f t="shared" si="22"/>
        <v>#N/A</v>
      </c>
      <c r="F276" s="2">
        <v>1387469.3007748425</v>
      </c>
      <c r="G276" s="2">
        <f t="shared" si="47"/>
        <v>539997.71428571432</v>
      </c>
      <c r="H276" s="2">
        <f t="shared" si="45"/>
        <v>127813275.19546033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2665355.8571428633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1407886.656662643</v>
      </c>
      <c r="Q276" s="2">
        <f t="shared" si="48"/>
        <v>550000</v>
      </c>
      <c r="R276" s="2">
        <f t="shared" si="46"/>
        <v>130389221.96998781</v>
      </c>
      <c r="S276" s="2">
        <f t="shared" si="17"/>
        <v>539997.71428571641</v>
      </c>
      <c r="T276" s="2">
        <f t="shared" si="18"/>
        <v>10002.285714285914</v>
      </c>
      <c r="U276" s="2">
        <f t="shared" si="19"/>
        <v>550000</v>
      </c>
      <c r="V276" s="2">
        <f t="shared" si="34"/>
        <v>82453467.195460156</v>
      </c>
      <c r="W276" s="2">
        <f t="shared" si="20"/>
        <v>539997.71428571641</v>
      </c>
      <c r="X276" s="2">
        <f t="shared" si="6"/>
        <v>10002.285714283586</v>
      </c>
      <c r="Y276" s="2">
        <f t="shared" si="43"/>
        <v>47935754.774527565</v>
      </c>
      <c r="Z276" s="2" t="str">
        <f t="shared" si="8"/>
        <v>MEEP</v>
      </c>
      <c r="AA276" s="2">
        <f>IF(Z276="HERE",Y276,AA275+Graph!$G$1*1000)</f>
        <v>74995603.917384848</v>
      </c>
      <c r="AB276" s="2">
        <f t="shared" si="21"/>
        <v>420000</v>
      </c>
      <c r="AC276" s="2">
        <f t="shared" si="44"/>
        <v>46273620.338317156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207</v>
      </c>
      <c r="C277" s="7"/>
      <c r="D277" s="2" t="e">
        <f t="shared" si="12"/>
        <v>#N/A</v>
      </c>
      <c r="E277" s="2" t="e">
        <f t="shared" si="22"/>
        <v>#N/A</v>
      </c>
      <c r="F277" s="2">
        <v>1391976.4945541918</v>
      </c>
      <c r="G277" s="2">
        <f t="shared" si="47"/>
        <v>539997.71428571432</v>
      </c>
      <c r="H277" s="2">
        <f t="shared" si="45"/>
        <v>128353272.90974605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2675358.1428571492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1412468.2412965</v>
      </c>
      <c r="Q277" s="2">
        <f t="shared" si="48"/>
        <v>550000</v>
      </c>
      <c r="R277" s="2">
        <f t="shared" si="46"/>
        <v>130939221.96998781</v>
      </c>
      <c r="S277" s="2">
        <f t="shared" si="17"/>
        <v>539997.71428571641</v>
      </c>
      <c r="T277" s="2">
        <f t="shared" si="18"/>
        <v>10002.285714285914</v>
      </c>
      <c r="U277" s="2">
        <f t="shared" si="19"/>
        <v>550000</v>
      </c>
      <c r="V277" s="2">
        <f t="shared" si="34"/>
        <v>82993464.909745872</v>
      </c>
      <c r="W277" s="2">
        <f t="shared" si="20"/>
        <v>539997.71428571641</v>
      </c>
      <c r="X277" s="2">
        <f t="shared" si="6"/>
        <v>10002.285714283586</v>
      </c>
      <c r="Y277" s="2">
        <f t="shared" si="43"/>
        <v>47945757.060241848</v>
      </c>
      <c r="Z277" s="2" t="str">
        <f t="shared" si="8"/>
        <v>MEEP</v>
      </c>
      <c r="AA277" s="2">
        <f>IF(Z277="HERE",Y277,AA276+Graph!$G$1*1000)</f>
        <v>75415603.917384848</v>
      </c>
      <c r="AB277" s="2">
        <f t="shared" si="21"/>
        <v>420000</v>
      </c>
      <c r="AC277" s="2">
        <f t="shared" si="44"/>
        <v>46273620.338317156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208</v>
      </c>
      <c r="C278" s="7"/>
      <c r="D278" s="2" t="e">
        <f t="shared" si="12"/>
        <v>#N/A</v>
      </c>
      <c r="E278" s="2" t="e">
        <f t="shared" si="22"/>
        <v>#N/A</v>
      </c>
      <c r="F278" s="2">
        <v>1396483.6883335114</v>
      </c>
      <c r="G278" s="2">
        <f t="shared" si="47"/>
        <v>539997.71428571432</v>
      </c>
      <c r="H278" s="2">
        <f t="shared" si="45"/>
        <v>128893270.62403177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2685360.4285714352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1417049.825930357</v>
      </c>
      <c r="Q278" s="2">
        <f t="shared" si="48"/>
        <v>550000</v>
      </c>
      <c r="R278" s="2">
        <f t="shared" si="46"/>
        <v>131489221.96998781</v>
      </c>
      <c r="S278" s="2">
        <f t="shared" si="17"/>
        <v>539997.71428571641</v>
      </c>
      <c r="T278" s="2">
        <f t="shared" si="18"/>
        <v>10002.285714285914</v>
      </c>
      <c r="U278" s="2">
        <f t="shared" si="19"/>
        <v>550000</v>
      </c>
      <c r="V278" s="2">
        <f t="shared" si="34"/>
        <v>83533462.624031588</v>
      </c>
      <c r="W278" s="2">
        <f t="shared" si="20"/>
        <v>539997.71428571641</v>
      </c>
      <c r="X278" s="2">
        <f t="shared" si="6"/>
        <v>10002.285714283586</v>
      </c>
      <c r="Y278" s="2">
        <f t="shared" si="43"/>
        <v>47955759.345956132</v>
      </c>
      <c r="Z278" s="2" t="str">
        <f t="shared" si="8"/>
        <v>MEEP</v>
      </c>
      <c r="AA278" s="2">
        <f>IF(Z278="HERE",Y278,AA277+Graph!$G$1*1000)</f>
        <v>75835603.917384848</v>
      </c>
      <c r="AB278" s="2">
        <f t="shared" si="21"/>
        <v>420000</v>
      </c>
      <c r="AC278" s="2">
        <f t="shared" si="44"/>
        <v>46273620.338317156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209</v>
      </c>
      <c r="C279" s="7"/>
      <c r="D279" s="2" t="e">
        <f t="shared" si="12"/>
        <v>#N/A</v>
      </c>
      <c r="E279" s="2" t="e">
        <f t="shared" si="22"/>
        <v>#N/A</v>
      </c>
      <c r="F279" s="2">
        <v>1400990.8821128309</v>
      </c>
      <c r="G279" s="2">
        <f t="shared" si="47"/>
        <v>539997.71428571432</v>
      </c>
      <c r="H279" s="2">
        <f t="shared" si="45"/>
        <v>129433268.33831748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2695362.7142857211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1421631.410564214</v>
      </c>
      <c r="Q279" s="2">
        <f t="shared" si="48"/>
        <v>550000</v>
      </c>
      <c r="R279" s="2">
        <f t="shared" si="46"/>
        <v>132039221.96998781</v>
      </c>
      <c r="S279" s="2">
        <f t="shared" si="17"/>
        <v>539997.71428571641</v>
      </c>
      <c r="T279" s="2">
        <f t="shared" si="18"/>
        <v>10002.285714285914</v>
      </c>
      <c r="U279" s="2">
        <f t="shared" si="19"/>
        <v>550000</v>
      </c>
      <c r="V279" s="2">
        <f t="shared" si="34"/>
        <v>84073460.338317305</v>
      </c>
      <c r="W279" s="2">
        <f t="shared" si="20"/>
        <v>539997.71428571641</v>
      </c>
      <c r="X279" s="2">
        <f t="shared" si="6"/>
        <v>10002.285714283586</v>
      </c>
      <c r="Y279" s="2">
        <f t="shared" si="43"/>
        <v>47965761.631670415</v>
      </c>
      <c r="Z279" s="2" t="str">
        <f t="shared" si="8"/>
        <v>MEEP</v>
      </c>
      <c r="AA279" s="2">
        <f>IF(Z279="HERE",Y279,AA278+Graph!$G$1*1000)</f>
        <v>76255603.917384848</v>
      </c>
      <c r="AB279" s="2">
        <f t="shared" si="21"/>
        <v>420000</v>
      </c>
      <c r="AC279" s="2">
        <f t="shared" si="44"/>
        <v>46273620.338317156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210</v>
      </c>
      <c r="C280" s="7"/>
      <c r="D280" s="2" t="e">
        <f t="shared" si="12"/>
        <v>#N/A</v>
      </c>
      <c r="E280" s="2" t="e">
        <f t="shared" si="22"/>
        <v>#N/A</v>
      </c>
      <c r="F280" s="2">
        <v>1405498.0758921802</v>
      </c>
      <c r="G280" s="2">
        <f t="shared" si="47"/>
        <v>539997.71428571432</v>
      </c>
      <c r="H280" s="2">
        <f t="shared" si="45"/>
        <v>129973266.0526032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2705365.000000007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1426212.995198071</v>
      </c>
      <c r="Q280" s="2">
        <f t="shared" si="48"/>
        <v>550000</v>
      </c>
      <c r="R280" s="2">
        <f t="shared" si="46"/>
        <v>132589221.96998781</v>
      </c>
      <c r="S280" s="2">
        <f t="shared" si="17"/>
        <v>539997.71428571641</v>
      </c>
      <c r="T280" s="2">
        <f t="shared" si="18"/>
        <v>10002.285714285914</v>
      </c>
      <c r="U280" s="2">
        <f t="shared" si="19"/>
        <v>550000</v>
      </c>
      <c r="V280" s="2">
        <f t="shared" si="34"/>
        <v>84613458.052603021</v>
      </c>
      <c r="W280" s="2">
        <f t="shared" si="20"/>
        <v>539997.71428571641</v>
      </c>
      <c r="X280" s="2">
        <f t="shared" si="6"/>
        <v>10002.285714283586</v>
      </c>
      <c r="Y280" s="2">
        <f t="shared" si="43"/>
        <v>47975763.917384699</v>
      </c>
      <c r="Z280" s="2" t="str">
        <f t="shared" si="8"/>
        <v>MEEP</v>
      </c>
      <c r="AA280" s="2">
        <f>IF(Z280="HERE",Y280,AA279+Graph!$G$1*1000)</f>
        <v>76675603.917384848</v>
      </c>
      <c r="AB280" s="2">
        <f t="shared" si="21"/>
        <v>420000</v>
      </c>
      <c r="AC280" s="2">
        <f t="shared" si="44"/>
        <v>46273620.338317156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211</v>
      </c>
      <c r="C281" s="7"/>
      <c r="D281" s="2" t="e">
        <f t="shared" si="12"/>
        <v>#N/A</v>
      </c>
      <c r="E281" s="2" t="e">
        <f t="shared" si="22"/>
        <v>#N/A</v>
      </c>
      <c r="F281" s="2">
        <v>1410005.2696714997</v>
      </c>
      <c r="G281" s="2">
        <f t="shared" si="47"/>
        <v>539997.71428571432</v>
      </c>
      <c r="H281" s="2">
        <f t="shared" si="45"/>
        <v>130513263.76688892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2715367.2857142929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1430794.579831928</v>
      </c>
      <c r="Q281" s="2">
        <f t="shared" si="48"/>
        <v>550000</v>
      </c>
      <c r="R281" s="2">
        <f t="shared" si="46"/>
        <v>133139221.96998781</v>
      </c>
      <c r="S281" s="2">
        <f t="shared" si="17"/>
        <v>539997.71428571641</v>
      </c>
      <c r="T281" s="2">
        <f t="shared" si="18"/>
        <v>10002.285714285914</v>
      </c>
      <c r="U281" s="2">
        <f t="shared" si="19"/>
        <v>550000</v>
      </c>
      <c r="V281" s="2">
        <f t="shared" si="34"/>
        <v>85153455.766888738</v>
      </c>
      <c r="W281" s="2">
        <f t="shared" si="20"/>
        <v>539997.71428571641</v>
      </c>
      <c r="X281" s="2">
        <f t="shared" si="6"/>
        <v>10002.285714283586</v>
      </c>
      <c r="Y281" s="2">
        <f t="shared" si="43"/>
        <v>47985766.203098983</v>
      </c>
      <c r="Z281" s="2" t="str">
        <f t="shared" si="8"/>
        <v>MEEP</v>
      </c>
      <c r="AA281" s="2">
        <f>IF(Z281="HERE",Y281,AA280+Graph!$G$1*1000)</f>
        <v>77095603.917384848</v>
      </c>
      <c r="AB281" s="2">
        <f t="shared" si="21"/>
        <v>420000</v>
      </c>
      <c r="AC281" s="2">
        <f t="shared" si="44"/>
        <v>46273620.338317156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212</v>
      </c>
      <c r="C282" s="7"/>
      <c r="D282" s="2" t="e">
        <f t="shared" si="12"/>
        <v>#N/A</v>
      </c>
      <c r="E282" s="2" t="e">
        <f t="shared" si="22"/>
        <v>#N/A</v>
      </c>
      <c r="F282" s="2">
        <v>1414512.4634508491</v>
      </c>
      <c r="G282" s="2">
        <f t="shared" si="47"/>
        <v>539997.71428571432</v>
      </c>
      <c r="H282" s="2">
        <f t="shared" si="45"/>
        <v>131053261.48117463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2725369.5714285788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1435376.164465785</v>
      </c>
      <c r="Q282" s="2">
        <f t="shared" si="48"/>
        <v>550000</v>
      </c>
      <c r="R282" s="2">
        <f t="shared" si="46"/>
        <v>133689221.96998781</v>
      </c>
      <c r="S282" s="2">
        <f t="shared" si="17"/>
        <v>539997.71428571641</v>
      </c>
      <c r="T282" s="2">
        <f t="shared" si="18"/>
        <v>10002.285714285914</v>
      </c>
      <c r="U282" s="2">
        <f t="shared" si="19"/>
        <v>550000</v>
      </c>
      <c r="V282" s="2">
        <f t="shared" si="34"/>
        <v>85693453.481174454</v>
      </c>
      <c r="W282" s="2">
        <f t="shared" si="20"/>
        <v>539997.71428571641</v>
      </c>
      <c r="X282" s="2">
        <f t="shared" si="6"/>
        <v>10002.285714283586</v>
      </c>
      <c r="Y282" s="2">
        <f t="shared" si="43"/>
        <v>47995768.488813266</v>
      </c>
      <c r="Z282" s="2" t="str">
        <f t="shared" si="8"/>
        <v>MEEP</v>
      </c>
      <c r="AA282" s="2">
        <f>IF(Z282="HERE",Y282,AA281+Graph!$G$1*1000)</f>
        <v>77515603.917384848</v>
      </c>
      <c r="AB282" s="2">
        <f t="shared" si="21"/>
        <v>420000</v>
      </c>
      <c r="AC282" s="2">
        <f t="shared" si="44"/>
        <v>46273620.338317156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213</v>
      </c>
      <c r="C283" s="7"/>
      <c r="D283" s="2" t="e">
        <f t="shared" si="12"/>
        <v>#N/A</v>
      </c>
      <c r="E283" s="2" t="e">
        <f t="shared" si="22"/>
        <v>#N/A</v>
      </c>
      <c r="F283" s="2">
        <v>1419019.6572301686</v>
      </c>
      <c r="G283" s="2">
        <f t="shared" si="47"/>
        <v>539997.71428571432</v>
      </c>
      <c r="H283" s="2">
        <f t="shared" si="45"/>
        <v>131593259.19546035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2735371.8571428647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1439957.749099642</v>
      </c>
      <c r="Q283" s="2">
        <f t="shared" si="48"/>
        <v>550000</v>
      </c>
      <c r="R283" s="2">
        <f t="shared" si="46"/>
        <v>134239221.96998781</v>
      </c>
      <c r="S283" s="2">
        <f t="shared" si="17"/>
        <v>539997.71428571641</v>
      </c>
      <c r="T283" s="2">
        <f t="shared" si="18"/>
        <v>10002.285714285914</v>
      </c>
      <c r="U283" s="2">
        <f t="shared" si="19"/>
        <v>550000</v>
      </c>
      <c r="V283" s="2">
        <f t="shared" si="34"/>
        <v>86233451.195460171</v>
      </c>
      <c r="W283" s="2">
        <f t="shared" si="20"/>
        <v>539997.71428571641</v>
      </c>
      <c r="X283" s="2">
        <f t="shared" si="6"/>
        <v>10002.285714283586</v>
      </c>
      <c r="Y283" s="2">
        <f t="shared" si="43"/>
        <v>48005770.77452755</v>
      </c>
      <c r="Z283" s="2" t="str">
        <f t="shared" si="8"/>
        <v>MEEP</v>
      </c>
      <c r="AA283" s="2">
        <f>IF(Z283="HERE",Y283,AA282+Graph!$G$1*1000)</f>
        <v>77935603.917384848</v>
      </c>
      <c r="AB283" s="2">
        <f t="shared" si="21"/>
        <v>420000</v>
      </c>
      <c r="AC283" s="2">
        <f t="shared" si="44"/>
        <v>46273620.338317156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214</v>
      </c>
      <c r="C284" s="7"/>
      <c r="D284" s="2" t="e">
        <f t="shared" si="12"/>
        <v>#N/A</v>
      </c>
      <c r="E284" s="2" t="e">
        <f t="shared" si="22"/>
        <v>#N/A</v>
      </c>
      <c r="F284" s="2">
        <v>1423526.8510094881</v>
      </c>
      <c r="G284" s="2">
        <f t="shared" si="47"/>
        <v>539997.71428571432</v>
      </c>
      <c r="H284" s="2">
        <f t="shared" si="45"/>
        <v>132133256.90974607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2745374.1428571506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1444539.3337334692</v>
      </c>
      <c r="Q284" s="2">
        <f t="shared" si="48"/>
        <v>550000</v>
      </c>
      <c r="R284" s="2">
        <f t="shared" si="46"/>
        <v>134789221.96998781</v>
      </c>
      <c r="S284" s="2">
        <f t="shared" si="17"/>
        <v>539997.71428571641</v>
      </c>
      <c r="T284" s="2">
        <f t="shared" si="18"/>
        <v>10002.285714285914</v>
      </c>
      <c r="U284" s="2">
        <f t="shared" si="19"/>
        <v>550000</v>
      </c>
      <c r="V284" s="2">
        <f t="shared" si="34"/>
        <v>86773448.909745887</v>
      </c>
      <c r="W284" s="2">
        <f t="shared" si="20"/>
        <v>539997.71428571641</v>
      </c>
      <c r="X284" s="2">
        <f t="shared" si="6"/>
        <v>10002.285714283586</v>
      </c>
      <c r="Y284" s="2">
        <f t="shared" si="43"/>
        <v>48015773.060241833</v>
      </c>
      <c r="Z284" s="2" t="str">
        <f t="shared" si="8"/>
        <v>MEEP</v>
      </c>
      <c r="AA284" s="2">
        <f>IF(Z284="HERE",Y284,AA283+Graph!$G$1*1000)</f>
        <v>78355603.917384848</v>
      </c>
      <c r="AB284" s="2">
        <f t="shared" si="21"/>
        <v>420000</v>
      </c>
      <c r="AC284" s="2">
        <f t="shared" si="44"/>
        <v>46273620.338317156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215</v>
      </c>
      <c r="C285" s="7"/>
      <c r="D285" s="2" t="e">
        <f t="shared" si="12"/>
        <v>#N/A</v>
      </c>
      <c r="E285" s="2" t="e">
        <f t="shared" si="22"/>
        <v>#N/A</v>
      </c>
      <c r="F285" s="2">
        <v>1428034.0447888374</v>
      </c>
      <c r="G285" s="2">
        <f t="shared" si="47"/>
        <v>539997.71428571432</v>
      </c>
      <c r="H285" s="2">
        <f t="shared" si="45"/>
        <v>132673254.62403178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2755376.4285714366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1449120.9183673263</v>
      </c>
      <c r="Q285" s="2">
        <f t="shared" si="48"/>
        <v>550000</v>
      </c>
      <c r="R285" s="2">
        <f t="shared" si="46"/>
        <v>135339221.96998781</v>
      </c>
      <c r="S285" s="2">
        <f t="shared" si="17"/>
        <v>539997.71428571641</v>
      </c>
      <c r="T285" s="2">
        <f t="shared" si="18"/>
        <v>10002.285714285914</v>
      </c>
      <c r="U285" s="2">
        <f t="shared" si="19"/>
        <v>550000</v>
      </c>
      <c r="V285" s="2">
        <f t="shared" si="34"/>
        <v>87313446.624031603</v>
      </c>
      <c r="W285" s="2">
        <f t="shared" si="20"/>
        <v>539997.71428571641</v>
      </c>
      <c r="X285" s="2">
        <f t="shared" si="6"/>
        <v>10002.285714283586</v>
      </c>
      <c r="Y285" s="2">
        <f t="shared" si="43"/>
        <v>48025775.345956117</v>
      </c>
      <c r="Z285" s="2" t="str">
        <f t="shared" si="8"/>
        <v>MEEP</v>
      </c>
      <c r="AA285" s="2">
        <f>IF(Z285="HERE",Y285,AA284+Graph!$G$1*1000)</f>
        <v>78775603.917384848</v>
      </c>
      <c r="AB285" s="2">
        <f t="shared" si="21"/>
        <v>420000</v>
      </c>
      <c r="AC285" s="2">
        <f t="shared" si="44"/>
        <v>46273620.338317156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216</v>
      </c>
      <c r="C286" s="7"/>
      <c r="D286" s="2" t="e">
        <f t="shared" si="12"/>
        <v>#N/A</v>
      </c>
      <c r="E286" s="2" t="e">
        <f t="shared" si="22"/>
        <v>#N/A</v>
      </c>
      <c r="F286" s="2">
        <v>1432541.238568157</v>
      </c>
      <c r="G286" s="2">
        <f t="shared" si="47"/>
        <v>539997.71428571432</v>
      </c>
      <c r="H286" s="2">
        <f t="shared" si="45"/>
        <v>133213252.3383175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2765378.7142857225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1453702.5030011833</v>
      </c>
      <c r="Q286" s="2">
        <f t="shared" si="48"/>
        <v>550000</v>
      </c>
      <c r="R286" s="2">
        <f t="shared" si="46"/>
        <v>135889221.96998781</v>
      </c>
      <c r="S286" s="2">
        <f t="shared" si="17"/>
        <v>539997.71428571641</v>
      </c>
      <c r="T286" s="2">
        <f t="shared" si="18"/>
        <v>10002.285714285914</v>
      </c>
      <c r="U286" s="2">
        <f t="shared" si="19"/>
        <v>550000</v>
      </c>
      <c r="V286" s="2">
        <f t="shared" si="34"/>
        <v>87853444.33831732</v>
      </c>
      <c r="W286" s="2">
        <f t="shared" si="20"/>
        <v>539997.71428571641</v>
      </c>
      <c r="X286" s="2">
        <f t="shared" ref="X286:X385" si="51">SUM(U286-W286)</f>
        <v>10002.285714283586</v>
      </c>
      <c r="Y286" s="2">
        <f t="shared" si="43"/>
        <v>48035777.631670401</v>
      </c>
      <c r="Z286" s="2" t="str">
        <f t="shared" ref="Z286:Z385" si="52">IF(V286&lt;Y286,"HERE","MEEP")</f>
        <v>MEEP</v>
      </c>
      <c r="AA286" s="2">
        <f>IF(Z286="HERE",Y286,AA285+Graph!$G$1*1000)</f>
        <v>79195603.917384848</v>
      </c>
      <c r="AB286" s="2">
        <f t="shared" si="21"/>
        <v>420000</v>
      </c>
      <c r="AC286" s="2">
        <f t="shared" si="44"/>
        <v>46273620.338317156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217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1437048.4323474765</v>
      </c>
      <c r="G287" s="2">
        <f t="shared" si="47"/>
        <v>539997.71428571432</v>
      </c>
      <c r="H287" s="2">
        <f t="shared" si="45"/>
        <v>133753250.05260321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2775381.0000000084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1458284.0876350403</v>
      </c>
      <c r="Q287" s="2">
        <f t="shared" si="48"/>
        <v>550000</v>
      </c>
      <c r="R287" s="2">
        <f t="shared" si="46"/>
        <v>136439221.96998781</v>
      </c>
      <c r="S287" s="2">
        <f t="shared" ref="S287:S385" si="58">SUM(H287-H286)</f>
        <v>539997.71428571641</v>
      </c>
      <c r="T287" s="2">
        <f t="shared" ref="T287:T385" si="59">SUM(L287-L286)</f>
        <v>10002.285714285914</v>
      </c>
      <c r="U287" s="2">
        <f t="shared" ref="U287:U385" si="60">SUM(R287-R286)</f>
        <v>550000</v>
      </c>
      <c r="V287" s="2">
        <f t="shared" si="34"/>
        <v>88393442.052603036</v>
      </c>
      <c r="W287" s="2">
        <f t="shared" ref="W287:W385" si="61">SUM(V287-V286)</f>
        <v>539997.71428571641</v>
      </c>
      <c r="X287" s="2">
        <f t="shared" si="51"/>
        <v>10002.285714283586</v>
      </c>
      <c r="Y287" s="2">
        <f t="shared" ref="Y287:Y350" si="62">IF(COUNT($C288)=0,IF(COUNT($C287)=1,C287,SUM(Y286+X287)),C287)</f>
        <v>48045779.917384684</v>
      </c>
      <c r="Z287" s="2" t="str">
        <f t="shared" si="52"/>
        <v>MEEP</v>
      </c>
      <c r="AA287" s="2">
        <f>IF(Z287="HERE",Y287,AA286+Graph!$G$1*1000)</f>
        <v>79615603.917384848</v>
      </c>
      <c r="AB287" s="2">
        <f t="shared" ref="AB287:AB385" si="63">SUM(AA287-AA286)</f>
        <v>420000</v>
      </c>
      <c r="AC287" s="2">
        <f t="shared" ref="AC287:AC350" si="64">IF(Z288="HERE",V287,AC286)</f>
        <v>46273620.338317156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218</v>
      </c>
      <c r="C288" s="7"/>
      <c r="D288" s="2" t="e">
        <f t="shared" si="55"/>
        <v>#N/A</v>
      </c>
      <c r="E288" s="2" t="e">
        <f t="shared" si="22"/>
        <v>#N/A</v>
      </c>
      <c r="F288" s="2">
        <v>1441555.6261268258</v>
      </c>
      <c r="G288" s="2">
        <f t="shared" si="47"/>
        <v>539997.71428571432</v>
      </c>
      <c r="H288" s="2">
        <f t="shared" ref="H288:H351" si="65">IF(COUNT($C289)=0,IF(COUNT($C288)=1,C288,SUM(H287+G288)),C288)</f>
        <v>134293247.76688892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2785383.2857142943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1462865.6722688973</v>
      </c>
      <c r="Q288" s="2">
        <f t="shared" si="48"/>
        <v>550000</v>
      </c>
      <c r="R288" s="2">
        <f t="shared" ref="R288:R351" si="66">IF(COUNT($C289)=0,IF(COUNT($C288)=1,M288,SUM(R287+Q288)),M288)</f>
        <v>136989221.96998781</v>
      </c>
      <c r="S288" s="2">
        <f t="shared" si="58"/>
        <v>539997.71428570151</v>
      </c>
      <c r="T288" s="2">
        <f t="shared" si="59"/>
        <v>10002.285714285914</v>
      </c>
      <c r="U288" s="2">
        <f t="shared" si="60"/>
        <v>550000</v>
      </c>
      <c r="V288" s="2">
        <f t="shared" si="34"/>
        <v>88933439.766888753</v>
      </c>
      <c r="W288" s="2">
        <f t="shared" si="61"/>
        <v>539997.71428571641</v>
      </c>
      <c r="X288" s="2">
        <f t="shared" si="51"/>
        <v>10002.285714283586</v>
      </c>
      <c r="Y288" s="2">
        <f t="shared" si="62"/>
        <v>48055782.203098968</v>
      </c>
      <c r="Z288" s="2" t="str">
        <f t="shared" si="52"/>
        <v>MEEP</v>
      </c>
      <c r="AA288" s="2">
        <f>IF(Z288="HERE",Y288,AA287+Graph!$G$1*1000)</f>
        <v>80035603.917384848</v>
      </c>
      <c r="AB288" s="2">
        <f t="shared" si="63"/>
        <v>420000</v>
      </c>
      <c r="AC288" s="2">
        <f t="shared" si="64"/>
        <v>46273620.338317156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219</v>
      </c>
      <c r="C289" s="7"/>
      <c r="D289" s="2" t="e">
        <f t="shared" si="55"/>
        <v>#N/A</v>
      </c>
      <c r="E289" s="2" t="e">
        <f t="shared" si="22"/>
        <v>#N/A</v>
      </c>
      <c r="F289" s="2">
        <v>1446062.8199061453</v>
      </c>
      <c r="G289" s="2">
        <f t="shared" si="47"/>
        <v>539997.71428571432</v>
      </c>
      <c r="H289" s="2">
        <f t="shared" si="65"/>
        <v>134833245.48117462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2795385.5714285802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1467447.2569027543</v>
      </c>
      <c r="Q289" s="2">
        <f t="shared" si="48"/>
        <v>550000</v>
      </c>
      <c r="R289" s="2">
        <f t="shared" si="66"/>
        <v>137539221.96998781</v>
      </c>
      <c r="S289" s="2">
        <f t="shared" si="58"/>
        <v>539997.71428570151</v>
      </c>
      <c r="T289" s="2">
        <f t="shared" si="59"/>
        <v>10002.285714285914</v>
      </c>
      <c r="U289" s="2">
        <f t="shared" si="60"/>
        <v>550000</v>
      </c>
      <c r="V289" s="2">
        <f t="shared" si="34"/>
        <v>89473437.481174469</v>
      </c>
      <c r="W289" s="2">
        <f t="shared" si="61"/>
        <v>539997.71428571641</v>
      </c>
      <c r="X289" s="2">
        <f t="shared" si="51"/>
        <v>10002.285714283586</v>
      </c>
      <c r="Y289" s="2">
        <f t="shared" si="62"/>
        <v>48065784.488813251</v>
      </c>
      <c r="Z289" s="2" t="str">
        <f t="shared" si="52"/>
        <v>MEEP</v>
      </c>
      <c r="AA289" s="2">
        <f>IF(Z289="HERE",Y289,AA288+Graph!$G$1*1000)</f>
        <v>80455603.917384848</v>
      </c>
      <c r="AB289" s="2">
        <f t="shared" si="63"/>
        <v>420000</v>
      </c>
      <c r="AC289" s="2">
        <f t="shared" si="64"/>
        <v>46273620.338317156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220</v>
      </c>
      <c r="C290" s="7"/>
      <c r="D290" s="2" t="e">
        <f t="shared" si="55"/>
        <v>#N/A</v>
      </c>
      <c r="E290" s="2" t="e">
        <f t="shared" si="22"/>
        <v>#N/A</v>
      </c>
      <c r="F290" s="2">
        <v>1450570.0136854649</v>
      </c>
      <c r="G290" s="2">
        <f t="shared" si="47"/>
        <v>539997.71428571432</v>
      </c>
      <c r="H290" s="2">
        <f t="shared" si="65"/>
        <v>135373243.19546032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2805387.8571428661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1472028.8415366113</v>
      </c>
      <c r="Q290" s="2">
        <f t="shared" si="48"/>
        <v>550000</v>
      </c>
      <c r="R290" s="2">
        <f t="shared" si="66"/>
        <v>138089221.96998781</v>
      </c>
      <c r="S290" s="2">
        <f t="shared" si="58"/>
        <v>539997.71428570151</v>
      </c>
      <c r="T290" s="2">
        <f t="shared" si="59"/>
        <v>10002.285714285914</v>
      </c>
      <c r="U290" s="2">
        <f t="shared" si="60"/>
        <v>550000</v>
      </c>
      <c r="V290" s="2">
        <f t="shared" si="34"/>
        <v>90013435.195460185</v>
      </c>
      <c r="W290" s="2">
        <f t="shared" si="61"/>
        <v>539997.71428571641</v>
      </c>
      <c r="X290" s="2">
        <f t="shared" si="51"/>
        <v>10002.285714283586</v>
      </c>
      <c r="Y290" s="2">
        <f t="shared" si="62"/>
        <v>48075786.774527535</v>
      </c>
      <c r="Z290" s="2" t="str">
        <f t="shared" si="52"/>
        <v>MEEP</v>
      </c>
      <c r="AA290" s="2">
        <f>IF(Z290="HERE",Y290,AA289+Graph!$G$1*1000)</f>
        <v>80875603.917384848</v>
      </c>
      <c r="AB290" s="2">
        <f t="shared" si="63"/>
        <v>420000</v>
      </c>
      <c r="AC290" s="2">
        <f t="shared" si="64"/>
        <v>46273620.338317156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221</v>
      </c>
      <c r="C291" s="7"/>
      <c r="D291" s="2" t="e">
        <f t="shared" si="55"/>
        <v>#N/A</v>
      </c>
      <c r="E291" s="2" t="e">
        <f t="shared" si="22"/>
        <v>#N/A</v>
      </c>
      <c r="F291" s="2">
        <v>1455077.2074648142</v>
      </c>
      <c r="G291" s="2">
        <f t="shared" si="47"/>
        <v>539997.71428571432</v>
      </c>
      <c r="H291" s="2">
        <f t="shared" si="65"/>
        <v>135913240.90974602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2815390.142857152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1476610.4261704683</v>
      </c>
      <c r="Q291" s="2">
        <f t="shared" si="48"/>
        <v>550000</v>
      </c>
      <c r="R291" s="2">
        <f t="shared" si="66"/>
        <v>138639221.96998781</v>
      </c>
      <c r="S291" s="2">
        <f t="shared" si="58"/>
        <v>539997.71428570151</v>
      </c>
      <c r="T291" s="2">
        <f t="shared" si="59"/>
        <v>10002.285714285914</v>
      </c>
      <c r="U291" s="2">
        <f t="shared" si="60"/>
        <v>550000</v>
      </c>
      <c r="V291" s="2">
        <f t="shared" si="34"/>
        <v>90553432.909745902</v>
      </c>
      <c r="W291" s="2">
        <f t="shared" si="61"/>
        <v>539997.71428571641</v>
      </c>
      <c r="X291" s="2">
        <f t="shared" si="51"/>
        <v>10002.285714283586</v>
      </c>
      <c r="Y291" s="2">
        <f t="shared" si="62"/>
        <v>48085789.060241818</v>
      </c>
      <c r="Z291" s="2" t="str">
        <f t="shared" si="52"/>
        <v>MEEP</v>
      </c>
      <c r="AA291" s="2">
        <f>IF(Z291="HERE",Y291,AA290+Graph!$G$1*1000)</f>
        <v>81295603.917384848</v>
      </c>
      <c r="AB291" s="2">
        <f t="shared" si="63"/>
        <v>420000</v>
      </c>
      <c r="AC291" s="2">
        <f t="shared" si="64"/>
        <v>46273620.338317156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222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1459584.4012441337</v>
      </c>
      <c r="G292" s="2">
        <f t="shared" si="47"/>
        <v>539997.71428571432</v>
      </c>
      <c r="H292" s="2">
        <f t="shared" si="65"/>
        <v>136453238.62403172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2825392.428571438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1481192.0108043253</v>
      </c>
      <c r="Q292" s="2">
        <f t="shared" si="48"/>
        <v>550000</v>
      </c>
      <c r="R292" s="2">
        <f t="shared" si="66"/>
        <v>139189221.96998781</v>
      </c>
      <c r="S292" s="2">
        <f t="shared" si="58"/>
        <v>539997.71428570151</v>
      </c>
      <c r="T292" s="2">
        <f t="shared" si="59"/>
        <v>10002.285714285914</v>
      </c>
      <c r="U292" s="2">
        <f t="shared" si="60"/>
        <v>550000</v>
      </c>
      <c r="V292" s="2">
        <f t="shared" si="34"/>
        <v>91093430.624031618</v>
      </c>
      <c r="W292" s="2">
        <f t="shared" si="61"/>
        <v>539997.71428571641</v>
      </c>
      <c r="X292" s="2">
        <f t="shared" si="51"/>
        <v>10002.285714283586</v>
      </c>
      <c r="Y292" s="2">
        <f t="shared" si="62"/>
        <v>48095791.345956102</v>
      </c>
      <c r="Z292" s="2" t="str">
        <f t="shared" si="52"/>
        <v>MEEP</v>
      </c>
      <c r="AA292" s="2">
        <f>IF(Z292="HERE",Y292,AA291+Graph!$G$1*1000)</f>
        <v>81715603.917384848</v>
      </c>
      <c r="AB292" s="2">
        <f t="shared" si="63"/>
        <v>420000</v>
      </c>
      <c r="AC292" s="2">
        <f t="shared" si="64"/>
        <v>46273620.338317156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223</v>
      </c>
      <c r="C293" s="7"/>
      <c r="D293" s="2" t="e">
        <f t="shared" si="55"/>
        <v>#N/A</v>
      </c>
      <c r="E293" s="2" t="e">
        <f t="shared" si="67"/>
        <v>#N/A</v>
      </c>
      <c r="F293" s="2">
        <v>1464091.5950234532</v>
      </c>
      <c r="G293" s="2">
        <f t="shared" si="47"/>
        <v>539997.71428571432</v>
      </c>
      <c r="H293" s="2">
        <f t="shared" si="65"/>
        <v>136993236.33831742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2835394.7142857239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1485773.5954381526</v>
      </c>
      <c r="Q293" s="2">
        <f t="shared" si="48"/>
        <v>550000</v>
      </c>
      <c r="R293" s="2">
        <f t="shared" si="66"/>
        <v>139739221.96998781</v>
      </c>
      <c r="S293" s="2">
        <f t="shared" si="58"/>
        <v>539997.71428570151</v>
      </c>
      <c r="T293" s="2">
        <f t="shared" si="59"/>
        <v>10002.285714285914</v>
      </c>
      <c r="U293" s="2">
        <f t="shared" si="60"/>
        <v>550000</v>
      </c>
      <c r="V293" s="2">
        <f t="shared" si="34"/>
        <v>91633428.338317335</v>
      </c>
      <c r="W293" s="2">
        <f t="shared" si="61"/>
        <v>539997.71428571641</v>
      </c>
      <c r="X293" s="2">
        <f t="shared" si="51"/>
        <v>10002.285714283586</v>
      </c>
      <c r="Y293" s="2">
        <f t="shared" si="62"/>
        <v>48105793.631670386</v>
      </c>
      <c r="Z293" s="2" t="str">
        <f t="shared" si="52"/>
        <v>MEEP</v>
      </c>
      <c r="AA293" s="2">
        <f>IF(Z293="HERE",Y293,AA292+Graph!$G$1*1000)</f>
        <v>82135603.917384848</v>
      </c>
      <c r="AB293" s="2">
        <f t="shared" si="63"/>
        <v>420000</v>
      </c>
      <c r="AC293" s="2">
        <f t="shared" si="64"/>
        <v>46273620.338317156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224</v>
      </c>
      <c r="C294" s="7"/>
      <c r="D294" s="2" t="e">
        <f t="shared" si="55"/>
        <v>#N/A</v>
      </c>
      <c r="E294" s="2" t="e">
        <f t="shared" si="67"/>
        <v>#N/A</v>
      </c>
      <c r="F294" s="2">
        <v>1468598.7888028026</v>
      </c>
      <c r="G294" s="2">
        <f t="shared" ref="G294:G357" si="70">IF(F294&gt;550000,$AK$31*1000,F294)</f>
        <v>539997.71428571432</v>
      </c>
      <c r="H294" s="2">
        <f t="shared" si="65"/>
        <v>137533234.05260313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2845397.0000000098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1490355.1800720096</v>
      </c>
      <c r="Q294" s="2">
        <f t="shared" ref="Q294:Q357" si="71">IF(P294&gt;550000,550000,P294)</f>
        <v>550000</v>
      </c>
      <c r="R294" s="2">
        <f t="shared" si="66"/>
        <v>140289221.96998781</v>
      </c>
      <c r="S294" s="2">
        <f t="shared" si="58"/>
        <v>539997.71428570151</v>
      </c>
      <c r="T294" s="2">
        <f t="shared" si="59"/>
        <v>10002.285714285914</v>
      </c>
      <c r="U294" s="2">
        <f t="shared" si="60"/>
        <v>550000</v>
      </c>
      <c r="V294" s="2">
        <f t="shared" si="34"/>
        <v>92173426.052603051</v>
      </c>
      <c r="W294" s="2">
        <f t="shared" si="61"/>
        <v>539997.71428571641</v>
      </c>
      <c r="X294" s="2">
        <f t="shared" si="51"/>
        <v>10002.285714283586</v>
      </c>
      <c r="Y294" s="2">
        <f t="shared" si="62"/>
        <v>48115795.917384669</v>
      </c>
      <c r="Z294" s="2" t="str">
        <f t="shared" si="52"/>
        <v>MEEP</v>
      </c>
      <c r="AA294" s="2">
        <f>IF(Z294="HERE",Y294,AA293+Graph!$G$1*1000)</f>
        <v>82555603.917384848</v>
      </c>
      <c r="AB294" s="2">
        <f t="shared" si="63"/>
        <v>420000</v>
      </c>
      <c r="AC294" s="2">
        <f t="shared" si="64"/>
        <v>46273620.338317156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225</v>
      </c>
      <c r="C295" s="7"/>
      <c r="D295" s="2" t="e">
        <f t="shared" si="55"/>
        <v>#N/A</v>
      </c>
      <c r="E295" s="2" t="e">
        <f t="shared" si="67"/>
        <v>#N/A</v>
      </c>
      <c r="F295" s="2">
        <v>1473105.9825821221</v>
      </c>
      <c r="G295" s="2">
        <f t="shared" si="70"/>
        <v>539997.71428571432</v>
      </c>
      <c r="H295" s="2">
        <f t="shared" si="65"/>
        <v>138073231.76688883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2855399.2857142957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1494936.7647058666</v>
      </c>
      <c r="Q295" s="2">
        <f t="shared" si="71"/>
        <v>550000</v>
      </c>
      <c r="R295" s="2">
        <f t="shared" si="66"/>
        <v>140839221.96998781</v>
      </c>
      <c r="S295" s="2">
        <f t="shared" si="58"/>
        <v>539997.71428570151</v>
      </c>
      <c r="T295" s="2">
        <f t="shared" si="59"/>
        <v>10002.285714285914</v>
      </c>
      <c r="U295" s="2">
        <f t="shared" si="60"/>
        <v>550000</v>
      </c>
      <c r="V295" s="2">
        <f t="shared" si="34"/>
        <v>92713423.766888767</v>
      </c>
      <c r="W295" s="2">
        <f t="shared" si="61"/>
        <v>539997.71428571641</v>
      </c>
      <c r="X295" s="2">
        <f t="shared" si="51"/>
        <v>10002.285714283586</v>
      </c>
      <c r="Y295" s="2">
        <f t="shared" si="62"/>
        <v>48125798.203098953</v>
      </c>
      <c r="Z295" s="2" t="str">
        <f t="shared" si="52"/>
        <v>MEEP</v>
      </c>
      <c r="AA295" s="2">
        <f>IF(Z295="HERE",Y295,AA294+Graph!$G$1*1000)</f>
        <v>82975603.917384848</v>
      </c>
      <c r="AB295" s="2">
        <f t="shared" si="63"/>
        <v>420000</v>
      </c>
      <c r="AC295" s="2">
        <f t="shared" si="64"/>
        <v>46273620.338317156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226</v>
      </c>
      <c r="C296" s="7"/>
      <c r="D296" s="2" t="e">
        <f t="shared" si="55"/>
        <v>#N/A</v>
      </c>
      <c r="E296" s="2" t="e">
        <f t="shared" si="67"/>
        <v>#N/A</v>
      </c>
      <c r="F296" s="2">
        <v>1477613.1763614416</v>
      </c>
      <c r="G296" s="2">
        <f t="shared" si="70"/>
        <v>539997.71428571432</v>
      </c>
      <c r="H296" s="2">
        <f t="shared" si="65"/>
        <v>138613229.48117453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2865401.5714285816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1499518.3493397236</v>
      </c>
      <c r="Q296" s="2">
        <f t="shared" si="71"/>
        <v>550000</v>
      </c>
      <c r="R296" s="2">
        <f t="shared" si="66"/>
        <v>141389221.96998781</v>
      </c>
      <c r="S296" s="2">
        <f t="shared" si="58"/>
        <v>539997.71428570151</v>
      </c>
      <c r="T296" s="2">
        <f t="shared" si="59"/>
        <v>10002.285714285914</v>
      </c>
      <c r="U296" s="2">
        <f t="shared" si="60"/>
        <v>550000</v>
      </c>
      <c r="V296" s="2">
        <f t="shared" si="34"/>
        <v>93253421.481174484</v>
      </c>
      <c r="W296" s="2">
        <f t="shared" si="61"/>
        <v>539997.71428571641</v>
      </c>
      <c r="X296" s="2">
        <f t="shared" si="51"/>
        <v>10002.285714283586</v>
      </c>
      <c r="Y296" s="2">
        <f t="shared" si="62"/>
        <v>48135800.488813236</v>
      </c>
      <c r="Z296" s="2" t="str">
        <f t="shared" si="52"/>
        <v>MEEP</v>
      </c>
      <c r="AA296" s="2">
        <f>IF(Z296="HERE",Y296,AA295+Graph!$G$1*1000)</f>
        <v>83395603.917384848</v>
      </c>
      <c r="AB296" s="2">
        <f t="shared" si="63"/>
        <v>420000</v>
      </c>
      <c r="AC296" s="2">
        <f t="shared" si="64"/>
        <v>46273620.338317156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227</v>
      </c>
      <c r="C297" s="7"/>
      <c r="D297" s="2" t="e">
        <f t="shared" si="55"/>
        <v>#N/A</v>
      </c>
      <c r="E297" s="2" t="e">
        <f t="shared" si="67"/>
        <v>#N/A</v>
      </c>
      <c r="F297" s="2">
        <v>1482120.3701407909</v>
      </c>
      <c r="G297" s="2">
        <f t="shared" si="70"/>
        <v>539997.71428571432</v>
      </c>
      <c r="H297" s="2">
        <f t="shared" si="65"/>
        <v>139153227.19546023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2875403.8571428675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1504099.9339735806</v>
      </c>
      <c r="Q297" s="2">
        <f t="shared" si="71"/>
        <v>550000</v>
      </c>
      <c r="R297" s="2">
        <f t="shared" si="66"/>
        <v>141939221.96998781</v>
      </c>
      <c r="S297" s="2">
        <f t="shared" si="58"/>
        <v>539997.71428570151</v>
      </c>
      <c r="T297" s="2">
        <f t="shared" si="59"/>
        <v>10002.285714285914</v>
      </c>
      <c r="U297" s="2">
        <f t="shared" si="60"/>
        <v>550000</v>
      </c>
      <c r="V297" s="2">
        <f t="shared" si="34"/>
        <v>93793419.1954602</v>
      </c>
      <c r="W297" s="2">
        <f t="shared" si="61"/>
        <v>539997.71428571641</v>
      </c>
      <c r="X297" s="2">
        <f t="shared" si="51"/>
        <v>10002.285714283586</v>
      </c>
      <c r="Y297" s="2">
        <f t="shared" si="62"/>
        <v>48145802.77452752</v>
      </c>
      <c r="Z297" s="2" t="str">
        <f t="shared" si="52"/>
        <v>MEEP</v>
      </c>
      <c r="AA297" s="2">
        <f>IF(Z297="HERE",Y297,AA296+Graph!$G$1*1000)</f>
        <v>83815603.917384848</v>
      </c>
      <c r="AB297" s="2">
        <f t="shared" si="63"/>
        <v>420000</v>
      </c>
      <c r="AC297" s="2">
        <f t="shared" si="64"/>
        <v>46273620.338317156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228</v>
      </c>
      <c r="C298" s="7"/>
      <c r="D298" s="2" t="e">
        <f t="shared" si="55"/>
        <v>#N/A</v>
      </c>
      <c r="E298" s="2" t="e">
        <f t="shared" si="67"/>
        <v>#N/A</v>
      </c>
      <c r="F298" s="2">
        <v>1486627.5639201105</v>
      </c>
      <c r="G298" s="2">
        <f t="shared" si="70"/>
        <v>539997.71428571432</v>
      </c>
      <c r="H298" s="2">
        <f t="shared" si="65"/>
        <v>139693224.90974593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2885406.1428571534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1508681.5186074376</v>
      </c>
      <c r="Q298" s="2">
        <f t="shared" si="71"/>
        <v>550000</v>
      </c>
      <c r="R298" s="2">
        <f t="shared" si="66"/>
        <v>142489221.96998781</v>
      </c>
      <c r="S298" s="2">
        <f t="shared" si="58"/>
        <v>539997.71428570151</v>
      </c>
      <c r="T298" s="2">
        <f t="shared" si="59"/>
        <v>10002.285714285914</v>
      </c>
      <c r="U298" s="2">
        <f t="shared" si="60"/>
        <v>550000</v>
      </c>
      <c r="V298" s="2">
        <f t="shared" si="34"/>
        <v>94333416.909745917</v>
      </c>
      <c r="W298" s="2">
        <f t="shared" si="61"/>
        <v>539997.71428571641</v>
      </c>
      <c r="X298" s="2">
        <f t="shared" si="51"/>
        <v>10002.285714283586</v>
      </c>
      <c r="Y298" s="2">
        <f t="shared" si="62"/>
        <v>48155805.060241804</v>
      </c>
      <c r="Z298" s="2" t="str">
        <f t="shared" si="52"/>
        <v>MEEP</v>
      </c>
      <c r="AA298" s="2">
        <f>IF(Z298="HERE",Y298,AA297+Graph!$G$1*1000)</f>
        <v>84235603.917384848</v>
      </c>
      <c r="AB298" s="2">
        <f t="shared" si="63"/>
        <v>420000</v>
      </c>
      <c r="AC298" s="2">
        <f t="shared" si="64"/>
        <v>46273620.338317156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229</v>
      </c>
      <c r="C299" s="7"/>
      <c r="D299" s="2" t="e">
        <f t="shared" si="55"/>
        <v>#N/A</v>
      </c>
      <c r="E299" s="2" t="e">
        <f t="shared" si="67"/>
        <v>#N/A</v>
      </c>
      <c r="F299" s="2">
        <v>1491134.75769943</v>
      </c>
      <c r="G299" s="2">
        <f t="shared" si="70"/>
        <v>539997.71428571432</v>
      </c>
      <c r="H299" s="2">
        <f t="shared" si="65"/>
        <v>140233222.62403163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2895408.4285714393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1513263.1032412946</v>
      </c>
      <c r="Q299" s="2">
        <f t="shared" si="71"/>
        <v>550000</v>
      </c>
      <c r="R299" s="2">
        <f t="shared" si="66"/>
        <v>143039221.96998781</v>
      </c>
      <c r="S299" s="2">
        <f t="shared" si="58"/>
        <v>539997.71428570151</v>
      </c>
      <c r="T299" s="2">
        <f t="shared" si="59"/>
        <v>10002.285714285914</v>
      </c>
      <c r="U299" s="2">
        <f t="shared" si="60"/>
        <v>550000</v>
      </c>
      <c r="V299" s="2">
        <f t="shared" si="34"/>
        <v>94873414.624031633</v>
      </c>
      <c r="W299" s="2">
        <f t="shared" si="61"/>
        <v>539997.71428571641</v>
      </c>
      <c r="X299" s="2">
        <f t="shared" si="51"/>
        <v>10002.285714283586</v>
      </c>
      <c r="Y299" s="2">
        <f t="shared" si="62"/>
        <v>48165807.345956087</v>
      </c>
      <c r="Z299" s="2" t="str">
        <f t="shared" si="52"/>
        <v>MEEP</v>
      </c>
      <c r="AA299" s="2">
        <f>IF(Z299="HERE",Y299,AA298+Graph!$G$1*1000)</f>
        <v>84655603.917384848</v>
      </c>
      <c r="AB299" s="2">
        <f t="shared" si="63"/>
        <v>420000</v>
      </c>
      <c r="AC299" s="2">
        <f t="shared" si="64"/>
        <v>46273620.338317156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230</v>
      </c>
      <c r="C300" s="7"/>
      <c r="D300" s="2" t="e">
        <f t="shared" si="55"/>
        <v>#N/A</v>
      </c>
      <c r="E300" s="2" t="e">
        <f t="shared" si="67"/>
        <v>#N/A</v>
      </c>
      <c r="F300" s="2">
        <v>1495641.9514787793</v>
      </c>
      <c r="G300" s="2">
        <f t="shared" si="70"/>
        <v>539997.71428571432</v>
      </c>
      <c r="H300" s="2">
        <f t="shared" si="65"/>
        <v>140773220.33831733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2905410.7142857253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1517844.6878751516</v>
      </c>
      <c r="Q300" s="2">
        <f t="shared" si="71"/>
        <v>550000</v>
      </c>
      <c r="R300" s="2">
        <f t="shared" si="66"/>
        <v>143589221.96998781</v>
      </c>
      <c r="S300" s="2">
        <f t="shared" si="58"/>
        <v>539997.71428570151</v>
      </c>
      <c r="T300" s="2">
        <f t="shared" si="59"/>
        <v>10002.285714285914</v>
      </c>
      <c r="U300" s="2">
        <f t="shared" si="60"/>
        <v>550000</v>
      </c>
      <c r="V300" s="2">
        <f t="shared" si="34"/>
        <v>95413412.33831735</v>
      </c>
      <c r="W300" s="2">
        <f t="shared" si="61"/>
        <v>539997.71428571641</v>
      </c>
      <c r="X300" s="2">
        <f t="shared" si="51"/>
        <v>10002.285714283586</v>
      </c>
      <c r="Y300" s="2">
        <f t="shared" si="62"/>
        <v>48175809.631670371</v>
      </c>
      <c r="Z300" s="2" t="str">
        <f t="shared" si="52"/>
        <v>MEEP</v>
      </c>
      <c r="AA300" s="2">
        <f>IF(Z300="HERE",Y300,AA299+Graph!$G$1*1000)</f>
        <v>85075603.917384848</v>
      </c>
      <c r="AB300" s="2">
        <f t="shared" si="63"/>
        <v>420000</v>
      </c>
      <c r="AC300" s="2">
        <f t="shared" si="64"/>
        <v>46273620.338317156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231</v>
      </c>
      <c r="C301" s="7"/>
      <c r="D301" s="2" t="e">
        <f t="shared" si="55"/>
        <v>#N/A</v>
      </c>
      <c r="E301" s="2" t="e">
        <f t="shared" si="67"/>
        <v>#N/A</v>
      </c>
      <c r="F301" s="2">
        <v>1500149.1452580988</v>
      </c>
      <c r="G301" s="2">
        <f t="shared" si="70"/>
        <v>539997.71428571432</v>
      </c>
      <c r="H301" s="2">
        <f t="shared" si="65"/>
        <v>141313218.05260304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2915413.0000000112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1522426.2725089788</v>
      </c>
      <c r="Q301" s="2">
        <f t="shared" si="71"/>
        <v>550000</v>
      </c>
      <c r="R301" s="2">
        <f t="shared" si="66"/>
        <v>144139221.96998781</v>
      </c>
      <c r="S301" s="2">
        <f t="shared" si="58"/>
        <v>539997.71428570151</v>
      </c>
      <c r="T301" s="2">
        <f t="shared" si="59"/>
        <v>10002.285714285914</v>
      </c>
      <c r="U301" s="2">
        <f t="shared" si="60"/>
        <v>550000</v>
      </c>
      <c r="V301" s="2">
        <f t="shared" si="34"/>
        <v>95953410.052603066</v>
      </c>
      <c r="W301" s="2">
        <f t="shared" si="61"/>
        <v>539997.71428571641</v>
      </c>
      <c r="X301" s="2">
        <f t="shared" si="51"/>
        <v>10002.285714283586</v>
      </c>
      <c r="Y301" s="2">
        <f t="shared" si="62"/>
        <v>48185811.917384654</v>
      </c>
      <c r="Z301" s="2" t="str">
        <f t="shared" si="52"/>
        <v>MEEP</v>
      </c>
      <c r="AA301" s="2">
        <f>IF(Z301="HERE",Y301,AA300+Graph!$G$1*1000)</f>
        <v>85495603.917384848</v>
      </c>
      <c r="AB301" s="2">
        <f t="shared" si="63"/>
        <v>420000</v>
      </c>
      <c r="AC301" s="2">
        <f t="shared" si="64"/>
        <v>46273620.338317156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232</v>
      </c>
      <c r="C302" s="7"/>
      <c r="D302" s="2" t="e">
        <f t="shared" si="55"/>
        <v>#N/A</v>
      </c>
      <c r="E302" s="2" t="e">
        <f t="shared" si="67"/>
        <v>#N/A</v>
      </c>
      <c r="F302" s="2">
        <v>1504656.3390374184</v>
      </c>
      <c r="G302" s="2">
        <f t="shared" si="70"/>
        <v>539997.71428571432</v>
      </c>
      <c r="H302" s="2">
        <f t="shared" si="65"/>
        <v>141853215.76688874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2925415.2857142971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1527007.8571428359</v>
      </c>
      <c r="Q302" s="2">
        <f t="shared" si="71"/>
        <v>550000</v>
      </c>
      <c r="R302" s="2">
        <f t="shared" si="66"/>
        <v>144689221.96998781</v>
      </c>
      <c r="S302" s="2">
        <f t="shared" si="58"/>
        <v>539997.71428570151</v>
      </c>
      <c r="T302" s="2">
        <f t="shared" si="59"/>
        <v>10002.285714285914</v>
      </c>
      <c r="U302" s="2">
        <f t="shared" si="60"/>
        <v>550000</v>
      </c>
      <c r="V302" s="2">
        <f t="shared" si="34"/>
        <v>96493407.766888782</v>
      </c>
      <c r="W302" s="2">
        <f t="shared" si="61"/>
        <v>539997.71428571641</v>
      </c>
      <c r="X302" s="2">
        <f t="shared" si="51"/>
        <v>10002.285714283586</v>
      </c>
      <c r="Y302" s="2">
        <f t="shared" si="62"/>
        <v>48195814.203098938</v>
      </c>
      <c r="Z302" s="2" t="str">
        <f t="shared" si="52"/>
        <v>MEEP</v>
      </c>
      <c r="AA302" s="2">
        <f>IF(Z302="HERE",Y302,AA301+Graph!$G$1*1000)</f>
        <v>85915603.917384848</v>
      </c>
      <c r="AB302" s="2">
        <f t="shared" si="63"/>
        <v>420000</v>
      </c>
      <c r="AC302" s="2">
        <f t="shared" si="64"/>
        <v>46273620.338317156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233</v>
      </c>
      <c r="C303" s="7"/>
      <c r="D303" s="2" t="e">
        <f t="shared" si="55"/>
        <v>#N/A</v>
      </c>
      <c r="E303" s="2" t="e">
        <f t="shared" si="67"/>
        <v>#N/A</v>
      </c>
      <c r="F303" s="2">
        <v>1509163.5328167677</v>
      </c>
      <c r="G303" s="2">
        <f t="shared" si="70"/>
        <v>539997.71428571432</v>
      </c>
      <c r="H303" s="2">
        <f t="shared" si="65"/>
        <v>142393213.48117444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2935417.571428583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1531589.4417766929</v>
      </c>
      <c r="Q303" s="2">
        <f t="shared" si="71"/>
        <v>550000</v>
      </c>
      <c r="R303" s="2">
        <f t="shared" si="66"/>
        <v>145239221.96998781</v>
      </c>
      <c r="S303" s="2">
        <f t="shared" si="58"/>
        <v>539997.71428570151</v>
      </c>
      <c r="T303" s="2">
        <f t="shared" si="59"/>
        <v>10002.285714285914</v>
      </c>
      <c r="U303" s="2">
        <f t="shared" si="60"/>
        <v>550000</v>
      </c>
      <c r="V303" s="2">
        <f t="shared" si="34"/>
        <v>97033405.481174499</v>
      </c>
      <c r="W303" s="2">
        <f t="shared" si="61"/>
        <v>539997.71428571641</v>
      </c>
      <c r="X303" s="2">
        <f t="shared" si="51"/>
        <v>10002.285714283586</v>
      </c>
      <c r="Y303" s="2">
        <f t="shared" si="62"/>
        <v>48205816.488813221</v>
      </c>
      <c r="Z303" s="2" t="str">
        <f t="shared" si="52"/>
        <v>MEEP</v>
      </c>
      <c r="AA303" s="2">
        <f>IF(Z303="HERE",Y303,AA302+Graph!$G$1*1000)</f>
        <v>86335603.917384848</v>
      </c>
      <c r="AB303" s="2">
        <f t="shared" si="63"/>
        <v>420000</v>
      </c>
      <c r="AC303" s="2">
        <f t="shared" si="64"/>
        <v>46273620.338317156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234</v>
      </c>
      <c r="C304" s="7"/>
      <c r="D304" s="2" t="e">
        <f t="shared" si="55"/>
        <v>#N/A</v>
      </c>
      <c r="E304" s="2" t="e">
        <f t="shared" si="67"/>
        <v>#N/A</v>
      </c>
      <c r="F304" s="2">
        <v>1513670.7265960872</v>
      </c>
      <c r="G304" s="2">
        <f t="shared" si="70"/>
        <v>539997.71428571432</v>
      </c>
      <c r="H304" s="2">
        <f t="shared" si="65"/>
        <v>142933211.19546014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2945419.8571428689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1536171.0264105499</v>
      </c>
      <c r="Q304" s="2">
        <f t="shared" si="71"/>
        <v>550000</v>
      </c>
      <c r="R304" s="2">
        <f t="shared" si="66"/>
        <v>145789221.96998781</v>
      </c>
      <c r="S304" s="2">
        <f t="shared" si="58"/>
        <v>539997.71428570151</v>
      </c>
      <c r="T304" s="2">
        <f t="shared" si="59"/>
        <v>10002.285714285914</v>
      </c>
      <c r="U304" s="2">
        <f t="shared" si="60"/>
        <v>550000</v>
      </c>
      <c r="V304" s="2">
        <f t="shared" si="34"/>
        <v>97573403.195460215</v>
      </c>
      <c r="W304" s="2">
        <f t="shared" si="61"/>
        <v>539997.71428571641</v>
      </c>
      <c r="X304" s="2">
        <f t="shared" si="51"/>
        <v>10002.285714283586</v>
      </c>
      <c r="Y304" s="2">
        <f t="shared" si="62"/>
        <v>48215818.774527505</v>
      </c>
      <c r="Z304" s="2" t="str">
        <f t="shared" si="52"/>
        <v>MEEP</v>
      </c>
      <c r="AA304" s="2">
        <f>IF(Z304="HERE",Y304,AA303+Graph!$G$1*1000)</f>
        <v>86755603.917384848</v>
      </c>
      <c r="AB304" s="2">
        <f t="shared" si="63"/>
        <v>420000</v>
      </c>
      <c r="AC304" s="2">
        <f t="shared" si="64"/>
        <v>46273620.338317156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235</v>
      </c>
      <c r="C305" s="7"/>
      <c r="D305" s="2" t="e">
        <f t="shared" si="55"/>
        <v>#N/A</v>
      </c>
      <c r="E305" s="2" t="e">
        <f t="shared" si="67"/>
        <v>#N/A</v>
      </c>
      <c r="F305" s="2">
        <v>1518177.9203754365</v>
      </c>
      <c r="G305" s="2">
        <f t="shared" si="70"/>
        <v>539997.71428571432</v>
      </c>
      <c r="H305" s="2">
        <f t="shared" si="65"/>
        <v>143473208.90974584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2955422.1428571548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1540752.6110444069</v>
      </c>
      <c r="Q305" s="2">
        <f t="shared" si="71"/>
        <v>550000</v>
      </c>
      <c r="R305" s="2">
        <f t="shared" si="66"/>
        <v>146339221.96998781</v>
      </c>
      <c r="S305" s="2">
        <f t="shared" si="58"/>
        <v>539997.71428570151</v>
      </c>
      <c r="T305" s="2">
        <f t="shared" si="59"/>
        <v>10002.285714285914</v>
      </c>
      <c r="U305" s="2">
        <f t="shared" si="60"/>
        <v>550000</v>
      </c>
      <c r="V305" s="2">
        <f t="shared" si="34"/>
        <v>98113400.909745932</v>
      </c>
      <c r="W305" s="2">
        <f t="shared" si="61"/>
        <v>539997.71428571641</v>
      </c>
      <c r="X305" s="2">
        <f t="shared" si="51"/>
        <v>10002.285714283586</v>
      </c>
      <c r="Y305" s="2">
        <f t="shared" si="62"/>
        <v>48225821.060241789</v>
      </c>
      <c r="Z305" s="2" t="str">
        <f t="shared" si="52"/>
        <v>MEEP</v>
      </c>
      <c r="AA305" s="2">
        <f>IF(Z305="HERE",Y305,AA304+Graph!$G$1*1000)</f>
        <v>87175603.917384848</v>
      </c>
      <c r="AB305" s="2">
        <f t="shared" si="63"/>
        <v>420000</v>
      </c>
      <c r="AC305" s="2">
        <f t="shared" si="64"/>
        <v>46273620.338317156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236</v>
      </c>
      <c r="C306" s="7"/>
      <c r="D306" s="2" t="e">
        <f t="shared" si="55"/>
        <v>#N/A</v>
      </c>
      <c r="E306" s="2" t="e">
        <f t="shared" si="67"/>
        <v>#N/A</v>
      </c>
      <c r="F306" s="2">
        <v>1522685.1141547561</v>
      </c>
      <c r="G306" s="2">
        <f t="shared" si="70"/>
        <v>539997.71428571432</v>
      </c>
      <c r="H306" s="2">
        <f t="shared" si="65"/>
        <v>144013206.62403154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2965424.4285714407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1545334.1956782639</v>
      </c>
      <c r="Q306" s="2">
        <f t="shared" si="71"/>
        <v>550000</v>
      </c>
      <c r="R306" s="2">
        <f t="shared" si="66"/>
        <v>146889221.96998781</v>
      </c>
      <c r="S306" s="2">
        <f t="shared" si="58"/>
        <v>539997.71428570151</v>
      </c>
      <c r="T306" s="2">
        <f t="shared" si="59"/>
        <v>10002.285714285914</v>
      </c>
      <c r="U306" s="2">
        <f t="shared" si="60"/>
        <v>550000</v>
      </c>
      <c r="V306" s="2">
        <f t="shared" si="34"/>
        <v>98653398.624031648</v>
      </c>
      <c r="W306" s="2">
        <f t="shared" si="61"/>
        <v>539997.71428571641</v>
      </c>
      <c r="X306" s="2">
        <f t="shared" si="51"/>
        <v>10002.285714283586</v>
      </c>
      <c r="Y306" s="2">
        <f t="shared" si="62"/>
        <v>48235823.345956072</v>
      </c>
      <c r="Z306" s="2" t="str">
        <f t="shared" si="52"/>
        <v>MEEP</v>
      </c>
      <c r="AA306" s="2">
        <f>IF(Z306="HERE",Y306,AA305+Graph!$G$1*1000)</f>
        <v>87595603.917384848</v>
      </c>
      <c r="AB306" s="2">
        <f t="shared" si="63"/>
        <v>420000</v>
      </c>
      <c r="AC306" s="2">
        <f t="shared" si="64"/>
        <v>46273620.338317156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237</v>
      </c>
      <c r="C307" s="7"/>
      <c r="D307" s="2" t="e">
        <f t="shared" si="55"/>
        <v>#N/A</v>
      </c>
      <c r="E307" s="2" t="e">
        <f t="shared" si="67"/>
        <v>#N/A</v>
      </c>
      <c r="F307" s="2">
        <v>1527192.3079340756</v>
      </c>
      <c r="G307" s="2">
        <f t="shared" si="70"/>
        <v>539997.71428571432</v>
      </c>
      <c r="H307" s="2">
        <f t="shared" si="65"/>
        <v>144553204.33831725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2975426.7142857267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1549915.7803121209</v>
      </c>
      <c r="Q307" s="2">
        <f t="shared" si="71"/>
        <v>550000</v>
      </c>
      <c r="R307" s="2">
        <f t="shared" si="66"/>
        <v>147439221.96998781</v>
      </c>
      <c r="S307" s="2">
        <f t="shared" si="58"/>
        <v>539997.71428570151</v>
      </c>
      <c r="T307" s="2">
        <f t="shared" si="59"/>
        <v>10002.285714285914</v>
      </c>
      <c r="U307" s="2">
        <f t="shared" si="60"/>
        <v>550000</v>
      </c>
      <c r="V307" s="2">
        <f t="shared" si="34"/>
        <v>99193396.338317364</v>
      </c>
      <c r="W307" s="2">
        <f t="shared" si="61"/>
        <v>539997.71428571641</v>
      </c>
      <c r="X307" s="2">
        <f t="shared" si="51"/>
        <v>10002.285714283586</v>
      </c>
      <c r="Y307" s="2">
        <f t="shared" si="62"/>
        <v>48245825.631670356</v>
      </c>
      <c r="Z307" s="2" t="str">
        <f t="shared" si="52"/>
        <v>MEEP</v>
      </c>
      <c r="AA307" s="2">
        <f>IF(Z307="HERE",Y307,AA306+Graph!$G$1*1000)</f>
        <v>88015603.917384848</v>
      </c>
      <c r="AB307" s="2">
        <f t="shared" si="63"/>
        <v>420000</v>
      </c>
      <c r="AC307" s="2">
        <f t="shared" si="64"/>
        <v>46273620.338317156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238</v>
      </c>
      <c r="C308" s="7"/>
      <c r="D308" s="2" t="e">
        <f t="shared" si="55"/>
        <v>#N/A</v>
      </c>
      <c r="E308" s="2" t="e">
        <f t="shared" si="67"/>
        <v>#N/A</v>
      </c>
      <c r="F308" s="2">
        <v>1531699.5017134249</v>
      </c>
      <c r="G308" s="2">
        <f t="shared" si="70"/>
        <v>539997.71428571432</v>
      </c>
      <c r="H308" s="2">
        <f t="shared" si="65"/>
        <v>145093202.05260295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2985429.0000000126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1554497.3649459779</v>
      </c>
      <c r="Q308" s="2">
        <f t="shared" si="71"/>
        <v>550000</v>
      </c>
      <c r="R308" s="2">
        <f t="shared" si="66"/>
        <v>147989221.96998781</v>
      </c>
      <c r="S308" s="2">
        <f t="shared" si="58"/>
        <v>539997.71428570151</v>
      </c>
      <c r="T308" s="2">
        <f t="shared" si="59"/>
        <v>10002.285714285914</v>
      </c>
      <c r="U308" s="2">
        <f t="shared" si="60"/>
        <v>550000</v>
      </c>
      <c r="V308" s="2">
        <f t="shared" si="34"/>
        <v>99733394.052603081</v>
      </c>
      <c r="W308" s="2">
        <f t="shared" si="61"/>
        <v>539997.71428571641</v>
      </c>
      <c r="X308" s="2">
        <f t="shared" si="51"/>
        <v>10002.285714283586</v>
      </c>
      <c r="Y308" s="2">
        <f t="shared" si="62"/>
        <v>48255827.917384639</v>
      </c>
      <c r="Z308" s="2" t="str">
        <f t="shared" si="52"/>
        <v>MEEP</v>
      </c>
      <c r="AA308" s="2">
        <f>IF(Z308="HERE",Y308,AA307+Graph!$G$1*1000)</f>
        <v>88435603.917384848</v>
      </c>
      <c r="AB308" s="2">
        <f t="shared" si="63"/>
        <v>420000</v>
      </c>
      <c r="AC308" s="2">
        <f t="shared" si="64"/>
        <v>46273620.338317156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239</v>
      </c>
      <c r="C309" s="7"/>
      <c r="D309" s="2" t="e">
        <f t="shared" si="55"/>
        <v>#N/A</v>
      </c>
      <c r="E309" s="2" t="e">
        <f t="shared" si="67"/>
        <v>#N/A</v>
      </c>
      <c r="F309" s="2">
        <v>1536206.6954927444</v>
      </c>
      <c r="G309" s="2">
        <f t="shared" si="70"/>
        <v>539997.71428571432</v>
      </c>
      <c r="H309" s="2">
        <f t="shared" si="65"/>
        <v>145633199.76688865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2995431.2857142985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1559078.9495798349</v>
      </c>
      <c r="Q309" s="2">
        <f t="shared" si="71"/>
        <v>550000</v>
      </c>
      <c r="R309" s="2">
        <f t="shared" si="66"/>
        <v>148539221.96998781</v>
      </c>
      <c r="S309" s="2">
        <f t="shared" si="58"/>
        <v>539997.71428570151</v>
      </c>
      <c r="T309" s="2">
        <f t="shared" si="59"/>
        <v>10002.285714285914</v>
      </c>
      <c r="U309" s="2">
        <f t="shared" si="60"/>
        <v>550000</v>
      </c>
      <c r="V309" s="2">
        <f t="shared" si="34"/>
        <v>100273391.7668888</v>
      </c>
      <c r="W309" s="2">
        <f t="shared" si="61"/>
        <v>539997.71428571641</v>
      </c>
      <c r="X309" s="2">
        <f t="shared" si="51"/>
        <v>10002.285714283586</v>
      </c>
      <c r="Y309" s="2">
        <f t="shared" si="62"/>
        <v>48265830.203098923</v>
      </c>
      <c r="Z309" s="2" t="str">
        <f t="shared" si="52"/>
        <v>MEEP</v>
      </c>
      <c r="AA309" s="2">
        <f>IF(Z309="HERE",Y309,AA308+Graph!$G$1*1000)</f>
        <v>88855603.917384848</v>
      </c>
      <c r="AB309" s="2">
        <f t="shared" si="63"/>
        <v>420000</v>
      </c>
      <c r="AC309" s="2">
        <f t="shared" si="64"/>
        <v>46273620.338317156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240</v>
      </c>
      <c r="C310" s="7"/>
      <c r="D310" s="2" t="e">
        <f t="shared" si="55"/>
        <v>#N/A</v>
      </c>
      <c r="E310" s="2" t="e">
        <f t="shared" si="67"/>
        <v>#N/A</v>
      </c>
      <c r="F310" s="2">
        <v>1540713.889272064</v>
      </c>
      <c r="G310" s="2">
        <f t="shared" si="70"/>
        <v>539997.71428571432</v>
      </c>
      <c r="H310" s="2">
        <f t="shared" si="65"/>
        <v>146173197.48117435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3005433.5714285844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1563660.5342136621</v>
      </c>
      <c r="Q310" s="2">
        <f t="shared" si="71"/>
        <v>550000</v>
      </c>
      <c r="R310" s="2">
        <f t="shared" si="66"/>
        <v>149089221.96998781</v>
      </c>
      <c r="S310" s="2">
        <f t="shared" si="58"/>
        <v>539997.71428570151</v>
      </c>
      <c r="T310" s="2">
        <f t="shared" si="59"/>
        <v>10002.285714285914</v>
      </c>
      <c r="U310" s="2">
        <f t="shared" si="60"/>
        <v>550000</v>
      </c>
      <c r="V310" s="2">
        <f t="shared" si="34"/>
        <v>100813389.48117451</v>
      </c>
      <c r="W310" s="2">
        <f t="shared" si="61"/>
        <v>539997.71428571641</v>
      </c>
      <c r="X310" s="2">
        <f t="shared" si="51"/>
        <v>10002.285714283586</v>
      </c>
      <c r="Y310" s="2">
        <f t="shared" si="62"/>
        <v>48275832.488813207</v>
      </c>
      <c r="Z310" s="2" t="str">
        <f t="shared" si="52"/>
        <v>MEEP</v>
      </c>
      <c r="AA310" s="2">
        <f>IF(Z310="HERE",Y310,AA309+Graph!$G$1*1000)</f>
        <v>89275603.917384848</v>
      </c>
      <c r="AB310" s="2">
        <f t="shared" si="63"/>
        <v>420000</v>
      </c>
      <c r="AC310" s="2">
        <f t="shared" si="64"/>
        <v>46273620.338317156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241</v>
      </c>
      <c r="C311" s="7"/>
      <c r="D311" s="2" t="e">
        <f t="shared" si="55"/>
        <v>#N/A</v>
      </c>
      <c r="E311" s="2" t="e">
        <f t="shared" si="67"/>
        <v>#N/A</v>
      </c>
      <c r="F311" s="2">
        <v>1545221.0830514133</v>
      </c>
      <c r="G311" s="2">
        <f t="shared" si="70"/>
        <v>539997.71428571432</v>
      </c>
      <c r="H311" s="2">
        <f t="shared" si="65"/>
        <v>146713195.19546005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3015435.8571428703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1568242.1188475192</v>
      </c>
      <c r="Q311" s="2">
        <f t="shared" si="71"/>
        <v>550000</v>
      </c>
      <c r="R311" s="2">
        <f t="shared" si="66"/>
        <v>149639221.96998781</v>
      </c>
      <c r="S311" s="2">
        <f t="shared" si="58"/>
        <v>539997.71428570151</v>
      </c>
      <c r="T311" s="2">
        <f t="shared" si="59"/>
        <v>10002.285714285914</v>
      </c>
      <c r="U311" s="2">
        <f t="shared" si="60"/>
        <v>550000</v>
      </c>
      <c r="V311" s="2">
        <f t="shared" si="34"/>
        <v>101353387.19546023</v>
      </c>
      <c r="W311" s="2">
        <f t="shared" si="61"/>
        <v>539997.71428571641</v>
      </c>
      <c r="X311" s="2">
        <f t="shared" si="51"/>
        <v>10002.285714283586</v>
      </c>
      <c r="Y311" s="2">
        <f t="shared" si="62"/>
        <v>48285834.77452749</v>
      </c>
      <c r="Z311" s="2" t="str">
        <f t="shared" si="52"/>
        <v>MEEP</v>
      </c>
      <c r="AA311" s="2">
        <f>IF(Z311="HERE",Y311,AA310+Graph!$G$1*1000)</f>
        <v>89695603.917384848</v>
      </c>
      <c r="AB311" s="2">
        <f t="shared" si="63"/>
        <v>420000</v>
      </c>
      <c r="AC311" s="2">
        <f t="shared" si="64"/>
        <v>46273620.338317156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242</v>
      </c>
      <c r="C312" s="7"/>
      <c r="D312" s="2" t="e">
        <f t="shared" si="55"/>
        <v>#N/A</v>
      </c>
      <c r="E312" s="2" t="e">
        <f t="shared" si="67"/>
        <v>#N/A</v>
      </c>
      <c r="F312" s="2">
        <v>1549728.2768307328</v>
      </c>
      <c r="G312" s="2">
        <f t="shared" si="70"/>
        <v>539997.71428571432</v>
      </c>
      <c r="H312" s="2">
        <f t="shared" si="65"/>
        <v>147253192.90974575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3025438.1428571562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1572823.7034813762</v>
      </c>
      <c r="Q312" s="2">
        <f t="shared" si="71"/>
        <v>550000</v>
      </c>
      <c r="R312" s="2">
        <f t="shared" si="66"/>
        <v>150189221.96998781</v>
      </c>
      <c r="S312" s="2">
        <f t="shared" si="58"/>
        <v>539997.71428570151</v>
      </c>
      <c r="T312" s="2">
        <f t="shared" si="59"/>
        <v>10002.285714285914</v>
      </c>
      <c r="U312" s="2">
        <f t="shared" si="60"/>
        <v>550000</v>
      </c>
      <c r="V312" s="2">
        <f t="shared" si="34"/>
        <v>101893384.90974595</v>
      </c>
      <c r="W312" s="2">
        <f t="shared" si="61"/>
        <v>539997.71428571641</v>
      </c>
      <c r="X312" s="2">
        <f t="shared" si="51"/>
        <v>10002.285714283586</v>
      </c>
      <c r="Y312" s="2">
        <f t="shared" si="62"/>
        <v>48295837.060241774</v>
      </c>
      <c r="Z312" s="2" t="str">
        <f t="shared" si="52"/>
        <v>MEEP</v>
      </c>
      <c r="AA312" s="2">
        <f>IF(Z312="HERE",Y312,AA311+Graph!$G$1*1000)</f>
        <v>90115603.917384848</v>
      </c>
      <c r="AB312" s="2">
        <f t="shared" si="63"/>
        <v>420000</v>
      </c>
      <c r="AC312" s="2">
        <f t="shared" si="64"/>
        <v>46273620.338317156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243</v>
      </c>
      <c r="C313" s="7"/>
      <c r="D313" s="2" t="e">
        <f t="shared" si="55"/>
        <v>#N/A</v>
      </c>
      <c r="E313" s="2" t="e">
        <f t="shared" si="67"/>
        <v>#N/A</v>
      </c>
      <c r="F313" s="2">
        <v>1554235.4706100523</v>
      </c>
      <c r="G313" s="2">
        <f t="shared" si="70"/>
        <v>539997.71428571432</v>
      </c>
      <c r="H313" s="2">
        <f t="shared" si="65"/>
        <v>147793190.62403145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3035440.4285714421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1577405.2881152332</v>
      </c>
      <c r="Q313" s="2">
        <f t="shared" si="71"/>
        <v>550000</v>
      </c>
      <c r="R313" s="2">
        <f t="shared" si="66"/>
        <v>150739221.96998781</v>
      </c>
      <c r="S313" s="2">
        <f t="shared" si="58"/>
        <v>539997.71428570151</v>
      </c>
      <c r="T313" s="2">
        <f t="shared" si="59"/>
        <v>10002.285714285914</v>
      </c>
      <c r="U313" s="2">
        <f t="shared" si="60"/>
        <v>550000</v>
      </c>
      <c r="V313" s="2">
        <f t="shared" si="34"/>
        <v>102433382.62403166</v>
      </c>
      <c r="W313" s="2">
        <f t="shared" si="61"/>
        <v>539997.71428571641</v>
      </c>
      <c r="X313" s="2">
        <f t="shared" si="51"/>
        <v>10002.285714283586</v>
      </c>
      <c r="Y313" s="2">
        <f t="shared" si="62"/>
        <v>48305839.345956057</v>
      </c>
      <c r="Z313" s="2" t="str">
        <f t="shared" si="52"/>
        <v>MEEP</v>
      </c>
      <c r="AA313" s="2">
        <f>IF(Z313="HERE",Y313,AA312+Graph!$G$1*1000)</f>
        <v>90535603.917384848</v>
      </c>
      <c r="AB313" s="2">
        <f t="shared" si="63"/>
        <v>420000</v>
      </c>
      <c r="AC313" s="2">
        <f t="shared" si="64"/>
        <v>46273620.338317156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244</v>
      </c>
      <c r="C314" s="7"/>
      <c r="D314" s="2" t="e">
        <f t="shared" si="55"/>
        <v>#N/A</v>
      </c>
      <c r="E314" s="2" t="e">
        <f t="shared" si="67"/>
        <v>#N/A</v>
      </c>
      <c r="F314" s="2">
        <v>1558742.6643894017</v>
      </c>
      <c r="G314" s="2">
        <f t="shared" si="70"/>
        <v>539997.71428571432</v>
      </c>
      <c r="H314" s="2">
        <f t="shared" si="65"/>
        <v>148333188.33831716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3045442.7142857281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1581986.8727490902</v>
      </c>
      <c r="Q314" s="2">
        <f t="shared" si="71"/>
        <v>550000</v>
      </c>
      <c r="R314" s="2">
        <f t="shared" si="66"/>
        <v>151289221.96998781</v>
      </c>
      <c r="S314" s="2">
        <f t="shared" si="58"/>
        <v>539997.71428570151</v>
      </c>
      <c r="T314" s="2">
        <f t="shared" si="59"/>
        <v>10002.285714285914</v>
      </c>
      <c r="U314" s="2">
        <f t="shared" si="60"/>
        <v>550000</v>
      </c>
      <c r="V314" s="2">
        <f t="shared" si="34"/>
        <v>102973380.33831738</v>
      </c>
      <c r="W314" s="2">
        <f t="shared" si="61"/>
        <v>539997.71428571641</v>
      </c>
      <c r="X314" s="2">
        <f t="shared" si="51"/>
        <v>10002.285714283586</v>
      </c>
      <c r="Y314" s="2">
        <f t="shared" si="62"/>
        <v>48315841.631670341</v>
      </c>
      <c r="Z314" s="2" t="str">
        <f t="shared" si="52"/>
        <v>MEEP</v>
      </c>
      <c r="AA314" s="2">
        <f>IF(Z314="HERE",Y314,AA313+Graph!$G$1*1000)</f>
        <v>90955603.917384848</v>
      </c>
      <c r="AB314" s="2">
        <f t="shared" si="63"/>
        <v>420000</v>
      </c>
      <c r="AC314" s="2">
        <f t="shared" si="64"/>
        <v>46273620.338317156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245</v>
      </c>
      <c r="C315" s="7"/>
      <c r="D315" s="2" t="e">
        <f t="shared" si="55"/>
        <v>#N/A</v>
      </c>
      <c r="E315" s="2" t="e">
        <f t="shared" si="67"/>
        <v>#N/A</v>
      </c>
      <c r="F315" s="2">
        <v>1563249.8581687212</v>
      </c>
      <c r="G315" s="2">
        <f t="shared" si="70"/>
        <v>539997.71428571432</v>
      </c>
      <c r="H315" s="2">
        <f t="shared" si="65"/>
        <v>148873186.05260286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3055445.000000014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1586568.4573829472</v>
      </c>
      <c r="Q315" s="2">
        <f t="shared" si="71"/>
        <v>550000</v>
      </c>
      <c r="R315" s="2">
        <f t="shared" si="66"/>
        <v>151839221.96998781</v>
      </c>
      <c r="S315" s="2">
        <f t="shared" si="58"/>
        <v>539997.71428570151</v>
      </c>
      <c r="T315" s="2">
        <f t="shared" si="59"/>
        <v>10002.285714285914</v>
      </c>
      <c r="U315" s="2">
        <f t="shared" si="60"/>
        <v>550000</v>
      </c>
      <c r="V315" s="2">
        <f t="shared" si="34"/>
        <v>103513378.0526031</v>
      </c>
      <c r="W315" s="2">
        <f t="shared" si="61"/>
        <v>539997.71428571641</v>
      </c>
      <c r="X315" s="2">
        <f t="shared" si="51"/>
        <v>10002.285714283586</v>
      </c>
      <c r="Y315" s="2">
        <f t="shared" si="62"/>
        <v>48325843.917384624</v>
      </c>
      <c r="Z315" s="2" t="str">
        <f t="shared" si="52"/>
        <v>MEEP</v>
      </c>
      <c r="AA315" s="2">
        <f>IF(Z315="HERE",Y315,AA314+Graph!$G$1*1000)</f>
        <v>91375603.917384848</v>
      </c>
      <c r="AB315" s="2">
        <f t="shared" si="63"/>
        <v>420000</v>
      </c>
      <c r="AC315" s="2">
        <f t="shared" si="64"/>
        <v>46273620.338317156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246</v>
      </c>
      <c r="C316" s="7"/>
      <c r="D316" s="2" t="e">
        <f t="shared" si="55"/>
        <v>#N/A</v>
      </c>
      <c r="E316" s="2" t="e">
        <f t="shared" si="67"/>
        <v>#N/A</v>
      </c>
      <c r="F316" s="2">
        <v>1567757.0519480407</v>
      </c>
      <c r="G316" s="2">
        <f t="shared" si="70"/>
        <v>539997.71428571432</v>
      </c>
      <c r="H316" s="2">
        <f t="shared" si="65"/>
        <v>149413183.76688856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3065447.2857142999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1591150.0420168042</v>
      </c>
      <c r="Q316" s="2">
        <f t="shared" si="71"/>
        <v>550000</v>
      </c>
      <c r="R316" s="2">
        <f t="shared" si="66"/>
        <v>152389221.96998781</v>
      </c>
      <c r="S316" s="2">
        <f t="shared" si="58"/>
        <v>539997.71428570151</v>
      </c>
      <c r="T316" s="2">
        <f t="shared" si="59"/>
        <v>10002.285714285914</v>
      </c>
      <c r="U316" s="2">
        <f t="shared" si="60"/>
        <v>550000</v>
      </c>
      <c r="V316" s="2">
        <f t="shared" si="34"/>
        <v>104053375.76688881</v>
      </c>
      <c r="W316" s="2">
        <f t="shared" si="61"/>
        <v>539997.71428571641</v>
      </c>
      <c r="X316" s="2">
        <f t="shared" si="51"/>
        <v>10002.285714283586</v>
      </c>
      <c r="Y316" s="2">
        <f t="shared" si="62"/>
        <v>48335846.203098908</v>
      </c>
      <c r="Z316" s="2" t="str">
        <f t="shared" si="52"/>
        <v>MEEP</v>
      </c>
      <c r="AA316" s="2">
        <f>IF(Z316="HERE",Y316,AA315+Graph!$G$1*1000)</f>
        <v>91795603.917384848</v>
      </c>
      <c r="AB316" s="2">
        <f t="shared" si="63"/>
        <v>420000</v>
      </c>
      <c r="AC316" s="2">
        <f t="shared" si="64"/>
        <v>46273620.338317156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247</v>
      </c>
      <c r="C317" s="7"/>
      <c r="D317" s="2" t="e">
        <f t="shared" si="55"/>
        <v>#N/A</v>
      </c>
      <c r="E317" s="2" t="e">
        <f t="shared" si="67"/>
        <v>#N/A</v>
      </c>
      <c r="F317" s="2">
        <v>1572264.2457273901</v>
      </c>
      <c r="G317" s="2">
        <f t="shared" si="70"/>
        <v>539997.71428571432</v>
      </c>
      <c r="H317" s="2">
        <f t="shared" si="65"/>
        <v>149953181.48117426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3075449.5714285858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1595731.6266506612</v>
      </c>
      <c r="Q317" s="2">
        <f t="shared" si="71"/>
        <v>550000</v>
      </c>
      <c r="R317" s="2">
        <f t="shared" si="66"/>
        <v>152939221.96998781</v>
      </c>
      <c r="S317" s="2">
        <f t="shared" si="58"/>
        <v>539997.71428570151</v>
      </c>
      <c r="T317" s="2">
        <f t="shared" si="59"/>
        <v>10002.285714285914</v>
      </c>
      <c r="U317" s="2">
        <f t="shared" si="60"/>
        <v>550000</v>
      </c>
      <c r="V317" s="2">
        <f t="shared" si="34"/>
        <v>104593373.48117453</v>
      </c>
      <c r="W317" s="2">
        <f t="shared" si="61"/>
        <v>539997.71428571641</v>
      </c>
      <c r="X317" s="2">
        <f t="shared" si="51"/>
        <v>10002.285714283586</v>
      </c>
      <c r="Y317" s="2">
        <f t="shared" si="62"/>
        <v>48345848.488813192</v>
      </c>
      <c r="Z317" s="2" t="str">
        <f t="shared" si="52"/>
        <v>MEEP</v>
      </c>
      <c r="AA317" s="2">
        <f>IF(Z317="HERE",Y317,AA316+Graph!$G$1*1000)</f>
        <v>92215603.917384848</v>
      </c>
      <c r="AB317" s="2">
        <f t="shared" si="63"/>
        <v>420000</v>
      </c>
      <c r="AC317" s="2">
        <f t="shared" si="64"/>
        <v>46273620.338317156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248</v>
      </c>
      <c r="C318" s="7"/>
      <c r="D318" s="2" t="e">
        <f t="shared" si="55"/>
        <v>#N/A</v>
      </c>
      <c r="E318" s="2" t="e">
        <f t="shared" si="67"/>
        <v>#N/A</v>
      </c>
      <c r="F318" s="2">
        <v>1576771.4395067096</v>
      </c>
      <c r="G318" s="2">
        <f t="shared" si="70"/>
        <v>539997.71428571432</v>
      </c>
      <c r="H318" s="2">
        <f t="shared" si="65"/>
        <v>150493179.19545996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3085451.8571428717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1600313.2112845182</v>
      </c>
      <c r="Q318" s="2">
        <f t="shared" si="71"/>
        <v>550000</v>
      </c>
      <c r="R318" s="2">
        <f t="shared" si="66"/>
        <v>153489221.96998781</v>
      </c>
      <c r="S318" s="2">
        <f t="shared" si="58"/>
        <v>539997.71428570151</v>
      </c>
      <c r="T318" s="2">
        <f t="shared" si="59"/>
        <v>10002.285714285914</v>
      </c>
      <c r="U318" s="2">
        <f t="shared" si="60"/>
        <v>550000</v>
      </c>
      <c r="V318" s="2">
        <f t="shared" si="34"/>
        <v>105133371.19546025</v>
      </c>
      <c r="W318" s="2">
        <f t="shared" si="61"/>
        <v>539997.71428571641</v>
      </c>
      <c r="X318" s="2">
        <f t="shared" si="51"/>
        <v>10002.285714283586</v>
      </c>
      <c r="Y318" s="2">
        <f t="shared" si="62"/>
        <v>48355850.774527475</v>
      </c>
      <c r="Z318" s="2" t="str">
        <f t="shared" si="52"/>
        <v>MEEP</v>
      </c>
      <c r="AA318" s="2">
        <f>IF(Z318="HERE",Y318,AA317+Graph!$G$1*1000)</f>
        <v>92635603.917384848</v>
      </c>
      <c r="AB318" s="2">
        <f t="shared" si="63"/>
        <v>420000</v>
      </c>
      <c r="AC318" s="2">
        <f t="shared" si="64"/>
        <v>46273620.338317156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249</v>
      </c>
      <c r="C319" s="7"/>
      <c r="D319" s="2" t="e">
        <f t="shared" si="55"/>
        <v>#N/A</v>
      </c>
      <c r="E319" s="2" t="e">
        <f t="shared" si="67"/>
        <v>#N/A</v>
      </c>
      <c r="F319" s="2">
        <v>1581278.6332860291</v>
      </c>
      <c r="G319" s="2">
        <f t="shared" si="70"/>
        <v>539997.71428571432</v>
      </c>
      <c r="H319" s="2">
        <f t="shared" si="65"/>
        <v>151033176.90974566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3095454.1428571576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1604894.7959183455</v>
      </c>
      <c r="Q319" s="2">
        <f t="shared" si="71"/>
        <v>550000</v>
      </c>
      <c r="R319" s="2">
        <f t="shared" si="66"/>
        <v>154039221.96998781</v>
      </c>
      <c r="S319" s="2">
        <f t="shared" si="58"/>
        <v>539997.71428570151</v>
      </c>
      <c r="T319" s="2">
        <f t="shared" si="59"/>
        <v>10002.285714285914</v>
      </c>
      <c r="U319" s="2">
        <f t="shared" si="60"/>
        <v>550000</v>
      </c>
      <c r="V319" s="2">
        <f t="shared" si="34"/>
        <v>105673368.90974596</v>
      </c>
      <c r="W319" s="2">
        <f t="shared" si="61"/>
        <v>539997.71428571641</v>
      </c>
      <c r="X319" s="2">
        <f t="shared" si="51"/>
        <v>10002.285714283586</v>
      </c>
      <c r="Y319" s="2">
        <f t="shared" si="62"/>
        <v>48365853.060241759</v>
      </c>
      <c r="Z319" s="2" t="str">
        <f t="shared" si="52"/>
        <v>MEEP</v>
      </c>
      <c r="AA319" s="2">
        <f>IF(Z319="HERE",Y319,AA318+Graph!$G$1*1000)</f>
        <v>93055603.917384848</v>
      </c>
      <c r="AB319" s="2">
        <f t="shared" si="63"/>
        <v>420000</v>
      </c>
      <c r="AC319" s="2">
        <f t="shared" si="64"/>
        <v>46273620.338317156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250</v>
      </c>
      <c r="C320" s="7"/>
      <c r="D320" s="2" t="e">
        <f t="shared" si="55"/>
        <v>#N/A</v>
      </c>
      <c r="E320" s="2" t="e">
        <f t="shared" si="67"/>
        <v>#N/A</v>
      </c>
      <c r="F320" s="2">
        <v>1585785.8270653784</v>
      </c>
      <c r="G320" s="2">
        <f t="shared" si="70"/>
        <v>539997.71428571432</v>
      </c>
      <c r="H320" s="2">
        <f t="shared" si="65"/>
        <v>151573174.62403136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3105456.4285714435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1609476.3805522025</v>
      </c>
      <c r="Q320" s="2">
        <f t="shared" si="71"/>
        <v>550000</v>
      </c>
      <c r="R320" s="2">
        <f t="shared" si="66"/>
        <v>154589221.96998781</v>
      </c>
      <c r="S320" s="2">
        <f t="shared" si="58"/>
        <v>539997.71428570151</v>
      </c>
      <c r="T320" s="2">
        <f t="shared" si="59"/>
        <v>10002.285714285914</v>
      </c>
      <c r="U320" s="2">
        <f t="shared" si="60"/>
        <v>550000</v>
      </c>
      <c r="V320" s="2">
        <f t="shared" si="34"/>
        <v>106213366.62403168</v>
      </c>
      <c r="W320" s="2">
        <f t="shared" si="61"/>
        <v>539997.71428571641</v>
      </c>
      <c r="X320" s="2">
        <f t="shared" si="51"/>
        <v>10002.285714283586</v>
      </c>
      <c r="Y320" s="2">
        <f t="shared" si="62"/>
        <v>48375855.345956042</v>
      </c>
      <c r="Z320" s="2" t="str">
        <f t="shared" si="52"/>
        <v>MEEP</v>
      </c>
      <c r="AA320" s="2">
        <f>IF(Z320="HERE",Y320,AA319+Graph!$G$1*1000)</f>
        <v>93475603.917384848</v>
      </c>
      <c r="AB320" s="2">
        <f t="shared" si="63"/>
        <v>420000</v>
      </c>
      <c r="AC320" s="2">
        <f t="shared" si="64"/>
        <v>46273620.338317156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251</v>
      </c>
      <c r="C321" s="7"/>
      <c r="D321" s="2" t="e">
        <f t="shared" si="55"/>
        <v>#N/A</v>
      </c>
      <c r="E321" s="2" t="e">
        <f t="shared" si="67"/>
        <v>#N/A</v>
      </c>
      <c r="F321" s="2">
        <v>1590293.020844698</v>
      </c>
      <c r="G321" s="2">
        <f t="shared" si="70"/>
        <v>539997.71428571432</v>
      </c>
      <c r="H321" s="2">
        <f t="shared" si="65"/>
        <v>152113172.33831707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3115458.7142857295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1614057.9651860595</v>
      </c>
      <c r="Q321" s="2">
        <f t="shared" si="71"/>
        <v>550000</v>
      </c>
      <c r="R321" s="2">
        <f t="shared" si="66"/>
        <v>155139221.96998781</v>
      </c>
      <c r="S321" s="2">
        <f t="shared" si="58"/>
        <v>539997.71428570151</v>
      </c>
      <c r="T321" s="2">
        <f t="shared" si="59"/>
        <v>10002.285714285914</v>
      </c>
      <c r="U321" s="2">
        <f t="shared" si="60"/>
        <v>550000</v>
      </c>
      <c r="V321" s="2">
        <f t="shared" si="34"/>
        <v>106753364.33831739</v>
      </c>
      <c r="W321" s="2">
        <f t="shared" si="61"/>
        <v>539997.71428571641</v>
      </c>
      <c r="X321" s="2">
        <f t="shared" si="51"/>
        <v>10002.285714283586</v>
      </c>
      <c r="Y321" s="2">
        <f t="shared" si="62"/>
        <v>48385857.631670326</v>
      </c>
      <c r="Z321" s="2" t="str">
        <f t="shared" si="52"/>
        <v>MEEP</v>
      </c>
      <c r="AA321" s="2">
        <f>IF(Z321="HERE",Y321,AA320+Graph!$G$1*1000)</f>
        <v>93895603.917384848</v>
      </c>
      <c r="AB321" s="2">
        <f t="shared" si="63"/>
        <v>420000</v>
      </c>
      <c r="AC321" s="2">
        <f t="shared" si="64"/>
        <v>46273620.338317156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252</v>
      </c>
      <c r="C322" s="7"/>
      <c r="D322" s="2" t="e">
        <f t="shared" si="55"/>
        <v>#N/A</v>
      </c>
      <c r="E322" s="2" t="e">
        <f t="shared" si="67"/>
        <v>#N/A</v>
      </c>
      <c r="F322" s="2">
        <v>1594800.2146240175</v>
      </c>
      <c r="G322" s="2">
        <f t="shared" si="70"/>
        <v>539997.71428571432</v>
      </c>
      <c r="H322" s="2">
        <f t="shared" si="65"/>
        <v>152653170.05260277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3125461.0000000154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1618639.5498199165</v>
      </c>
      <c r="Q322" s="2">
        <f t="shared" si="71"/>
        <v>550000</v>
      </c>
      <c r="R322" s="2">
        <f t="shared" si="66"/>
        <v>155689221.96998781</v>
      </c>
      <c r="S322" s="2">
        <f t="shared" si="58"/>
        <v>539997.71428570151</v>
      </c>
      <c r="T322" s="2">
        <f t="shared" si="59"/>
        <v>10002.285714285914</v>
      </c>
      <c r="U322" s="2">
        <f t="shared" si="60"/>
        <v>550000</v>
      </c>
      <c r="V322" s="2">
        <f t="shared" si="34"/>
        <v>107293362.05260311</v>
      </c>
      <c r="W322" s="2">
        <f t="shared" si="61"/>
        <v>539997.71428571641</v>
      </c>
      <c r="X322" s="2">
        <f t="shared" si="51"/>
        <v>10002.285714283586</v>
      </c>
      <c r="Y322" s="2">
        <f t="shared" si="62"/>
        <v>48395859.91738461</v>
      </c>
      <c r="Z322" s="2" t="str">
        <f t="shared" si="52"/>
        <v>MEEP</v>
      </c>
      <c r="AA322" s="2">
        <f>IF(Z322="HERE",Y322,AA321+Graph!$G$1*1000)</f>
        <v>94315603.917384848</v>
      </c>
      <c r="AB322" s="2">
        <f t="shared" si="63"/>
        <v>420000</v>
      </c>
      <c r="AC322" s="2">
        <f t="shared" si="64"/>
        <v>46273620.338317156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253</v>
      </c>
      <c r="C323" s="7"/>
      <c r="D323" s="2" t="e">
        <f t="shared" si="55"/>
        <v>#N/A</v>
      </c>
      <c r="E323" s="2" t="e">
        <f t="shared" si="67"/>
        <v>#N/A</v>
      </c>
      <c r="F323" s="2">
        <v>1599307.4084033668</v>
      </c>
      <c r="G323" s="2">
        <f t="shared" si="70"/>
        <v>539997.71428571432</v>
      </c>
      <c r="H323" s="2">
        <f t="shared" si="65"/>
        <v>153193167.76688847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3135463.2857143013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1623221.1344537735</v>
      </c>
      <c r="Q323" s="2">
        <f t="shared" si="71"/>
        <v>550000</v>
      </c>
      <c r="R323" s="2">
        <f t="shared" si="66"/>
        <v>156239221.96998781</v>
      </c>
      <c r="S323" s="2">
        <f t="shared" si="58"/>
        <v>539997.71428570151</v>
      </c>
      <c r="T323" s="2">
        <f t="shared" si="59"/>
        <v>10002.285714285914</v>
      </c>
      <c r="U323" s="2">
        <f t="shared" si="60"/>
        <v>550000</v>
      </c>
      <c r="V323" s="2">
        <f t="shared" si="34"/>
        <v>107833359.76688883</v>
      </c>
      <c r="W323" s="2">
        <f t="shared" si="61"/>
        <v>539997.71428571641</v>
      </c>
      <c r="X323" s="2">
        <f t="shared" si="51"/>
        <v>10002.285714283586</v>
      </c>
      <c r="Y323" s="2">
        <f t="shared" si="62"/>
        <v>48405862.203098893</v>
      </c>
      <c r="Z323" s="2" t="str">
        <f t="shared" si="52"/>
        <v>MEEP</v>
      </c>
      <c r="AA323" s="2">
        <f>IF(Z323="HERE",Y323,AA322+Graph!$G$1*1000)</f>
        <v>94735603.917384848</v>
      </c>
      <c r="AB323" s="2">
        <f t="shared" si="63"/>
        <v>420000</v>
      </c>
      <c r="AC323" s="2">
        <f t="shared" si="64"/>
        <v>46273620.338317156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254</v>
      </c>
      <c r="C324" s="7"/>
      <c r="D324" s="2" t="e">
        <f t="shared" si="55"/>
        <v>#N/A</v>
      </c>
      <c r="E324" s="2" t="e">
        <f t="shared" si="67"/>
        <v>#N/A</v>
      </c>
      <c r="F324" s="2">
        <v>1603814.6021826863</v>
      </c>
      <c r="G324" s="2">
        <f t="shared" si="70"/>
        <v>539997.71428571432</v>
      </c>
      <c r="H324" s="2">
        <f t="shared" si="65"/>
        <v>153733165.48117417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3145465.5714285872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1627802.7190876305</v>
      </c>
      <c r="Q324" s="2">
        <f t="shared" si="71"/>
        <v>550000</v>
      </c>
      <c r="R324" s="2">
        <f t="shared" si="66"/>
        <v>156789221.96998781</v>
      </c>
      <c r="S324" s="2">
        <f t="shared" si="58"/>
        <v>539997.71428570151</v>
      </c>
      <c r="T324" s="2">
        <f t="shared" si="59"/>
        <v>10002.285714285914</v>
      </c>
      <c r="U324" s="2">
        <f t="shared" si="60"/>
        <v>550000</v>
      </c>
      <c r="V324" s="2">
        <f t="shared" si="34"/>
        <v>108373357.48117454</v>
      </c>
      <c r="W324" s="2">
        <f t="shared" si="61"/>
        <v>539997.71428571641</v>
      </c>
      <c r="X324" s="2">
        <f t="shared" si="51"/>
        <v>10002.285714283586</v>
      </c>
      <c r="Y324" s="2">
        <f t="shared" si="62"/>
        <v>48415864.488813177</v>
      </c>
      <c r="Z324" s="2" t="str">
        <f t="shared" si="52"/>
        <v>MEEP</v>
      </c>
      <c r="AA324" s="2">
        <f>IF(Z324="HERE",Y324,AA323+Graph!$G$1*1000)</f>
        <v>95155603.917384848</v>
      </c>
      <c r="AB324" s="2">
        <f t="shared" si="63"/>
        <v>420000</v>
      </c>
      <c r="AC324" s="2">
        <f t="shared" si="64"/>
        <v>46273620.338317156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255</v>
      </c>
      <c r="C325" s="7"/>
      <c r="D325" s="2" t="e">
        <f t="shared" si="55"/>
        <v>#N/A</v>
      </c>
      <c r="E325" s="2" t="e">
        <f t="shared" si="67"/>
        <v>#N/A</v>
      </c>
      <c r="F325" s="2">
        <v>1608321.7959620357</v>
      </c>
      <c r="G325" s="2">
        <f t="shared" si="70"/>
        <v>539997.71428571432</v>
      </c>
      <c r="H325" s="2">
        <f t="shared" si="65"/>
        <v>154273163.19545987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3155467.8571428731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1632384.3037214875</v>
      </c>
      <c r="Q325" s="2">
        <f t="shared" si="71"/>
        <v>550000</v>
      </c>
      <c r="R325" s="2">
        <f t="shared" si="66"/>
        <v>157339221.96998781</v>
      </c>
      <c r="S325" s="2">
        <f t="shared" si="58"/>
        <v>539997.71428570151</v>
      </c>
      <c r="T325" s="2">
        <f t="shared" si="59"/>
        <v>10002.285714285914</v>
      </c>
      <c r="U325" s="2">
        <f t="shared" si="60"/>
        <v>550000</v>
      </c>
      <c r="V325" s="2">
        <f t="shared" si="34"/>
        <v>108913355.19546026</v>
      </c>
      <c r="W325" s="2">
        <f t="shared" si="61"/>
        <v>539997.71428571641</v>
      </c>
      <c r="X325" s="2">
        <f t="shared" si="51"/>
        <v>10002.285714283586</v>
      </c>
      <c r="Y325" s="2">
        <f t="shared" si="62"/>
        <v>48425866.77452746</v>
      </c>
      <c r="Z325" s="2" t="str">
        <f t="shared" si="52"/>
        <v>MEEP</v>
      </c>
      <c r="AA325" s="2">
        <f>IF(Z325="HERE",Y325,AA324+Graph!$G$1*1000)</f>
        <v>95575603.917384848</v>
      </c>
      <c r="AB325" s="2">
        <f t="shared" si="63"/>
        <v>420000</v>
      </c>
      <c r="AC325" s="2">
        <f t="shared" si="64"/>
        <v>46273620.338317156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256</v>
      </c>
      <c r="C326" s="7"/>
      <c r="D326" s="2" t="e">
        <f t="shared" si="55"/>
        <v>#N/A</v>
      </c>
      <c r="E326" s="2" t="e">
        <f t="shared" si="67"/>
        <v>#N/A</v>
      </c>
      <c r="F326" s="2">
        <v>1612828.9897413552</v>
      </c>
      <c r="G326" s="2">
        <f t="shared" si="70"/>
        <v>539997.71428571432</v>
      </c>
      <c r="H326" s="2">
        <f t="shared" si="65"/>
        <v>154813160.90974557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3165470.142857159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1636965.8883553445</v>
      </c>
      <c r="Q326" s="2">
        <f t="shared" si="71"/>
        <v>550000</v>
      </c>
      <c r="R326" s="2">
        <f t="shared" si="66"/>
        <v>157889221.96998781</v>
      </c>
      <c r="S326" s="2">
        <f t="shared" si="58"/>
        <v>539997.71428570151</v>
      </c>
      <c r="T326" s="2">
        <f t="shared" si="59"/>
        <v>10002.285714285914</v>
      </c>
      <c r="U326" s="2">
        <f t="shared" si="60"/>
        <v>550000</v>
      </c>
      <c r="V326" s="2">
        <f t="shared" si="34"/>
        <v>109453352.90974598</v>
      </c>
      <c r="W326" s="2">
        <f t="shared" si="61"/>
        <v>539997.71428571641</v>
      </c>
      <c r="X326" s="2">
        <f t="shared" si="51"/>
        <v>10002.285714283586</v>
      </c>
      <c r="Y326" s="2">
        <f t="shared" si="62"/>
        <v>48435869.060241744</v>
      </c>
      <c r="Z326" s="2" t="str">
        <f t="shared" si="52"/>
        <v>MEEP</v>
      </c>
      <c r="AA326" s="2">
        <f>IF(Z326="HERE",Y326,AA325+Graph!$G$1*1000)</f>
        <v>95995603.917384848</v>
      </c>
      <c r="AB326" s="2">
        <f t="shared" si="63"/>
        <v>420000</v>
      </c>
      <c r="AC326" s="2">
        <f t="shared" si="64"/>
        <v>46273620.338317156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257</v>
      </c>
      <c r="C327" s="7"/>
      <c r="D327" s="2" t="e">
        <f t="shared" si="55"/>
        <v>#N/A</v>
      </c>
      <c r="E327" s="2" t="e">
        <f t="shared" si="67"/>
        <v>#N/A</v>
      </c>
      <c r="F327" s="2">
        <v>1617336.1835206747</v>
      </c>
      <c r="G327" s="2">
        <f t="shared" si="70"/>
        <v>539997.71428571432</v>
      </c>
      <c r="H327" s="2">
        <f t="shared" si="65"/>
        <v>155353158.62403128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3175472.4285714449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1641547.4729891717</v>
      </c>
      <c r="Q327" s="2">
        <f t="shared" si="71"/>
        <v>550000</v>
      </c>
      <c r="R327" s="2">
        <f t="shared" si="66"/>
        <v>158439221.96998781</v>
      </c>
      <c r="S327" s="2">
        <f t="shared" si="58"/>
        <v>539997.71428570151</v>
      </c>
      <c r="T327" s="2">
        <f t="shared" si="59"/>
        <v>10002.285714285914</v>
      </c>
      <c r="U327" s="2">
        <f t="shared" si="60"/>
        <v>550000</v>
      </c>
      <c r="V327" s="2">
        <f t="shared" si="34"/>
        <v>109993350.62403169</v>
      </c>
      <c r="W327" s="2">
        <f t="shared" si="61"/>
        <v>539997.71428571641</v>
      </c>
      <c r="X327" s="2">
        <f t="shared" si="51"/>
        <v>10002.285714283586</v>
      </c>
      <c r="Y327" s="2">
        <f t="shared" si="62"/>
        <v>48445871.345956028</v>
      </c>
      <c r="Z327" s="2" t="str">
        <f t="shared" si="52"/>
        <v>MEEP</v>
      </c>
      <c r="AA327" s="2">
        <f>IF(Z327="HERE",Y327,AA326+Graph!$G$1*1000)</f>
        <v>96415603.917384848</v>
      </c>
      <c r="AB327" s="2">
        <f t="shared" si="63"/>
        <v>420000</v>
      </c>
      <c r="AC327" s="2">
        <f t="shared" si="64"/>
        <v>46273620.338317156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258</v>
      </c>
      <c r="C328" s="7"/>
      <c r="D328" s="2" t="e">
        <f t="shared" si="55"/>
        <v>#N/A</v>
      </c>
      <c r="E328" s="2" t="e">
        <f t="shared" si="67"/>
        <v>#N/A</v>
      </c>
      <c r="F328" s="2">
        <v>1621843.377300024</v>
      </c>
      <c r="G328" s="2">
        <f t="shared" si="70"/>
        <v>539997.71428571432</v>
      </c>
      <c r="H328" s="2">
        <f t="shared" si="65"/>
        <v>155893156.33831698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3185474.7142857308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1646129.0576230288</v>
      </c>
      <c r="Q328" s="2">
        <f t="shared" si="71"/>
        <v>550000</v>
      </c>
      <c r="R328" s="2">
        <f t="shared" si="66"/>
        <v>158989221.96998781</v>
      </c>
      <c r="S328" s="2">
        <f t="shared" si="58"/>
        <v>539997.71428570151</v>
      </c>
      <c r="T328" s="2">
        <f t="shared" si="59"/>
        <v>10002.285714285914</v>
      </c>
      <c r="U328" s="2">
        <f t="shared" si="60"/>
        <v>550000</v>
      </c>
      <c r="V328" s="2">
        <f t="shared" si="34"/>
        <v>110533348.33831741</v>
      </c>
      <c r="W328" s="2">
        <f t="shared" si="61"/>
        <v>539997.71428571641</v>
      </c>
      <c r="X328" s="2">
        <f t="shared" si="51"/>
        <v>10002.285714283586</v>
      </c>
      <c r="Y328" s="2">
        <f t="shared" si="62"/>
        <v>48455873.631670311</v>
      </c>
      <c r="Z328" s="2" t="str">
        <f t="shared" si="52"/>
        <v>MEEP</v>
      </c>
      <c r="AA328" s="2">
        <f>IF(Z328="HERE",Y328,AA327+Graph!$G$1*1000)</f>
        <v>96835603.917384848</v>
      </c>
      <c r="AB328" s="2">
        <f t="shared" si="63"/>
        <v>420000</v>
      </c>
      <c r="AC328" s="2">
        <f t="shared" si="64"/>
        <v>46273620.338317156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259</v>
      </c>
      <c r="C329" s="7"/>
      <c r="D329" s="2" t="e">
        <f t="shared" si="55"/>
        <v>#N/A</v>
      </c>
      <c r="E329" s="2" t="e">
        <f t="shared" si="67"/>
        <v>#N/A</v>
      </c>
      <c r="F329" s="2">
        <v>1626350.5710793436</v>
      </c>
      <c r="G329" s="2">
        <f t="shared" si="70"/>
        <v>539997.71428571432</v>
      </c>
      <c r="H329" s="2">
        <f t="shared" si="65"/>
        <v>156433154.05260268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3195477.0000000168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1650710.6422568858</v>
      </c>
      <c r="Q329" s="2">
        <f t="shared" si="71"/>
        <v>550000</v>
      </c>
      <c r="R329" s="2">
        <f t="shared" si="66"/>
        <v>159539221.96998781</v>
      </c>
      <c r="S329" s="2">
        <f t="shared" si="58"/>
        <v>539997.71428570151</v>
      </c>
      <c r="T329" s="2">
        <f t="shared" si="59"/>
        <v>10002.285714285914</v>
      </c>
      <c r="U329" s="2">
        <f t="shared" si="60"/>
        <v>550000</v>
      </c>
      <c r="V329" s="2">
        <f t="shared" si="34"/>
        <v>111073346.05260313</v>
      </c>
      <c r="W329" s="2">
        <f t="shared" si="61"/>
        <v>539997.71428571641</v>
      </c>
      <c r="X329" s="2">
        <f t="shared" si="51"/>
        <v>10002.285714283586</v>
      </c>
      <c r="Y329" s="2">
        <f t="shared" si="62"/>
        <v>48465875.917384595</v>
      </c>
      <c r="Z329" s="2" t="str">
        <f t="shared" si="52"/>
        <v>MEEP</v>
      </c>
      <c r="AA329" s="2">
        <f>IF(Z329="HERE",Y329,AA328+Graph!$G$1*1000)</f>
        <v>97255603.917384848</v>
      </c>
      <c r="AB329" s="2">
        <f t="shared" si="63"/>
        <v>420000</v>
      </c>
      <c r="AC329" s="2">
        <f t="shared" si="64"/>
        <v>46273620.338317156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260</v>
      </c>
      <c r="C330" s="7"/>
      <c r="D330" s="2" t="e">
        <f t="shared" si="55"/>
        <v>#N/A</v>
      </c>
      <c r="E330" s="2" t="e">
        <f t="shared" si="67"/>
        <v>#N/A</v>
      </c>
      <c r="F330" s="2">
        <v>1630857.7648586631</v>
      </c>
      <c r="G330" s="2">
        <f t="shared" si="70"/>
        <v>539997.71428571432</v>
      </c>
      <c r="H330" s="2">
        <f t="shared" si="65"/>
        <v>156973151.76688838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3205479.2857143027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1655292.2268907428</v>
      </c>
      <c r="Q330" s="2">
        <f t="shared" si="71"/>
        <v>550000</v>
      </c>
      <c r="R330" s="2">
        <f t="shared" si="66"/>
        <v>160089221.96998781</v>
      </c>
      <c r="S330" s="2">
        <f t="shared" si="58"/>
        <v>539997.71428570151</v>
      </c>
      <c r="T330" s="2">
        <f t="shared" si="59"/>
        <v>10002.285714285914</v>
      </c>
      <c r="U330" s="2">
        <f t="shared" si="60"/>
        <v>550000</v>
      </c>
      <c r="V330" s="2">
        <f t="shared" si="34"/>
        <v>111613343.76688884</v>
      </c>
      <c r="W330" s="2">
        <f t="shared" si="61"/>
        <v>539997.71428571641</v>
      </c>
      <c r="X330" s="2">
        <f t="shared" si="51"/>
        <v>10002.285714283586</v>
      </c>
      <c r="Y330" s="2">
        <f t="shared" si="62"/>
        <v>48475878.203098878</v>
      </c>
      <c r="Z330" s="2" t="str">
        <f t="shared" si="52"/>
        <v>MEEP</v>
      </c>
      <c r="AA330" s="2">
        <f>IF(Z330="HERE",Y330,AA329+Graph!$G$1*1000)</f>
        <v>97675603.917384848</v>
      </c>
      <c r="AB330" s="2">
        <f t="shared" si="63"/>
        <v>420000</v>
      </c>
      <c r="AC330" s="2">
        <f t="shared" si="64"/>
        <v>46273620.338317156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261</v>
      </c>
      <c r="C331" s="7"/>
      <c r="D331" s="2" t="e">
        <f t="shared" si="55"/>
        <v>#N/A</v>
      </c>
      <c r="E331" s="2" t="e">
        <f t="shared" si="67"/>
        <v>#N/A</v>
      </c>
      <c r="F331" s="2">
        <v>1635364.9586380124</v>
      </c>
      <c r="G331" s="2">
        <f t="shared" si="70"/>
        <v>539997.71428571432</v>
      </c>
      <c r="H331" s="2">
        <f t="shared" si="65"/>
        <v>157513149.48117408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3215481.5714285886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1659873.8115245998</v>
      </c>
      <c r="Q331" s="2">
        <f t="shared" si="71"/>
        <v>550000</v>
      </c>
      <c r="R331" s="2">
        <f t="shared" si="66"/>
        <v>160639221.96998781</v>
      </c>
      <c r="S331" s="2">
        <f t="shared" si="58"/>
        <v>539997.71428570151</v>
      </c>
      <c r="T331" s="2">
        <f t="shared" si="59"/>
        <v>10002.285714285914</v>
      </c>
      <c r="U331" s="2">
        <f t="shared" si="60"/>
        <v>550000</v>
      </c>
      <c r="V331" s="2">
        <f t="shared" si="34"/>
        <v>112153341.48117456</v>
      </c>
      <c r="W331" s="2">
        <f t="shared" si="61"/>
        <v>539997.71428571641</v>
      </c>
      <c r="X331" s="2">
        <f t="shared" si="51"/>
        <v>10002.285714283586</v>
      </c>
      <c r="Y331" s="2">
        <f t="shared" si="62"/>
        <v>48485880.488813162</v>
      </c>
      <c r="Z331" s="2" t="str">
        <f t="shared" si="52"/>
        <v>MEEP</v>
      </c>
      <c r="AA331" s="2">
        <f>IF(Z331="HERE",Y331,AA330+Graph!$G$1*1000)</f>
        <v>98095603.917384848</v>
      </c>
      <c r="AB331" s="2">
        <f t="shared" si="63"/>
        <v>420000</v>
      </c>
      <c r="AC331" s="2">
        <f t="shared" si="64"/>
        <v>46273620.338317156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262</v>
      </c>
      <c r="C332" s="7"/>
      <c r="D332" s="2" t="e">
        <f t="shared" si="55"/>
        <v>#N/A</v>
      </c>
      <c r="E332" s="2" t="e">
        <f t="shared" si="67"/>
        <v>#N/A</v>
      </c>
      <c r="F332" s="2">
        <v>1639872.1524173319</v>
      </c>
      <c r="G332" s="2">
        <f t="shared" si="70"/>
        <v>539997.71428571432</v>
      </c>
      <c r="H332" s="2">
        <f t="shared" si="65"/>
        <v>158053147.19545978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3225483.8571428745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1664455.3961584568</v>
      </c>
      <c r="Q332" s="2">
        <f t="shared" si="71"/>
        <v>550000</v>
      </c>
      <c r="R332" s="2">
        <f t="shared" si="66"/>
        <v>161189221.96998781</v>
      </c>
      <c r="S332" s="2">
        <f t="shared" si="58"/>
        <v>539997.71428570151</v>
      </c>
      <c r="T332" s="2">
        <f t="shared" si="59"/>
        <v>10002.285714285914</v>
      </c>
      <c r="U332" s="2">
        <f t="shared" si="60"/>
        <v>550000</v>
      </c>
      <c r="V332" s="2">
        <f t="shared" si="34"/>
        <v>112693339.19546027</v>
      </c>
      <c r="W332" s="2">
        <f t="shared" si="61"/>
        <v>539997.71428571641</v>
      </c>
      <c r="X332" s="2">
        <f t="shared" si="51"/>
        <v>10002.285714283586</v>
      </c>
      <c r="Y332" s="2">
        <f t="shared" si="62"/>
        <v>48495882.774527445</v>
      </c>
      <c r="Z332" s="2" t="str">
        <f t="shared" si="52"/>
        <v>MEEP</v>
      </c>
      <c r="AA332" s="2">
        <f>IF(Z332="HERE",Y332,AA331+Graph!$G$1*1000)</f>
        <v>98515603.917384848</v>
      </c>
      <c r="AB332" s="2">
        <f t="shared" si="63"/>
        <v>420000</v>
      </c>
      <c r="AC332" s="2">
        <f t="shared" si="64"/>
        <v>46273620.338317156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263</v>
      </c>
      <c r="C333" s="7"/>
      <c r="D333" s="2" t="e">
        <f t="shared" si="55"/>
        <v>#N/A</v>
      </c>
      <c r="E333" s="2" t="e">
        <f t="shared" si="67"/>
        <v>#N/A</v>
      </c>
      <c r="F333" s="2">
        <v>1644379.3461966515</v>
      </c>
      <c r="G333" s="2">
        <f t="shared" si="70"/>
        <v>539997.71428571432</v>
      </c>
      <c r="H333" s="2">
        <f t="shared" si="65"/>
        <v>158593144.90974548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3235486.1428571604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1669036.9807923138</v>
      </c>
      <c r="Q333" s="2">
        <f t="shared" si="71"/>
        <v>550000</v>
      </c>
      <c r="R333" s="2">
        <f t="shared" si="66"/>
        <v>161739221.96998781</v>
      </c>
      <c r="S333" s="2">
        <f t="shared" si="58"/>
        <v>539997.71428570151</v>
      </c>
      <c r="T333" s="2">
        <f t="shared" si="59"/>
        <v>10002.285714285914</v>
      </c>
      <c r="U333" s="2">
        <f t="shared" si="60"/>
        <v>550000</v>
      </c>
      <c r="V333" s="2">
        <f t="shared" si="34"/>
        <v>113233336.90974599</v>
      </c>
      <c r="W333" s="2">
        <f t="shared" si="61"/>
        <v>539997.71428571641</v>
      </c>
      <c r="X333" s="2">
        <f t="shared" si="51"/>
        <v>10002.285714283586</v>
      </c>
      <c r="Y333" s="2">
        <f t="shared" si="62"/>
        <v>48505885.060241729</v>
      </c>
      <c r="Z333" s="2" t="str">
        <f t="shared" si="52"/>
        <v>MEEP</v>
      </c>
      <c r="AA333" s="2">
        <f>IF(Z333="HERE",Y333,AA332+Graph!$G$1*1000)</f>
        <v>98935603.917384848</v>
      </c>
      <c r="AB333" s="2">
        <f t="shared" si="63"/>
        <v>420000</v>
      </c>
      <c r="AC333" s="2">
        <f t="shared" si="64"/>
        <v>46273620.338317156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264</v>
      </c>
      <c r="C334" s="7"/>
      <c r="D334" s="2" t="e">
        <f t="shared" si="55"/>
        <v>#N/A</v>
      </c>
      <c r="E334" s="2" t="e">
        <f t="shared" si="67"/>
        <v>#N/A</v>
      </c>
      <c r="F334" s="2">
        <v>1648886.5399760008</v>
      </c>
      <c r="G334" s="2">
        <f t="shared" si="70"/>
        <v>539997.71428571432</v>
      </c>
      <c r="H334" s="2">
        <f t="shared" si="65"/>
        <v>159133142.62403119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3245488.4285714463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1673618.5654261708</v>
      </c>
      <c r="Q334" s="2">
        <f t="shared" si="71"/>
        <v>550000</v>
      </c>
      <c r="R334" s="2">
        <f t="shared" si="66"/>
        <v>162289221.96998781</v>
      </c>
      <c r="S334" s="2">
        <f t="shared" si="58"/>
        <v>539997.71428570151</v>
      </c>
      <c r="T334" s="2">
        <f t="shared" si="59"/>
        <v>10002.285714285914</v>
      </c>
      <c r="U334" s="2">
        <f t="shared" si="60"/>
        <v>550000</v>
      </c>
      <c r="V334" s="2">
        <f t="shared" si="34"/>
        <v>113773334.62403171</v>
      </c>
      <c r="W334" s="2">
        <f t="shared" si="61"/>
        <v>539997.71428571641</v>
      </c>
      <c r="X334" s="2">
        <f t="shared" si="51"/>
        <v>10002.285714283586</v>
      </c>
      <c r="Y334" s="2">
        <f t="shared" si="62"/>
        <v>48515887.345956013</v>
      </c>
      <c r="Z334" s="2" t="str">
        <f t="shared" si="52"/>
        <v>MEEP</v>
      </c>
      <c r="AA334" s="2">
        <f>IF(Z334="HERE",Y334,AA333+Graph!$G$1*1000)</f>
        <v>99355603.917384848</v>
      </c>
      <c r="AB334" s="2">
        <f t="shared" si="63"/>
        <v>420000</v>
      </c>
      <c r="AC334" s="2">
        <f t="shared" si="64"/>
        <v>46273620.338317156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265</v>
      </c>
      <c r="C335" s="7"/>
      <c r="D335" s="2" t="e">
        <f t="shared" si="55"/>
        <v>#N/A</v>
      </c>
      <c r="E335" s="2" t="e">
        <f t="shared" si="67"/>
        <v>#N/A</v>
      </c>
      <c r="F335" s="2">
        <v>1653393.7337553203</v>
      </c>
      <c r="G335" s="2">
        <f t="shared" si="70"/>
        <v>539997.71428571432</v>
      </c>
      <c r="H335" s="2">
        <f t="shared" si="65"/>
        <v>159673140.33831689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3255490.7142857322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1678200.1500600278</v>
      </c>
      <c r="Q335" s="2">
        <f t="shared" si="71"/>
        <v>550000</v>
      </c>
      <c r="R335" s="2">
        <f t="shared" si="66"/>
        <v>162839221.96998781</v>
      </c>
      <c r="S335" s="2">
        <f t="shared" si="58"/>
        <v>539997.71428570151</v>
      </c>
      <c r="T335" s="2">
        <f t="shared" si="59"/>
        <v>10002.285714285914</v>
      </c>
      <c r="U335" s="2">
        <f t="shared" si="60"/>
        <v>550000</v>
      </c>
      <c r="V335" s="2">
        <f t="shared" si="34"/>
        <v>114313332.33831742</v>
      </c>
      <c r="W335" s="2">
        <f t="shared" si="61"/>
        <v>539997.71428571641</v>
      </c>
      <c r="X335" s="2">
        <f t="shared" si="51"/>
        <v>10002.285714283586</v>
      </c>
      <c r="Y335" s="2">
        <f t="shared" si="62"/>
        <v>48525889.631670296</v>
      </c>
      <c r="Z335" s="2" t="str">
        <f t="shared" si="52"/>
        <v>MEEP</v>
      </c>
      <c r="AA335" s="2">
        <f>IF(Z335="HERE",Y335,AA334+Graph!$G$1*1000)</f>
        <v>99775603.917384848</v>
      </c>
      <c r="AB335" s="2">
        <f t="shared" si="63"/>
        <v>420000</v>
      </c>
      <c r="AC335" s="2">
        <f t="shared" si="64"/>
        <v>46273620.338317156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266</v>
      </c>
      <c r="C336" s="7"/>
      <c r="D336" s="2" t="e">
        <f t="shared" si="55"/>
        <v>#N/A</v>
      </c>
      <c r="E336" s="2" t="e">
        <f t="shared" si="67"/>
        <v>#N/A</v>
      </c>
      <c r="F336" s="2">
        <v>1657900.9275346398</v>
      </c>
      <c r="G336" s="2">
        <f t="shared" si="70"/>
        <v>539997.71428571432</v>
      </c>
      <c r="H336" s="2">
        <f t="shared" si="65"/>
        <v>160213138.05260259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3265493.0000000182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1682781.734693855</v>
      </c>
      <c r="Q336" s="2">
        <f t="shared" si="71"/>
        <v>550000</v>
      </c>
      <c r="R336" s="2">
        <f t="shared" si="66"/>
        <v>163389221.96998781</v>
      </c>
      <c r="S336" s="2">
        <f t="shared" si="58"/>
        <v>539997.71428570151</v>
      </c>
      <c r="T336" s="2">
        <f t="shared" si="59"/>
        <v>10002.285714285914</v>
      </c>
      <c r="U336" s="2">
        <f t="shared" si="60"/>
        <v>550000</v>
      </c>
      <c r="V336" s="2">
        <f t="shared" si="34"/>
        <v>114853330.05260314</v>
      </c>
      <c r="W336" s="2">
        <f t="shared" si="61"/>
        <v>539997.71428571641</v>
      </c>
      <c r="X336" s="2">
        <f t="shared" si="51"/>
        <v>10002.285714283586</v>
      </c>
      <c r="Y336" s="2">
        <f t="shared" si="62"/>
        <v>48535891.91738458</v>
      </c>
      <c r="Z336" s="2" t="str">
        <f t="shared" si="52"/>
        <v>MEEP</v>
      </c>
      <c r="AA336" s="2">
        <f>IF(Z336="HERE",Y336,AA335+Graph!$G$1*1000)</f>
        <v>100195603.91738485</v>
      </c>
      <c r="AB336" s="2">
        <f t="shared" si="63"/>
        <v>420000</v>
      </c>
      <c r="AC336" s="2">
        <f t="shared" si="64"/>
        <v>46273620.338317156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267</v>
      </c>
      <c r="C337" s="7"/>
      <c r="D337" s="2" t="e">
        <f t="shared" si="55"/>
        <v>#N/A</v>
      </c>
      <c r="E337" s="2" t="e">
        <f t="shared" si="67"/>
        <v>#N/A</v>
      </c>
      <c r="F337" s="2">
        <v>1662408.1213139892</v>
      </c>
      <c r="G337" s="2">
        <f t="shared" si="70"/>
        <v>539997.71428571432</v>
      </c>
      <c r="H337" s="2">
        <f t="shared" si="65"/>
        <v>160753135.76688829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3275495.2857143041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1687363.3193277121</v>
      </c>
      <c r="Q337" s="2">
        <f t="shared" si="71"/>
        <v>550000</v>
      </c>
      <c r="R337" s="2">
        <f t="shared" si="66"/>
        <v>163939221.96998781</v>
      </c>
      <c r="S337" s="2">
        <f t="shared" si="58"/>
        <v>539997.71428570151</v>
      </c>
      <c r="T337" s="2">
        <f t="shared" si="59"/>
        <v>10002.285714285914</v>
      </c>
      <c r="U337" s="2">
        <f t="shared" si="60"/>
        <v>550000</v>
      </c>
      <c r="V337" s="2">
        <f t="shared" si="34"/>
        <v>115393327.76688886</v>
      </c>
      <c r="W337" s="2">
        <f t="shared" si="61"/>
        <v>539997.71428571641</v>
      </c>
      <c r="X337" s="2">
        <f t="shared" si="51"/>
        <v>10002.285714283586</v>
      </c>
      <c r="Y337" s="2">
        <f t="shared" si="62"/>
        <v>48545894.203098863</v>
      </c>
      <c r="Z337" s="2" t="str">
        <f t="shared" si="52"/>
        <v>MEEP</v>
      </c>
      <c r="AA337" s="2">
        <f>IF(Z337="HERE",Y337,AA336+Graph!$G$1*1000)</f>
        <v>100615603.91738485</v>
      </c>
      <c r="AB337" s="2">
        <f t="shared" si="63"/>
        <v>420000</v>
      </c>
      <c r="AC337" s="2">
        <f t="shared" si="64"/>
        <v>46273620.338317156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268</v>
      </c>
      <c r="C338" s="7"/>
      <c r="D338" s="2" t="e">
        <f t="shared" si="55"/>
        <v>#N/A</v>
      </c>
      <c r="E338" s="2" t="e">
        <f t="shared" si="67"/>
        <v>#N/A</v>
      </c>
      <c r="F338" s="2">
        <v>1666915.3150933087</v>
      </c>
      <c r="G338" s="2">
        <f t="shared" si="70"/>
        <v>539997.71428571432</v>
      </c>
      <c r="H338" s="2">
        <f t="shared" si="65"/>
        <v>161293133.48117399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3285497.57142859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1691944.9039615691</v>
      </c>
      <c r="Q338" s="2">
        <f t="shared" si="71"/>
        <v>550000</v>
      </c>
      <c r="R338" s="2">
        <f t="shared" si="66"/>
        <v>164489221.96998781</v>
      </c>
      <c r="S338" s="2">
        <f t="shared" si="58"/>
        <v>539997.71428570151</v>
      </c>
      <c r="T338" s="2">
        <f t="shared" si="59"/>
        <v>10002.285714285914</v>
      </c>
      <c r="U338" s="2">
        <f t="shared" si="60"/>
        <v>550000</v>
      </c>
      <c r="V338" s="2">
        <f t="shared" si="34"/>
        <v>115933325.48117457</v>
      </c>
      <c r="W338" s="2">
        <f t="shared" si="61"/>
        <v>539997.71428571641</v>
      </c>
      <c r="X338" s="2">
        <f t="shared" si="51"/>
        <v>10002.285714283586</v>
      </c>
      <c r="Y338" s="2">
        <f t="shared" si="62"/>
        <v>48555896.488813147</v>
      </c>
      <c r="Z338" s="2" t="str">
        <f t="shared" si="52"/>
        <v>MEEP</v>
      </c>
      <c r="AA338" s="2">
        <f>IF(Z338="HERE",Y338,AA337+Graph!$G$1*1000)</f>
        <v>101035603.91738485</v>
      </c>
      <c r="AB338" s="2">
        <f t="shared" si="63"/>
        <v>420000</v>
      </c>
      <c r="AC338" s="2">
        <f t="shared" si="64"/>
        <v>46273620.338317156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269</v>
      </c>
      <c r="C339" s="7"/>
      <c r="D339" s="2" t="e">
        <f t="shared" si="55"/>
        <v>#N/A</v>
      </c>
      <c r="E339" s="2" t="e">
        <f t="shared" si="67"/>
        <v>#N/A</v>
      </c>
      <c r="F339" s="2">
        <v>1671422.5088726282</v>
      </c>
      <c r="G339" s="2">
        <f t="shared" si="70"/>
        <v>539997.71428571432</v>
      </c>
      <c r="H339" s="2">
        <f t="shared" si="65"/>
        <v>161833131.19545969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3295499.8571428759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1696526.4885954261</v>
      </c>
      <c r="Q339" s="2">
        <f t="shared" si="71"/>
        <v>550000</v>
      </c>
      <c r="R339" s="2">
        <f t="shared" si="66"/>
        <v>165039221.96998781</v>
      </c>
      <c r="S339" s="2">
        <f t="shared" si="58"/>
        <v>539997.71428570151</v>
      </c>
      <c r="T339" s="2">
        <f t="shared" si="59"/>
        <v>10002.285714285914</v>
      </c>
      <c r="U339" s="2">
        <f t="shared" si="60"/>
        <v>550000</v>
      </c>
      <c r="V339" s="2">
        <f t="shared" si="34"/>
        <v>116473323.19546029</v>
      </c>
      <c r="W339" s="2">
        <f t="shared" si="61"/>
        <v>539997.71428571641</v>
      </c>
      <c r="X339" s="2">
        <f t="shared" si="51"/>
        <v>10002.285714283586</v>
      </c>
      <c r="Y339" s="2">
        <f t="shared" si="62"/>
        <v>48565898.774527431</v>
      </c>
      <c r="Z339" s="2" t="str">
        <f t="shared" si="52"/>
        <v>MEEP</v>
      </c>
      <c r="AA339" s="2">
        <f>IF(Z339="HERE",Y339,AA338+Graph!$G$1*1000)</f>
        <v>101455603.91738485</v>
      </c>
      <c r="AB339" s="2">
        <f t="shared" si="63"/>
        <v>420000</v>
      </c>
      <c r="AC339" s="2">
        <f t="shared" si="64"/>
        <v>46273620.338317156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270</v>
      </c>
      <c r="C340" s="7"/>
      <c r="D340" s="2" t="e">
        <f t="shared" si="55"/>
        <v>#N/A</v>
      </c>
      <c r="E340" s="2" t="e">
        <f t="shared" si="67"/>
        <v>#N/A</v>
      </c>
      <c r="F340" s="2">
        <v>1675929.7026519775</v>
      </c>
      <c r="G340" s="2">
        <f t="shared" si="70"/>
        <v>539997.71428571432</v>
      </c>
      <c r="H340" s="2">
        <f t="shared" si="65"/>
        <v>162373128.9097454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3305502.1428571618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1701108.0732292831</v>
      </c>
      <c r="Q340" s="2">
        <f t="shared" si="71"/>
        <v>550000</v>
      </c>
      <c r="R340" s="2">
        <f t="shared" si="66"/>
        <v>165589221.96998781</v>
      </c>
      <c r="S340" s="2">
        <f t="shared" si="58"/>
        <v>539997.71428570151</v>
      </c>
      <c r="T340" s="2">
        <f t="shared" si="59"/>
        <v>10002.285714285914</v>
      </c>
      <c r="U340" s="2">
        <f t="shared" si="60"/>
        <v>550000</v>
      </c>
      <c r="V340" s="2">
        <f t="shared" si="34"/>
        <v>117013320.90974601</v>
      </c>
      <c r="W340" s="2">
        <f t="shared" si="61"/>
        <v>539997.71428571641</v>
      </c>
      <c r="X340" s="2">
        <f t="shared" si="51"/>
        <v>10002.285714283586</v>
      </c>
      <c r="Y340" s="2">
        <f t="shared" si="62"/>
        <v>48575901.060241714</v>
      </c>
      <c r="Z340" s="2" t="str">
        <f t="shared" si="52"/>
        <v>MEEP</v>
      </c>
      <c r="AA340" s="2">
        <f>IF(Z340="HERE",Y340,AA339+Graph!$G$1*1000)</f>
        <v>101875603.91738485</v>
      </c>
      <c r="AB340" s="2">
        <f t="shared" si="63"/>
        <v>420000</v>
      </c>
      <c r="AC340" s="2">
        <f t="shared" si="64"/>
        <v>46273620.338317156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271</v>
      </c>
      <c r="C341" s="7"/>
      <c r="D341" s="2" t="e">
        <f t="shared" si="55"/>
        <v>#N/A</v>
      </c>
      <c r="E341" s="2" t="e">
        <f t="shared" si="67"/>
        <v>#N/A</v>
      </c>
      <c r="F341" s="2">
        <v>1680436.8964312971</v>
      </c>
      <c r="G341" s="2">
        <f t="shared" si="70"/>
        <v>539997.71428571432</v>
      </c>
      <c r="H341" s="2">
        <f t="shared" si="65"/>
        <v>162913126.6240311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3315504.4285714477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1705689.6578631401</v>
      </c>
      <c r="Q341" s="2">
        <f t="shared" si="71"/>
        <v>550000</v>
      </c>
      <c r="R341" s="2">
        <f t="shared" si="66"/>
        <v>166139221.96998781</v>
      </c>
      <c r="S341" s="2">
        <f t="shared" si="58"/>
        <v>539997.71428570151</v>
      </c>
      <c r="T341" s="2">
        <f t="shared" si="59"/>
        <v>10002.285714285914</v>
      </c>
      <c r="U341" s="2">
        <f t="shared" si="60"/>
        <v>550000</v>
      </c>
      <c r="V341" s="2">
        <f t="shared" si="34"/>
        <v>117553318.62403172</v>
      </c>
      <c r="W341" s="2">
        <f t="shared" si="61"/>
        <v>539997.71428571641</v>
      </c>
      <c r="X341" s="2">
        <f t="shared" si="51"/>
        <v>10002.285714283586</v>
      </c>
      <c r="Y341" s="2">
        <f t="shared" si="62"/>
        <v>48585903.345955998</v>
      </c>
      <c r="Z341" s="2" t="str">
        <f t="shared" si="52"/>
        <v>MEEP</v>
      </c>
      <c r="AA341" s="2">
        <f>IF(Z341="HERE",Y341,AA340+Graph!$G$1*1000)</f>
        <v>102295603.91738485</v>
      </c>
      <c r="AB341" s="2">
        <f t="shared" si="63"/>
        <v>420000</v>
      </c>
      <c r="AC341" s="2">
        <f t="shared" si="64"/>
        <v>46273620.338317156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272</v>
      </c>
      <c r="C342" s="7"/>
      <c r="D342" s="2" t="e">
        <f t="shared" si="55"/>
        <v>#N/A</v>
      </c>
      <c r="E342" s="2" t="e">
        <f t="shared" si="67"/>
        <v>#N/A</v>
      </c>
      <c r="F342" s="2">
        <v>1684944.0902106166</v>
      </c>
      <c r="G342" s="2">
        <f t="shared" si="70"/>
        <v>539997.71428571432</v>
      </c>
      <c r="H342" s="2">
        <f t="shared" si="65"/>
        <v>163453124.3383168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3325506.7142857336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1710271.2424969971</v>
      </c>
      <c r="Q342" s="2">
        <f t="shared" si="71"/>
        <v>550000</v>
      </c>
      <c r="R342" s="2">
        <f t="shared" si="66"/>
        <v>166689221.96998781</v>
      </c>
      <c r="S342" s="2">
        <f t="shared" si="58"/>
        <v>539997.71428570151</v>
      </c>
      <c r="T342" s="2">
        <f t="shared" si="59"/>
        <v>10002.285714285914</v>
      </c>
      <c r="U342" s="2">
        <f t="shared" si="60"/>
        <v>550000</v>
      </c>
      <c r="V342" s="2">
        <f t="shared" si="34"/>
        <v>118093316.33831744</v>
      </c>
      <c r="W342" s="2">
        <f t="shared" si="61"/>
        <v>539997.71428571641</v>
      </c>
      <c r="X342" s="2">
        <f t="shared" si="51"/>
        <v>10002.285714283586</v>
      </c>
      <c r="Y342" s="2">
        <f t="shared" si="62"/>
        <v>48595905.631670281</v>
      </c>
      <c r="Z342" s="2" t="str">
        <f t="shared" si="52"/>
        <v>MEEP</v>
      </c>
      <c r="AA342" s="2">
        <f>IF(Z342="HERE",Y342,AA341+Graph!$G$1*1000)</f>
        <v>102715603.91738485</v>
      </c>
      <c r="AB342" s="2">
        <f t="shared" si="63"/>
        <v>420000</v>
      </c>
      <c r="AC342" s="2">
        <f t="shared" si="64"/>
        <v>46273620.338317156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273</v>
      </c>
      <c r="C343" s="7"/>
      <c r="D343" s="2" t="e">
        <f t="shared" si="55"/>
        <v>#N/A</v>
      </c>
      <c r="E343" s="2" t="e">
        <f t="shared" si="67"/>
        <v>#N/A</v>
      </c>
      <c r="F343" s="2">
        <v>1689451.2839899659</v>
      </c>
      <c r="G343" s="2">
        <f t="shared" si="70"/>
        <v>539997.71428571432</v>
      </c>
      <c r="H343" s="2">
        <f t="shared" si="65"/>
        <v>163993122.0526025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3335509.0000000196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1714852.8271308541</v>
      </c>
      <c r="Q343" s="2">
        <f t="shared" si="71"/>
        <v>550000</v>
      </c>
      <c r="R343" s="2">
        <f t="shared" si="66"/>
        <v>167239221.96998781</v>
      </c>
      <c r="S343" s="2">
        <f t="shared" si="58"/>
        <v>539997.71428570151</v>
      </c>
      <c r="T343" s="2">
        <f t="shared" si="59"/>
        <v>10002.285714285914</v>
      </c>
      <c r="U343" s="2">
        <f t="shared" si="60"/>
        <v>550000</v>
      </c>
      <c r="V343" s="2">
        <f t="shared" si="34"/>
        <v>118633314.05260316</v>
      </c>
      <c r="W343" s="2">
        <f t="shared" si="61"/>
        <v>539997.71428571641</v>
      </c>
      <c r="X343" s="2">
        <f t="shared" si="51"/>
        <v>10002.285714283586</v>
      </c>
      <c r="Y343" s="2">
        <f t="shared" si="62"/>
        <v>48605907.917384565</v>
      </c>
      <c r="Z343" s="2" t="str">
        <f t="shared" si="52"/>
        <v>MEEP</v>
      </c>
      <c r="AA343" s="2">
        <f>IF(Z343="HERE",Y343,AA342+Graph!$G$1*1000)</f>
        <v>103135603.91738485</v>
      </c>
      <c r="AB343" s="2">
        <f t="shared" si="63"/>
        <v>420000</v>
      </c>
      <c r="AC343" s="2">
        <f t="shared" si="64"/>
        <v>46273620.338317156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274</v>
      </c>
      <c r="C344" s="7"/>
      <c r="D344" s="2" t="e">
        <f t="shared" si="55"/>
        <v>#N/A</v>
      </c>
      <c r="E344" s="2" t="e">
        <f t="shared" si="67"/>
        <v>#N/A</v>
      </c>
      <c r="F344" s="2">
        <v>1693958.4777692854</v>
      </c>
      <c r="G344" s="2">
        <f t="shared" si="70"/>
        <v>539997.71428571432</v>
      </c>
      <c r="H344" s="2">
        <f t="shared" si="65"/>
        <v>164533119.7668882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3345511.2857143055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1719434.4117646813</v>
      </c>
      <c r="Q344" s="2">
        <f t="shared" si="71"/>
        <v>550000</v>
      </c>
      <c r="R344" s="2">
        <f t="shared" si="66"/>
        <v>167789221.96998781</v>
      </c>
      <c r="S344" s="2">
        <f t="shared" si="58"/>
        <v>539997.71428570151</v>
      </c>
      <c r="T344" s="2">
        <f t="shared" si="59"/>
        <v>10002.285714285914</v>
      </c>
      <c r="U344" s="2">
        <f t="shared" si="60"/>
        <v>550000</v>
      </c>
      <c r="V344" s="2">
        <f t="shared" si="34"/>
        <v>119173311.76688887</v>
      </c>
      <c r="W344" s="2">
        <f t="shared" si="61"/>
        <v>539997.71428571641</v>
      </c>
      <c r="X344" s="2">
        <f t="shared" si="51"/>
        <v>10002.285714283586</v>
      </c>
      <c r="Y344" s="2">
        <f t="shared" si="62"/>
        <v>48615910.203098848</v>
      </c>
      <c r="Z344" s="2" t="str">
        <f t="shared" si="52"/>
        <v>MEEP</v>
      </c>
      <c r="AA344" s="2">
        <f>IF(Z344="HERE",Y344,AA343+Graph!$G$1*1000)</f>
        <v>103555603.91738485</v>
      </c>
      <c r="AB344" s="2">
        <f t="shared" si="63"/>
        <v>420000</v>
      </c>
      <c r="AC344" s="2">
        <f t="shared" si="64"/>
        <v>46273620.338317156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275</v>
      </c>
      <c r="C345" s="7"/>
      <c r="D345" s="2" t="e">
        <f t="shared" si="55"/>
        <v>#N/A</v>
      </c>
      <c r="E345" s="2" t="e">
        <f t="shared" si="67"/>
        <v>#N/A</v>
      </c>
      <c r="F345" s="2">
        <v>1698465.671548605</v>
      </c>
      <c r="G345" s="2">
        <f t="shared" si="70"/>
        <v>539997.71428571432</v>
      </c>
      <c r="H345" s="2">
        <f t="shared" si="65"/>
        <v>165073117.4811739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3355513.5714285914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1724015.9963985384</v>
      </c>
      <c r="Q345" s="2">
        <f t="shared" si="71"/>
        <v>550000</v>
      </c>
      <c r="R345" s="2">
        <f t="shared" si="66"/>
        <v>168339221.96998781</v>
      </c>
      <c r="S345" s="2">
        <f t="shared" si="58"/>
        <v>539997.71428570151</v>
      </c>
      <c r="T345" s="2">
        <f t="shared" si="59"/>
        <v>10002.285714285914</v>
      </c>
      <c r="U345" s="2">
        <f t="shared" si="60"/>
        <v>550000</v>
      </c>
      <c r="V345" s="2">
        <f t="shared" si="34"/>
        <v>119713309.48117459</v>
      </c>
      <c r="W345" s="2">
        <f t="shared" si="61"/>
        <v>539997.71428571641</v>
      </c>
      <c r="X345" s="2">
        <f t="shared" si="51"/>
        <v>10002.285714283586</v>
      </c>
      <c r="Y345" s="2">
        <f t="shared" si="62"/>
        <v>48625912.488813132</v>
      </c>
      <c r="Z345" s="2" t="str">
        <f t="shared" si="52"/>
        <v>MEEP</v>
      </c>
      <c r="AA345" s="2">
        <f>IF(Z345="HERE",Y345,AA344+Graph!$G$1*1000)</f>
        <v>103975603.91738485</v>
      </c>
      <c r="AB345" s="2">
        <f t="shared" si="63"/>
        <v>420000</v>
      </c>
      <c r="AC345" s="2">
        <f t="shared" si="64"/>
        <v>46273620.338317156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276</v>
      </c>
      <c r="C346" s="7"/>
      <c r="D346" s="2" t="e">
        <f t="shared" si="55"/>
        <v>#N/A</v>
      </c>
      <c r="E346" s="2" t="e">
        <f t="shared" si="67"/>
        <v>#N/A</v>
      </c>
      <c r="F346" s="2">
        <v>1702972.8653279543</v>
      </c>
      <c r="G346" s="2">
        <f t="shared" si="70"/>
        <v>539997.71428571432</v>
      </c>
      <c r="H346" s="2">
        <f t="shared" si="65"/>
        <v>165613115.1954596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3365515.8571428773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1728597.5810323954</v>
      </c>
      <c r="Q346" s="2">
        <f t="shared" si="71"/>
        <v>550000</v>
      </c>
      <c r="R346" s="2">
        <f t="shared" si="66"/>
        <v>168889221.96998781</v>
      </c>
      <c r="S346" s="2">
        <f t="shared" si="58"/>
        <v>539997.71428570151</v>
      </c>
      <c r="T346" s="2">
        <f t="shared" si="59"/>
        <v>10002.285714285914</v>
      </c>
      <c r="U346" s="2">
        <f t="shared" si="60"/>
        <v>550000</v>
      </c>
      <c r="V346" s="2">
        <f t="shared" si="34"/>
        <v>120253307.1954603</v>
      </c>
      <c r="W346" s="2">
        <f t="shared" si="61"/>
        <v>539997.71428571641</v>
      </c>
      <c r="X346" s="2">
        <f t="shared" si="51"/>
        <v>10002.285714283586</v>
      </c>
      <c r="Y346" s="2">
        <f t="shared" si="62"/>
        <v>48635914.774527416</v>
      </c>
      <c r="Z346" s="2" t="str">
        <f t="shared" si="52"/>
        <v>MEEP</v>
      </c>
      <c r="AA346" s="2">
        <f>IF(Z346="HERE",Y346,AA345+Graph!$G$1*1000)</f>
        <v>104395603.91738485</v>
      </c>
      <c r="AB346" s="2">
        <f t="shared" si="63"/>
        <v>420000</v>
      </c>
      <c r="AC346" s="2">
        <f t="shared" si="64"/>
        <v>46273620.338317156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277</v>
      </c>
      <c r="C347" s="7"/>
      <c r="D347" s="2" t="e">
        <f t="shared" si="55"/>
        <v>#N/A</v>
      </c>
      <c r="E347" s="2" t="e">
        <f t="shared" si="67"/>
        <v>#N/A</v>
      </c>
      <c r="F347" s="2">
        <v>1707480.0591072738</v>
      </c>
      <c r="G347" s="2">
        <f t="shared" si="70"/>
        <v>539997.71428571432</v>
      </c>
      <c r="H347" s="2">
        <f t="shared" si="65"/>
        <v>166153112.90974531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3375518.1428571632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1733179.1656662524</v>
      </c>
      <c r="Q347" s="2">
        <f t="shared" si="71"/>
        <v>550000</v>
      </c>
      <c r="R347" s="2">
        <f t="shared" si="66"/>
        <v>169439221.96998781</v>
      </c>
      <c r="S347" s="2">
        <f t="shared" si="58"/>
        <v>539997.71428570151</v>
      </c>
      <c r="T347" s="2">
        <f t="shared" si="59"/>
        <v>10002.285714285914</v>
      </c>
      <c r="U347" s="2">
        <f t="shared" si="60"/>
        <v>550000</v>
      </c>
      <c r="V347" s="2">
        <f t="shared" si="34"/>
        <v>120793304.90974602</v>
      </c>
      <c r="W347" s="2">
        <f t="shared" si="61"/>
        <v>539997.71428571641</v>
      </c>
      <c r="X347" s="2">
        <f t="shared" si="51"/>
        <v>10002.285714283586</v>
      </c>
      <c r="Y347" s="2">
        <f t="shared" si="62"/>
        <v>48645917.060241699</v>
      </c>
      <c r="Z347" s="2" t="str">
        <f t="shared" si="52"/>
        <v>MEEP</v>
      </c>
      <c r="AA347" s="2">
        <f>IF(Z347="HERE",Y347,AA346+Graph!$G$1*1000)</f>
        <v>104815603.91738485</v>
      </c>
      <c r="AB347" s="2">
        <f t="shared" si="63"/>
        <v>420000</v>
      </c>
      <c r="AC347" s="2">
        <f t="shared" si="64"/>
        <v>46273620.338317156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278</v>
      </c>
      <c r="C348" s="7"/>
      <c r="D348" s="2" t="e">
        <f t="shared" si="55"/>
        <v>#N/A</v>
      </c>
      <c r="E348" s="2" t="e">
        <f t="shared" si="67"/>
        <v>#N/A</v>
      </c>
      <c r="F348" s="2">
        <v>1711987.2528866231</v>
      </c>
      <c r="G348" s="2">
        <f t="shared" si="70"/>
        <v>539997.71428571432</v>
      </c>
      <c r="H348" s="2">
        <f t="shared" si="65"/>
        <v>166693110.62403101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3385520.4285714491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1737760.7503001094</v>
      </c>
      <c r="Q348" s="2">
        <f t="shared" si="71"/>
        <v>550000</v>
      </c>
      <c r="R348" s="2">
        <f t="shared" si="66"/>
        <v>169989221.96998781</v>
      </c>
      <c r="S348" s="2">
        <f t="shared" si="58"/>
        <v>539997.71428570151</v>
      </c>
      <c r="T348" s="2">
        <f t="shared" si="59"/>
        <v>10002.285714285914</v>
      </c>
      <c r="U348" s="2">
        <f t="shared" si="60"/>
        <v>550000</v>
      </c>
      <c r="V348" s="2">
        <f t="shared" si="34"/>
        <v>121333302.62403174</v>
      </c>
      <c r="W348" s="2">
        <f t="shared" si="61"/>
        <v>539997.71428571641</v>
      </c>
      <c r="X348" s="2">
        <f t="shared" si="51"/>
        <v>10002.285714283586</v>
      </c>
      <c r="Y348" s="2">
        <f t="shared" si="62"/>
        <v>48655919.345955983</v>
      </c>
      <c r="Z348" s="2" t="str">
        <f t="shared" si="52"/>
        <v>MEEP</v>
      </c>
      <c r="AA348" s="2">
        <f>IF(Z348="HERE",Y348,AA347+Graph!$G$1*1000)</f>
        <v>105235603.91738485</v>
      </c>
      <c r="AB348" s="2">
        <f t="shared" si="63"/>
        <v>420000</v>
      </c>
      <c r="AC348" s="2">
        <f t="shared" si="64"/>
        <v>46273620.338317156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279</v>
      </c>
      <c r="C349" s="7"/>
      <c r="D349" s="2" t="e">
        <f t="shared" si="55"/>
        <v>#N/A</v>
      </c>
      <c r="E349" s="2" t="e">
        <f t="shared" si="67"/>
        <v>#N/A</v>
      </c>
      <c r="F349" s="2">
        <v>1716494.4466659427</v>
      </c>
      <c r="G349" s="2">
        <f t="shared" si="70"/>
        <v>539997.71428571432</v>
      </c>
      <c r="H349" s="2">
        <f t="shared" si="65"/>
        <v>167233108.33831671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3395522.714285735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1742342.3349339664</v>
      </c>
      <c r="Q349" s="2">
        <f t="shared" si="71"/>
        <v>550000</v>
      </c>
      <c r="R349" s="2">
        <f t="shared" si="66"/>
        <v>170539221.96998781</v>
      </c>
      <c r="S349" s="2">
        <f t="shared" si="58"/>
        <v>539997.71428570151</v>
      </c>
      <c r="T349" s="2">
        <f t="shared" si="59"/>
        <v>10002.285714285914</v>
      </c>
      <c r="U349" s="2">
        <f t="shared" si="60"/>
        <v>550000</v>
      </c>
      <c r="V349" s="2">
        <f t="shared" si="34"/>
        <v>121873300.33831745</v>
      </c>
      <c r="W349" s="2">
        <f t="shared" si="61"/>
        <v>539997.71428571641</v>
      </c>
      <c r="X349" s="2">
        <f t="shared" si="51"/>
        <v>10002.285714283586</v>
      </c>
      <c r="Y349" s="2">
        <f t="shared" si="62"/>
        <v>48665921.631670266</v>
      </c>
      <c r="Z349" s="2" t="str">
        <f t="shared" si="52"/>
        <v>MEEP</v>
      </c>
      <c r="AA349" s="2">
        <f>IF(Z349="HERE",Y349,AA348+Graph!$G$1*1000)</f>
        <v>105655603.91738485</v>
      </c>
      <c r="AB349" s="2">
        <f t="shared" si="63"/>
        <v>420000</v>
      </c>
      <c r="AC349" s="2">
        <f t="shared" si="64"/>
        <v>46273620.338317156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280</v>
      </c>
      <c r="C350" s="7"/>
      <c r="D350" s="2" t="e">
        <f t="shared" si="55"/>
        <v>#N/A</v>
      </c>
      <c r="E350" s="2" t="e">
        <f t="shared" si="67"/>
        <v>#N/A</v>
      </c>
      <c r="F350" s="2">
        <v>1721001.6404452622</v>
      </c>
      <c r="G350" s="2">
        <f t="shared" si="70"/>
        <v>539997.71428571432</v>
      </c>
      <c r="H350" s="2">
        <f t="shared" si="65"/>
        <v>167773106.05260241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3405525.000000021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1746923.9195678234</v>
      </c>
      <c r="Q350" s="2">
        <f t="shared" si="71"/>
        <v>550000</v>
      </c>
      <c r="R350" s="2">
        <f t="shared" si="66"/>
        <v>171089221.96998781</v>
      </c>
      <c r="S350" s="2">
        <f t="shared" si="58"/>
        <v>539997.71428570151</v>
      </c>
      <c r="T350" s="2">
        <f t="shared" si="59"/>
        <v>10002.285714285914</v>
      </c>
      <c r="U350" s="2">
        <f t="shared" si="60"/>
        <v>550000</v>
      </c>
      <c r="V350" s="2">
        <f t="shared" si="34"/>
        <v>122413298.05260317</v>
      </c>
      <c r="W350" s="2">
        <f t="shared" si="61"/>
        <v>539997.71428571641</v>
      </c>
      <c r="X350" s="2">
        <f t="shared" si="51"/>
        <v>10002.285714283586</v>
      </c>
      <c r="Y350" s="2">
        <f t="shared" si="62"/>
        <v>48675923.91738455</v>
      </c>
      <c r="Z350" s="2" t="str">
        <f t="shared" si="52"/>
        <v>MEEP</v>
      </c>
      <c r="AA350" s="2">
        <f>IF(Z350="HERE",Y350,AA349+Graph!$G$1*1000)</f>
        <v>106075603.91738485</v>
      </c>
      <c r="AB350" s="2">
        <f t="shared" si="63"/>
        <v>420000</v>
      </c>
      <c r="AC350" s="2">
        <f t="shared" si="64"/>
        <v>46273620.338317156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281</v>
      </c>
      <c r="C351" s="7"/>
      <c r="D351" s="2" t="e">
        <f t="shared" si="55"/>
        <v>#N/A</v>
      </c>
      <c r="E351" s="2" t="e">
        <f t="shared" si="67"/>
        <v>#N/A</v>
      </c>
      <c r="F351" s="2">
        <v>1725508.8342246115</v>
      </c>
      <c r="G351" s="2">
        <f t="shared" si="70"/>
        <v>539997.71428571432</v>
      </c>
      <c r="H351" s="2">
        <f t="shared" si="65"/>
        <v>168313103.76688811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3415527.2857143069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1751505.5042016804</v>
      </c>
      <c r="Q351" s="2">
        <f t="shared" si="71"/>
        <v>550000</v>
      </c>
      <c r="R351" s="2">
        <f t="shared" si="66"/>
        <v>171639221.96998781</v>
      </c>
      <c r="S351" s="2">
        <f t="shared" si="58"/>
        <v>539997.71428570151</v>
      </c>
      <c r="T351" s="2">
        <f t="shared" si="59"/>
        <v>10002.285714285914</v>
      </c>
      <c r="U351" s="2">
        <f t="shared" si="60"/>
        <v>550000</v>
      </c>
      <c r="V351" s="2">
        <f t="shared" si="34"/>
        <v>122953295.76688889</v>
      </c>
      <c r="W351" s="2">
        <f t="shared" si="61"/>
        <v>539997.71428571641</v>
      </c>
      <c r="X351" s="2">
        <f t="shared" si="51"/>
        <v>10002.285714283586</v>
      </c>
      <c r="Y351" s="2">
        <f t="shared" ref="Y351:Y385" si="74">IF(COUNT($C352)=0,IF(COUNT($C351)=1,C351,SUM(Y350+X351)),C351)</f>
        <v>48685926.203098834</v>
      </c>
      <c r="Z351" s="2" t="str">
        <f t="shared" si="52"/>
        <v>MEEP</v>
      </c>
      <c r="AA351" s="2">
        <f>IF(Z351="HERE",Y351,AA350+Graph!$G$1*1000)</f>
        <v>106495603.91738485</v>
      </c>
      <c r="AB351" s="2">
        <f t="shared" si="63"/>
        <v>420000</v>
      </c>
      <c r="AC351" s="2">
        <f t="shared" ref="AC351:AC385" si="75">IF(Z352="HERE",V351,AC350)</f>
        <v>46273620.338317156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282</v>
      </c>
      <c r="C352" s="7"/>
      <c r="D352" s="2" t="e">
        <f t="shared" si="55"/>
        <v>#N/A</v>
      </c>
      <c r="E352" s="2" t="e">
        <f t="shared" si="67"/>
        <v>#N/A</v>
      </c>
      <c r="F352" s="2">
        <v>1730016.028003931</v>
      </c>
      <c r="G352" s="2">
        <f t="shared" si="70"/>
        <v>539997.71428571432</v>
      </c>
      <c r="H352" s="2">
        <f t="shared" ref="H352:H385" si="76">IF(COUNT($C353)=0,IF(COUNT($C352)=1,C352,SUM(H351+G352)),C352)</f>
        <v>168853101.48117381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3425529.5714285928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1756087.0888355374</v>
      </c>
      <c r="Q352" s="2">
        <f t="shared" si="71"/>
        <v>550000</v>
      </c>
      <c r="R352" s="2">
        <f t="shared" ref="R352:R385" si="77">IF(COUNT($C353)=0,IF(COUNT($C352)=1,M352,SUM(R351+Q352)),M352)</f>
        <v>172189221.96998781</v>
      </c>
      <c r="S352" s="2">
        <f t="shared" si="58"/>
        <v>539997.71428570151</v>
      </c>
      <c r="T352" s="2">
        <f t="shared" si="59"/>
        <v>10002.285714285914</v>
      </c>
      <c r="U352" s="2">
        <f t="shared" si="60"/>
        <v>550000</v>
      </c>
      <c r="V352" s="2">
        <f t="shared" si="34"/>
        <v>123493293.4811746</v>
      </c>
      <c r="W352" s="2">
        <f t="shared" si="61"/>
        <v>539997.71428571641</v>
      </c>
      <c r="X352" s="2">
        <f t="shared" si="51"/>
        <v>10002.285714283586</v>
      </c>
      <c r="Y352" s="2">
        <f t="shared" si="74"/>
        <v>48695928.488813117</v>
      </c>
      <c r="Z352" s="2" t="str">
        <f t="shared" si="52"/>
        <v>MEEP</v>
      </c>
      <c r="AA352" s="2">
        <f>IF(Z352="HERE",Y352,AA351+Graph!$G$1*1000)</f>
        <v>106915603.91738485</v>
      </c>
      <c r="AB352" s="2">
        <f t="shared" si="63"/>
        <v>420000</v>
      </c>
      <c r="AC352" s="2">
        <f t="shared" si="75"/>
        <v>46273620.338317156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283</v>
      </c>
      <c r="C353" s="7"/>
      <c r="D353" s="2" t="e">
        <f t="shared" si="55"/>
        <v>#N/A</v>
      </c>
      <c r="E353" s="2" t="e">
        <f t="shared" si="67"/>
        <v>#N/A</v>
      </c>
      <c r="F353" s="2">
        <v>1734523.2217832506</v>
      </c>
      <c r="G353" s="2">
        <f t="shared" si="70"/>
        <v>539997.71428571432</v>
      </c>
      <c r="H353" s="2">
        <f t="shared" si="76"/>
        <v>169393099.19545951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3435531.8571428787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1760668.6734693646</v>
      </c>
      <c r="Q353" s="2">
        <f t="shared" si="71"/>
        <v>550000</v>
      </c>
      <c r="R353" s="2">
        <f t="shared" si="77"/>
        <v>172739221.96998781</v>
      </c>
      <c r="S353" s="2">
        <f t="shared" si="58"/>
        <v>539997.71428570151</v>
      </c>
      <c r="T353" s="2">
        <f t="shared" si="59"/>
        <v>10002.285714285914</v>
      </c>
      <c r="U353" s="2">
        <f t="shared" si="60"/>
        <v>550000</v>
      </c>
      <c r="V353" s="2">
        <f t="shared" si="34"/>
        <v>124033291.19546032</v>
      </c>
      <c r="W353" s="2">
        <f t="shared" si="61"/>
        <v>539997.71428571641</v>
      </c>
      <c r="X353" s="2">
        <f t="shared" si="51"/>
        <v>10002.285714283586</v>
      </c>
      <c r="Y353" s="2">
        <f t="shared" si="74"/>
        <v>48705930.774527401</v>
      </c>
      <c r="Z353" s="2" t="str">
        <f t="shared" si="52"/>
        <v>MEEP</v>
      </c>
      <c r="AA353" s="2">
        <f>IF(Z353="HERE",Y353,AA352+Graph!$G$1*1000)</f>
        <v>107335603.91738485</v>
      </c>
      <c r="AB353" s="2">
        <f t="shared" si="63"/>
        <v>420000</v>
      </c>
      <c r="AC353" s="2">
        <f t="shared" si="75"/>
        <v>46273620.338317156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284</v>
      </c>
      <c r="C354" s="7"/>
      <c r="D354" s="2" t="e">
        <f t="shared" si="55"/>
        <v>#N/A</v>
      </c>
      <c r="E354" s="2" t="e">
        <f t="shared" si="67"/>
        <v>#N/A</v>
      </c>
      <c r="F354" s="2">
        <v>1739030.4155625999</v>
      </c>
      <c r="G354" s="2">
        <f t="shared" si="70"/>
        <v>539997.71428571432</v>
      </c>
      <c r="H354" s="2">
        <f t="shared" si="76"/>
        <v>169933096.90974522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3445534.1428571646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1765250.2581032217</v>
      </c>
      <c r="Q354" s="2">
        <f t="shared" si="71"/>
        <v>550000</v>
      </c>
      <c r="R354" s="2">
        <f t="shared" si="77"/>
        <v>173289221.96998781</v>
      </c>
      <c r="S354" s="2">
        <f t="shared" si="58"/>
        <v>539997.71428570151</v>
      </c>
      <c r="T354" s="2">
        <f t="shared" si="59"/>
        <v>10002.285714285914</v>
      </c>
      <c r="U354" s="2">
        <f t="shared" si="60"/>
        <v>550000</v>
      </c>
      <c r="V354" s="2">
        <f t="shared" si="34"/>
        <v>124573288.90974604</v>
      </c>
      <c r="W354" s="2">
        <f t="shared" si="61"/>
        <v>539997.71428571641</v>
      </c>
      <c r="X354" s="2">
        <f t="shared" si="51"/>
        <v>10002.285714283586</v>
      </c>
      <c r="Y354" s="2">
        <f t="shared" si="74"/>
        <v>48715933.060241684</v>
      </c>
      <c r="Z354" s="2" t="str">
        <f t="shared" si="52"/>
        <v>MEEP</v>
      </c>
      <c r="AA354" s="2">
        <f>IF(Z354="HERE",Y354,AA353+Graph!$G$1*1000)</f>
        <v>107755603.91738485</v>
      </c>
      <c r="AB354" s="2">
        <f t="shared" si="63"/>
        <v>420000</v>
      </c>
      <c r="AC354" s="2">
        <f t="shared" si="75"/>
        <v>46273620.338317156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285</v>
      </c>
      <c r="C355" s="7"/>
      <c r="D355" s="2" t="e">
        <f t="shared" si="55"/>
        <v>#N/A</v>
      </c>
      <c r="E355" s="2" t="e">
        <f t="shared" si="67"/>
        <v>#N/A</v>
      </c>
      <c r="F355" s="2">
        <v>1743537.6093419194</v>
      </c>
      <c r="G355" s="2">
        <f t="shared" si="70"/>
        <v>539997.71428571432</v>
      </c>
      <c r="H355" s="2">
        <f t="shared" si="76"/>
        <v>170473094.62403092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3455536.4285714505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1769831.8427370787</v>
      </c>
      <c r="Q355" s="2">
        <f t="shared" si="71"/>
        <v>550000</v>
      </c>
      <c r="R355" s="2">
        <f t="shared" si="77"/>
        <v>173839221.96998781</v>
      </c>
      <c r="S355" s="2">
        <f t="shared" si="58"/>
        <v>539997.71428570151</v>
      </c>
      <c r="T355" s="2">
        <f t="shared" si="59"/>
        <v>10002.285714285914</v>
      </c>
      <c r="U355" s="2">
        <f t="shared" si="60"/>
        <v>550000</v>
      </c>
      <c r="V355" s="2">
        <f t="shared" si="34"/>
        <v>125113286.62403175</v>
      </c>
      <c r="W355" s="2">
        <f t="shared" si="61"/>
        <v>539997.71428571641</v>
      </c>
      <c r="X355" s="2">
        <f t="shared" si="51"/>
        <v>10002.285714283586</v>
      </c>
      <c r="Y355" s="2">
        <f t="shared" si="74"/>
        <v>48725935.345955968</v>
      </c>
      <c r="Z355" s="2" t="str">
        <f t="shared" si="52"/>
        <v>MEEP</v>
      </c>
      <c r="AA355" s="2">
        <f>IF(Z355="HERE",Y355,AA354+Graph!$G$1*1000)</f>
        <v>108175603.91738485</v>
      </c>
      <c r="AB355" s="2">
        <f t="shared" si="63"/>
        <v>420000</v>
      </c>
      <c r="AC355" s="2">
        <f t="shared" si="75"/>
        <v>46273620.338317156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286</v>
      </c>
      <c r="C356" s="7"/>
      <c r="D356" s="2" t="e">
        <f t="shared" si="55"/>
        <v>#N/A</v>
      </c>
      <c r="E356" s="2" t="e">
        <f t="shared" si="67"/>
        <v>#N/A</v>
      </c>
      <c r="F356" s="2">
        <v>1748044.8031212389</v>
      </c>
      <c r="G356" s="2">
        <f t="shared" si="70"/>
        <v>539997.71428571432</v>
      </c>
      <c r="H356" s="2">
        <f t="shared" si="76"/>
        <v>171013092.33831662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3465538.7142857364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1774413.4273709357</v>
      </c>
      <c r="Q356" s="2">
        <f t="shared" si="71"/>
        <v>550000</v>
      </c>
      <c r="R356" s="2">
        <f t="shared" si="77"/>
        <v>174389221.96998781</v>
      </c>
      <c r="S356" s="2">
        <f t="shared" si="58"/>
        <v>539997.71428570151</v>
      </c>
      <c r="T356" s="2">
        <f t="shared" si="59"/>
        <v>10002.285714285914</v>
      </c>
      <c r="U356" s="2">
        <f t="shared" si="60"/>
        <v>550000</v>
      </c>
      <c r="V356" s="2">
        <f t="shared" ref="V356:V385" si="78">H272</f>
        <v>125653284.33831747</v>
      </c>
      <c r="W356" s="2">
        <f t="shared" si="61"/>
        <v>539997.71428571641</v>
      </c>
      <c r="X356" s="2">
        <f t="shared" si="51"/>
        <v>10002.285714283586</v>
      </c>
      <c r="Y356" s="2">
        <f t="shared" si="74"/>
        <v>48735937.631670251</v>
      </c>
      <c r="Z356" s="2" t="str">
        <f t="shared" si="52"/>
        <v>MEEP</v>
      </c>
      <c r="AA356" s="2">
        <f>IF(Z356="HERE",Y356,AA355+Graph!$G$1*1000)</f>
        <v>108595603.91738485</v>
      </c>
      <c r="AB356" s="2">
        <f t="shared" si="63"/>
        <v>420000</v>
      </c>
      <c r="AC356" s="2">
        <f t="shared" si="75"/>
        <v>46273620.338317156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287</v>
      </c>
      <c r="C357" s="7"/>
      <c r="D357" s="2" t="e">
        <f t="shared" si="55"/>
        <v>#N/A</v>
      </c>
      <c r="E357" s="2" t="e">
        <f t="shared" si="67"/>
        <v>#N/A</v>
      </c>
      <c r="F357" s="2">
        <v>1752551.9969005883</v>
      </c>
      <c r="G357" s="2">
        <f t="shared" si="70"/>
        <v>539997.71428571432</v>
      </c>
      <c r="H357" s="2">
        <f t="shared" si="76"/>
        <v>171553090.05260232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3475541.0000000224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1778995.0120047927</v>
      </c>
      <c r="Q357" s="2">
        <f t="shared" si="71"/>
        <v>550000</v>
      </c>
      <c r="R357" s="2">
        <f t="shared" si="77"/>
        <v>174939221.96998781</v>
      </c>
      <c r="S357" s="2">
        <f t="shared" si="58"/>
        <v>539997.71428570151</v>
      </c>
      <c r="T357" s="2">
        <f t="shared" si="59"/>
        <v>10002.285714285914</v>
      </c>
      <c r="U357" s="2">
        <f t="shared" si="60"/>
        <v>550000</v>
      </c>
      <c r="V357" s="2">
        <f t="shared" si="78"/>
        <v>126193282.05260319</v>
      </c>
      <c r="W357" s="2">
        <f t="shared" si="61"/>
        <v>539997.71428571641</v>
      </c>
      <c r="X357" s="2">
        <f t="shared" si="51"/>
        <v>10002.285714283586</v>
      </c>
      <c r="Y357" s="2">
        <f t="shared" si="74"/>
        <v>48745939.917384535</v>
      </c>
      <c r="Z357" s="2" t="str">
        <f t="shared" si="52"/>
        <v>MEEP</v>
      </c>
      <c r="AA357" s="2">
        <f>IF(Z357="HERE",Y357,AA356+Graph!$G$1*1000)</f>
        <v>109015603.91738485</v>
      </c>
      <c r="AB357" s="2">
        <f t="shared" si="63"/>
        <v>420000</v>
      </c>
      <c r="AC357" s="2">
        <f t="shared" si="75"/>
        <v>46273620.338317156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288</v>
      </c>
      <c r="C358" s="7"/>
      <c r="D358" s="2" t="e">
        <f t="shared" si="55"/>
        <v>#N/A</v>
      </c>
      <c r="E358" s="2" t="e">
        <f t="shared" si="67"/>
        <v>#N/A</v>
      </c>
      <c r="F358" s="2">
        <v>1757059.1906799078</v>
      </c>
      <c r="G358" s="2">
        <f t="shared" ref="G358:G385" si="79">IF(F358&gt;550000,$AK$31*1000,F358)</f>
        <v>539997.71428571432</v>
      </c>
      <c r="H358" s="2">
        <f t="shared" si="76"/>
        <v>172093087.76688802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3485543.2857143083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1783576.5966386497</v>
      </c>
      <c r="Q358" s="2">
        <f t="shared" ref="Q358:Q385" si="80">IF(P358&gt;550000,550000,P358)</f>
        <v>550000</v>
      </c>
      <c r="R358" s="2">
        <f t="shared" si="77"/>
        <v>175489221.96998781</v>
      </c>
      <c r="S358" s="2">
        <f t="shared" si="58"/>
        <v>539997.71428570151</v>
      </c>
      <c r="T358" s="2">
        <f t="shared" si="59"/>
        <v>10002.285714285914</v>
      </c>
      <c r="U358" s="2">
        <f t="shared" si="60"/>
        <v>550000</v>
      </c>
      <c r="V358" s="2">
        <f t="shared" si="78"/>
        <v>126733279.7668889</v>
      </c>
      <c r="W358" s="2">
        <f t="shared" si="61"/>
        <v>539997.71428571641</v>
      </c>
      <c r="X358" s="2">
        <f t="shared" si="51"/>
        <v>10002.285714283586</v>
      </c>
      <c r="Y358" s="2">
        <f t="shared" si="74"/>
        <v>48755942.203098819</v>
      </c>
      <c r="Z358" s="2" t="str">
        <f t="shared" si="52"/>
        <v>MEEP</v>
      </c>
      <c r="AA358" s="2">
        <f>IF(Z358="HERE",Y358,AA357+Graph!$G$1*1000)</f>
        <v>109435603.91738485</v>
      </c>
      <c r="AB358" s="2">
        <f t="shared" si="63"/>
        <v>420000</v>
      </c>
      <c r="AC358" s="2">
        <f t="shared" si="75"/>
        <v>46273620.338317156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289</v>
      </c>
      <c r="C359" s="7"/>
      <c r="D359" s="2" t="e">
        <f t="shared" si="55"/>
        <v>#N/A</v>
      </c>
      <c r="E359" s="2" t="e">
        <f t="shared" si="67"/>
        <v>#N/A</v>
      </c>
      <c r="F359" s="2">
        <v>1761566.3844592273</v>
      </c>
      <c r="G359" s="2">
        <f t="shared" si="79"/>
        <v>539997.71428571432</v>
      </c>
      <c r="H359" s="2">
        <f t="shared" si="76"/>
        <v>172633085.48117372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3495545.5714285942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1788158.1812725067</v>
      </c>
      <c r="Q359" s="2">
        <f t="shared" si="80"/>
        <v>550000</v>
      </c>
      <c r="R359" s="2">
        <f t="shared" si="77"/>
        <v>176039221.96998781</v>
      </c>
      <c r="S359" s="2">
        <f t="shared" si="58"/>
        <v>539997.71428570151</v>
      </c>
      <c r="T359" s="2">
        <f t="shared" si="59"/>
        <v>10002.285714285914</v>
      </c>
      <c r="U359" s="2">
        <f t="shared" si="60"/>
        <v>550000</v>
      </c>
      <c r="V359" s="2">
        <f t="shared" si="78"/>
        <v>127273277.48117462</v>
      </c>
      <c r="W359" s="2">
        <f t="shared" si="61"/>
        <v>539997.71428571641</v>
      </c>
      <c r="X359" s="2">
        <f t="shared" si="51"/>
        <v>10002.285714283586</v>
      </c>
      <c r="Y359" s="2">
        <f t="shared" si="74"/>
        <v>48765944.488813102</v>
      </c>
      <c r="Z359" s="2" t="str">
        <f t="shared" si="52"/>
        <v>MEEP</v>
      </c>
      <c r="AA359" s="2">
        <f>IF(Z359="HERE",Y359,AA358+Graph!$G$1*1000)</f>
        <v>109855603.91738485</v>
      </c>
      <c r="AB359" s="2">
        <f t="shared" si="63"/>
        <v>420000</v>
      </c>
      <c r="AC359" s="2">
        <f t="shared" si="75"/>
        <v>46273620.338317156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290</v>
      </c>
      <c r="C360" s="7"/>
      <c r="D360" s="2" t="e">
        <f t="shared" si="55"/>
        <v>#N/A</v>
      </c>
      <c r="E360" s="2" t="e">
        <f t="shared" si="67"/>
        <v>#N/A</v>
      </c>
      <c r="F360" s="2">
        <v>1766073.5782385767</v>
      </c>
      <c r="G360" s="2">
        <f t="shared" si="79"/>
        <v>539997.71428571432</v>
      </c>
      <c r="H360" s="2">
        <f t="shared" si="76"/>
        <v>173173083.19545943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3505547.8571428801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1792739.7659063637</v>
      </c>
      <c r="Q360" s="2">
        <f t="shared" si="80"/>
        <v>550000</v>
      </c>
      <c r="R360" s="2">
        <f t="shared" si="77"/>
        <v>176589221.96998781</v>
      </c>
      <c r="S360" s="2">
        <f t="shared" si="58"/>
        <v>539997.71428570151</v>
      </c>
      <c r="T360" s="2">
        <f t="shared" si="59"/>
        <v>10002.285714285914</v>
      </c>
      <c r="U360" s="2">
        <f t="shared" si="60"/>
        <v>550000</v>
      </c>
      <c r="V360" s="2">
        <f t="shared" si="78"/>
        <v>127813275.19546033</v>
      </c>
      <c r="W360" s="2">
        <f t="shared" si="61"/>
        <v>539997.71428571641</v>
      </c>
      <c r="X360" s="2">
        <f t="shared" si="51"/>
        <v>10002.285714283586</v>
      </c>
      <c r="Y360" s="2">
        <f t="shared" si="74"/>
        <v>48775946.774527386</v>
      </c>
      <c r="Z360" s="2" t="str">
        <f t="shared" si="52"/>
        <v>MEEP</v>
      </c>
      <c r="AA360" s="2">
        <f>IF(Z360="HERE",Y360,AA359+Graph!$G$1*1000)</f>
        <v>110275603.91738485</v>
      </c>
      <c r="AB360" s="2">
        <f t="shared" si="63"/>
        <v>420000</v>
      </c>
      <c r="AC360" s="2">
        <f t="shared" si="75"/>
        <v>46273620.338317156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291</v>
      </c>
      <c r="C361" s="7"/>
      <c r="D361" s="2" t="e">
        <f t="shared" si="55"/>
        <v>#N/A</v>
      </c>
      <c r="E361" s="2" t="e">
        <f t="shared" si="67"/>
        <v>#N/A</v>
      </c>
      <c r="F361" s="2">
        <v>1770580.7720178962</v>
      </c>
      <c r="G361" s="2">
        <f t="shared" si="79"/>
        <v>539997.71428571432</v>
      </c>
      <c r="H361" s="2">
        <f t="shared" si="76"/>
        <v>173713080.90974513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3515550.142857166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1797321.3505402207</v>
      </c>
      <c r="Q361" s="2">
        <f t="shared" si="80"/>
        <v>550000</v>
      </c>
      <c r="R361" s="2">
        <f t="shared" si="77"/>
        <v>177139221.96998781</v>
      </c>
      <c r="S361" s="2">
        <f t="shared" si="58"/>
        <v>539997.71428570151</v>
      </c>
      <c r="T361" s="2">
        <f t="shared" si="59"/>
        <v>10002.285714285914</v>
      </c>
      <c r="U361" s="2">
        <f t="shared" si="60"/>
        <v>550000</v>
      </c>
      <c r="V361" s="2">
        <f t="shared" si="78"/>
        <v>128353272.90974605</v>
      </c>
      <c r="W361" s="2">
        <f t="shared" si="61"/>
        <v>539997.71428571641</v>
      </c>
      <c r="X361" s="2">
        <f t="shared" si="51"/>
        <v>10002.285714283586</v>
      </c>
      <c r="Y361" s="2">
        <f t="shared" si="74"/>
        <v>48785949.060241669</v>
      </c>
      <c r="Z361" s="2" t="str">
        <f t="shared" si="52"/>
        <v>MEEP</v>
      </c>
      <c r="AA361" s="2">
        <f>IF(Z361="HERE",Y361,AA360+Graph!$G$1*1000)</f>
        <v>110695603.91738485</v>
      </c>
      <c r="AB361" s="2">
        <f t="shared" si="63"/>
        <v>420000</v>
      </c>
      <c r="AC361" s="2">
        <f t="shared" si="75"/>
        <v>46273620.338317156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292</v>
      </c>
      <c r="C362" s="7"/>
      <c r="D362" s="2" t="e">
        <f t="shared" si="55"/>
        <v>#N/A</v>
      </c>
      <c r="E362" s="2" t="e">
        <f t="shared" si="67"/>
        <v>#N/A</v>
      </c>
      <c r="F362" s="2">
        <v>1775087.9657972157</v>
      </c>
      <c r="G362" s="2">
        <f t="shared" si="79"/>
        <v>539997.71428571432</v>
      </c>
      <c r="H362" s="2">
        <f t="shared" si="76"/>
        <v>174253078.62403083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3525552.4285714519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1801902.9351740479</v>
      </c>
      <c r="Q362" s="2">
        <f t="shared" si="80"/>
        <v>550000</v>
      </c>
      <c r="R362" s="2">
        <f t="shared" si="77"/>
        <v>177689221.96998781</v>
      </c>
      <c r="S362" s="2">
        <f t="shared" si="58"/>
        <v>539997.71428570151</v>
      </c>
      <c r="T362" s="2">
        <f t="shared" si="59"/>
        <v>10002.285714285914</v>
      </c>
      <c r="U362" s="2">
        <f t="shared" si="60"/>
        <v>550000</v>
      </c>
      <c r="V362" s="2">
        <f t="shared" si="78"/>
        <v>128893270.62403177</v>
      </c>
      <c r="W362" s="2">
        <f t="shared" si="61"/>
        <v>539997.71428571641</v>
      </c>
      <c r="X362" s="2">
        <f t="shared" si="51"/>
        <v>10002.285714283586</v>
      </c>
      <c r="Y362" s="2">
        <f t="shared" si="74"/>
        <v>48795951.345955953</v>
      </c>
      <c r="Z362" s="2" t="str">
        <f t="shared" si="52"/>
        <v>MEEP</v>
      </c>
      <c r="AA362" s="2">
        <f>IF(Z362="HERE",Y362,AA361+Graph!$G$1*1000)</f>
        <v>111115603.91738485</v>
      </c>
      <c r="AB362" s="2">
        <f t="shared" si="63"/>
        <v>420000</v>
      </c>
      <c r="AC362" s="2">
        <f t="shared" si="75"/>
        <v>46273620.338317156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293</v>
      </c>
      <c r="C363" s="7"/>
      <c r="D363" s="2" t="e">
        <f t="shared" si="55"/>
        <v>#N/A</v>
      </c>
      <c r="E363" s="2" t="e">
        <f t="shared" si="67"/>
        <v>#N/A</v>
      </c>
      <c r="F363" s="2">
        <v>1779595.159576565</v>
      </c>
      <c r="G363" s="2">
        <f t="shared" si="79"/>
        <v>539997.71428571432</v>
      </c>
      <c r="H363" s="2">
        <f t="shared" si="76"/>
        <v>174793076.33831653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3535554.7142857378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1806484.519807905</v>
      </c>
      <c r="Q363" s="2">
        <f t="shared" si="80"/>
        <v>550000</v>
      </c>
      <c r="R363" s="2">
        <f t="shared" si="77"/>
        <v>178239221.96998781</v>
      </c>
      <c r="S363" s="2">
        <f t="shared" si="58"/>
        <v>539997.71428570151</v>
      </c>
      <c r="T363" s="2">
        <f t="shared" si="59"/>
        <v>10002.285714285914</v>
      </c>
      <c r="U363" s="2">
        <f t="shared" si="60"/>
        <v>550000</v>
      </c>
      <c r="V363" s="2">
        <f t="shared" si="78"/>
        <v>129433268.33831748</v>
      </c>
      <c r="W363" s="2">
        <f t="shared" si="61"/>
        <v>539997.71428571641</v>
      </c>
      <c r="X363" s="2">
        <f t="shared" si="51"/>
        <v>10002.285714283586</v>
      </c>
      <c r="Y363" s="2">
        <f t="shared" si="74"/>
        <v>48805953.631670237</v>
      </c>
      <c r="Z363" s="2" t="str">
        <f t="shared" si="52"/>
        <v>MEEP</v>
      </c>
      <c r="AA363" s="2">
        <f>IF(Z363="HERE",Y363,AA362+Graph!$G$1*1000)</f>
        <v>111535603.91738485</v>
      </c>
      <c r="AB363" s="2">
        <f t="shared" si="63"/>
        <v>420000</v>
      </c>
      <c r="AC363" s="2">
        <f t="shared" si="75"/>
        <v>46273620.338317156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294</v>
      </c>
      <c r="C364" s="7"/>
      <c r="D364" s="2" t="e">
        <f t="shared" si="55"/>
        <v>#N/A</v>
      </c>
      <c r="E364" s="2" t="e">
        <f t="shared" si="67"/>
        <v>#N/A</v>
      </c>
      <c r="F364" s="2">
        <v>1784102.3533558846</v>
      </c>
      <c r="G364" s="2">
        <f t="shared" si="79"/>
        <v>539997.71428571432</v>
      </c>
      <c r="H364" s="2">
        <f t="shared" si="76"/>
        <v>175333074.05260223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3545557.0000000237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1811066.104441762</v>
      </c>
      <c r="Q364" s="2">
        <f t="shared" si="80"/>
        <v>550000</v>
      </c>
      <c r="R364" s="2">
        <f t="shared" si="77"/>
        <v>178789221.96998781</v>
      </c>
      <c r="S364" s="2">
        <f t="shared" si="58"/>
        <v>539997.71428570151</v>
      </c>
      <c r="T364" s="2">
        <f t="shared" si="59"/>
        <v>10002.285714285914</v>
      </c>
      <c r="U364" s="2">
        <f t="shared" si="60"/>
        <v>550000</v>
      </c>
      <c r="V364" s="2">
        <f t="shared" si="78"/>
        <v>129973266.0526032</v>
      </c>
      <c r="W364" s="2">
        <f t="shared" si="61"/>
        <v>539997.71428571641</v>
      </c>
      <c r="X364" s="2">
        <f t="shared" si="51"/>
        <v>10002.285714283586</v>
      </c>
      <c r="Y364" s="2">
        <f t="shared" si="74"/>
        <v>48815955.91738452</v>
      </c>
      <c r="Z364" s="2" t="str">
        <f t="shared" si="52"/>
        <v>MEEP</v>
      </c>
      <c r="AA364" s="2">
        <f>IF(Z364="HERE",Y364,AA363+Graph!$G$1*1000)</f>
        <v>111955603.91738485</v>
      </c>
      <c r="AB364" s="2">
        <f t="shared" si="63"/>
        <v>420000</v>
      </c>
      <c r="AC364" s="2">
        <f t="shared" si="75"/>
        <v>46273620.338317156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295</v>
      </c>
      <c r="C365" s="7"/>
      <c r="D365" s="2" t="e">
        <f t="shared" si="55"/>
        <v>#N/A</v>
      </c>
      <c r="E365" s="2" t="e">
        <f t="shared" si="67"/>
        <v>#N/A</v>
      </c>
      <c r="F365" s="2">
        <v>1788609.5471352041</v>
      </c>
      <c r="G365" s="2">
        <f t="shared" si="79"/>
        <v>539997.71428571432</v>
      </c>
      <c r="H365" s="2">
        <f t="shared" si="76"/>
        <v>175873071.76688793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3555559.2857143097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1815647.689075619</v>
      </c>
      <c r="Q365" s="2">
        <f t="shared" si="80"/>
        <v>550000</v>
      </c>
      <c r="R365" s="2">
        <f t="shared" si="77"/>
        <v>179339221.96998781</v>
      </c>
      <c r="S365" s="2">
        <f t="shared" si="58"/>
        <v>539997.71428570151</v>
      </c>
      <c r="T365" s="2">
        <f t="shared" si="59"/>
        <v>10002.285714285914</v>
      </c>
      <c r="U365" s="2">
        <f t="shared" si="60"/>
        <v>550000</v>
      </c>
      <c r="V365" s="2">
        <f t="shared" si="78"/>
        <v>130513263.76688892</v>
      </c>
      <c r="W365" s="2">
        <f t="shared" si="61"/>
        <v>539997.71428571641</v>
      </c>
      <c r="X365" s="2">
        <f t="shared" si="51"/>
        <v>10002.285714283586</v>
      </c>
      <c r="Y365" s="2">
        <f t="shared" si="74"/>
        <v>48825958.203098804</v>
      </c>
      <c r="Z365" s="2" t="str">
        <f t="shared" si="52"/>
        <v>MEEP</v>
      </c>
      <c r="AA365" s="2">
        <f>IF(Z365="HERE",Y365,AA364+Graph!$G$1*1000)</f>
        <v>112375603.91738485</v>
      </c>
      <c r="AB365" s="2">
        <f t="shared" si="63"/>
        <v>420000</v>
      </c>
      <c r="AC365" s="2">
        <f t="shared" si="75"/>
        <v>46273620.338317156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296</v>
      </c>
      <c r="C366" s="7"/>
      <c r="D366" s="2" t="e">
        <f t="shared" si="55"/>
        <v>#N/A</v>
      </c>
      <c r="E366" s="2" t="e">
        <f t="shared" si="67"/>
        <v>#N/A</v>
      </c>
      <c r="F366" s="2">
        <v>1793116.7409145534</v>
      </c>
      <c r="G366" s="2">
        <f t="shared" si="79"/>
        <v>539997.71428571432</v>
      </c>
      <c r="H366" s="2">
        <f t="shared" si="76"/>
        <v>176413069.48117363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3565561.5714285956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1820229.273709476</v>
      </c>
      <c r="Q366" s="2">
        <f t="shared" si="80"/>
        <v>550000</v>
      </c>
      <c r="R366" s="2">
        <f t="shared" si="77"/>
        <v>179889221.96998781</v>
      </c>
      <c r="S366" s="2">
        <f t="shared" si="58"/>
        <v>539997.71428570151</v>
      </c>
      <c r="T366" s="2">
        <f t="shared" si="59"/>
        <v>10002.285714285914</v>
      </c>
      <c r="U366" s="2">
        <f t="shared" si="60"/>
        <v>550000</v>
      </c>
      <c r="V366" s="2">
        <f t="shared" si="78"/>
        <v>131053261.48117463</v>
      </c>
      <c r="W366" s="2">
        <f t="shared" si="61"/>
        <v>539997.71428571641</v>
      </c>
      <c r="X366" s="2">
        <f t="shared" si="51"/>
        <v>10002.285714283586</v>
      </c>
      <c r="Y366" s="2">
        <f t="shared" si="74"/>
        <v>48835960.488813087</v>
      </c>
      <c r="Z366" s="2" t="str">
        <f t="shared" si="52"/>
        <v>MEEP</v>
      </c>
      <c r="AA366" s="2">
        <f>IF(Z366="HERE",Y366,AA365+Graph!$G$1*1000)</f>
        <v>112795603.91738485</v>
      </c>
      <c r="AB366" s="2">
        <f t="shared" si="63"/>
        <v>420000</v>
      </c>
      <c r="AC366" s="2">
        <f t="shared" si="75"/>
        <v>46273620.338317156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297</v>
      </c>
      <c r="C367" s="7"/>
      <c r="D367" s="2" t="e">
        <f t="shared" si="55"/>
        <v>#N/A</v>
      </c>
      <c r="E367" s="2" t="e">
        <f t="shared" si="67"/>
        <v>#N/A</v>
      </c>
      <c r="F367" s="2">
        <v>1797623.9346938729</v>
      </c>
      <c r="G367" s="2">
        <f t="shared" si="79"/>
        <v>539997.71428571432</v>
      </c>
      <c r="H367" s="2">
        <f t="shared" si="76"/>
        <v>176953067.19545934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3575563.8571428815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1824810.858343333</v>
      </c>
      <c r="Q367" s="2">
        <f t="shared" si="80"/>
        <v>550000</v>
      </c>
      <c r="R367" s="2">
        <f t="shared" si="77"/>
        <v>180439221.96998781</v>
      </c>
      <c r="S367" s="2">
        <f t="shared" si="58"/>
        <v>539997.71428570151</v>
      </c>
      <c r="T367" s="2">
        <f t="shared" si="59"/>
        <v>10002.285714285914</v>
      </c>
      <c r="U367" s="2">
        <f t="shared" si="60"/>
        <v>550000</v>
      </c>
      <c r="V367" s="2">
        <f t="shared" si="78"/>
        <v>131593259.19546035</v>
      </c>
      <c r="W367" s="2">
        <f t="shared" si="61"/>
        <v>539997.71428571641</v>
      </c>
      <c r="X367" s="2">
        <f t="shared" si="51"/>
        <v>10002.285714283586</v>
      </c>
      <c r="Y367" s="2">
        <f t="shared" si="74"/>
        <v>48845962.774527371</v>
      </c>
      <c r="Z367" s="2" t="str">
        <f t="shared" si="52"/>
        <v>MEEP</v>
      </c>
      <c r="AA367" s="2">
        <f>IF(Z367="HERE",Y367,AA366+Graph!$G$1*1000)</f>
        <v>113215603.91738485</v>
      </c>
      <c r="AB367" s="2">
        <f t="shared" si="63"/>
        <v>420000</v>
      </c>
      <c r="AC367" s="2">
        <f t="shared" si="75"/>
        <v>46273620.338317156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298</v>
      </c>
      <c r="C368" s="7"/>
      <c r="D368" s="2" t="e">
        <f t="shared" si="55"/>
        <v>#N/A</v>
      </c>
      <c r="E368" s="2" t="e">
        <f t="shared" si="67"/>
        <v>#N/A</v>
      </c>
      <c r="F368" s="2">
        <v>1802131.1284732223</v>
      </c>
      <c r="G368" s="2">
        <f t="shared" si="79"/>
        <v>539997.71428571432</v>
      </c>
      <c r="H368" s="2">
        <f t="shared" si="76"/>
        <v>177493064.90974504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3585566.1428571674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1829392.44297719</v>
      </c>
      <c r="Q368" s="2">
        <f t="shared" si="80"/>
        <v>550000</v>
      </c>
      <c r="R368" s="2">
        <f t="shared" si="77"/>
        <v>180989221.96998781</v>
      </c>
      <c r="S368" s="2">
        <f t="shared" si="58"/>
        <v>539997.71428570151</v>
      </c>
      <c r="T368" s="2">
        <f t="shared" si="59"/>
        <v>10002.285714285914</v>
      </c>
      <c r="U368" s="2">
        <f t="shared" si="60"/>
        <v>550000</v>
      </c>
      <c r="V368" s="2">
        <f t="shared" si="78"/>
        <v>132133256.90974607</v>
      </c>
      <c r="W368" s="2">
        <f t="shared" si="61"/>
        <v>539997.71428571641</v>
      </c>
      <c r="X368" s="2">
        <f t="shared" si="51"/>
        <v>10002.285714283586</v>
      </c>
      <c r="Y368" s="2">
        <f t="shared" si="74"/>
        <v>48855965.060241655</v>
      </c>
      <c r="Z368" s="2" t="str">
        <f t="shared" si="52"/>
        <v>MEEP</v>
      </c>
      <c r="AA368" s="2">
        <f>IF(Z368="HERE",Y368,AA367+Graph!$G$1*1000)</f>
        <v>113635603.91738485</v>
      </c>
      <c r="AB368" s="2">
        <f t="shared" si="63"/>
        <v>420000</v>
      </c>
      <c r="AC368" s="2">
        <f t="shared" si="75"/>
        <v>46273620.338317156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299</v>
      </c>
      <c r="C369" s="7"/>
      <c r="D369" s="2" t="e">
        <f t="shared" si="55"/>
        <v>#N/A</v>
      </c>
      <c r="E369" s="2" t="e">
        <f t="shared" si="67"/>
        <v>#N/A</v>
      </c>
      <c r="F369" s="2">
        <v>1806638.3222525418</v>
      </c>
      <c r="G369" s="2">
        <f t="shared" si="79"/>
        <v>539997.71428571432</v>
      </c>
      <c r="H369" s="2">
        <f t="shared" si="76"/>
        <v>178033062.62403074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3595568.4285714533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1833974.027611047</v>
      </c>
      <c r="Q369" s="2">
        <f t="shared" si="80"/>
        <v>550000</v>
      </c>
      <c r="R369" s="2">
        <f t="shared" si="77"/>
        <v>181539221.96998781</v>
      </c>
      <c r="S369" s="2">
        <f t="shared" si="58"/>
        <v>539997.71428570151</v>
      </c>
      <c r="T369" s="2">
        <f t="shared" si="59"/>
        <v>10002.285714285914</v>
      </c>
      <c r="U369" s="2">
        <f t="shared" si="60"/>
        <v>550000</v>
      </c>
      <c r="V369" s="2">
        <f t="shared" si="78"/>
        <v>132673254.62403178</v>
      </c>
      <c r="W369" s="2">
        <f t="shared" si="61"/>
        <v>539997.71428571641</v>
      </c>
      <c r="X369" s="2">
        <f t="shared" si="51"/>
        <v>10002.285714283586</v>
      </c>
      <c r="Y369" s="2">
        <f t="shared" si="74"/>
        <v>48865967.345955938</v>
      </c>
      <c r="Z369" s="2" t="str">
        <f t="shared" si="52"/>
        <v>MEEP</v>
      </c>
      <c r="AA369" s="2">
        <f>IF(Z369="HERE",Y369,AA368+Graph!$G$1*1000)</f>
        <v>114055603.91738485</v>
      </c>
      <c r="AB369" s="2">
        <f t="shared" si="63"/>
        <v>420000</v>
      </c>
      <c r="AC369" s="2">
        <f t="shared" si="75"/>
        <v>46273620.338317156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300</v>
      </c>
      <c r="C370" s="7"/>
      <c r="D370" s="2" t="e">
        <f t="shared" si="55"/>
        <v>#N/A</v>
      </c>
      <c r="E370" s="2" t="e">
        <f t="shared" si="67"/>
        <v>#N/A</v>
      </c>
      <c r="F370" s="2">
        <v>1811145.5160318613</v>
      </c>
      <c r="G370" s="2">
        <f t="shared" si="79"/>
        <v>539997.71428571432</v>
      </c>
      <c r="H370" s="2">
        <f t="shared" si="76"/>
        <v>178573060.33831644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3605570.7142857392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1838555.6122448742</v>
      </c>
      <c r="Q370" s="2">
        <f t="shared" si="80"/>
        <v>550000</v>
      </c>
      <c r="R370" s="2">
        <f t="shared" si="77"/>
        <v>182089221.96998781</v>
      </c>
      <c r="S370" s="2">
        <f t="shared" si="58"/>
        <v>539997.71428570151</v>
      </c>
      <c r="T370" s="2">
        <f t="shared" si="59"/>
        <v>10002.285714285914</v>
      </c>
      <c r="U370" s="2">
        <f t="shared" si="60"/>
        <v>550000</v>
      </c>
      <c r="V370" s="2">
        <f t="shared" si="78"/>
        <v>133213252.3383175</v>
      </c>
      <c r="W370" s="2">
        <f t="shared" si="61"/>
        <v>539997.71428571641</v>
      </c>
      <c r="X370" s="2">
        <f t="shared" si="51"/>
        <v>10002.285714283586</v>
      </c>
      <c r="Y370" s="2">
        <f t="shared" si="74"/>
        <v>48875969.631670222</v>
      </c>
      <c r="Z370" s="2" t="str">
        <f t="shared" si="52"/>
        <v>MEEP</v>
      </c>
      <c r="AA370" s="2">
        <f>IF(Z370="HERE",Y370,AA369+Graph!$G$1*1000)</f>
        <v>114475603.91738485</v>
      </c>
      <c r="AB370" s="2">
        <f t="shared" si="63"/>
        <v>420000</v>
      </c>
      <c r="AC370" s="2">
        <f t="shared" si="75"/>
        <v>46273620.338317156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301</v>
      </c>
      <c r="C371" s="7"/>
      <c r="D371" s="2" t="e">
        <f t="shared" si="55"/>
        <v>#N/A</v>
      </c>
      <c r="E371" s="2" t="e">
        <f t="shared" si="67"/>
        <v>#N/A</v>
      </c>
      <c r="F371" s="2">
        <v>1815652.7098112106</v>
      </c>
      <c r="G371" s="2">
        <f t="shared" si="79"/>
        <v>539997.71428571432</v>
      </c>
      <c r="H371" s="2">
        <f t="shared" si="76"/>
        <v>179113058.05260214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3615573.0000000251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1843137.1968787313</v>
      </c>
      <c r="Q371" s="2">
        <f t="shared" si="80"/>
        <v>550000</v>
      </c>
      <c r="R371" s="2">
        <f t="shared" si="77"/>
        <v>182639221.96998781</v>
      </c>
      <c r="S371" s="2">
        <f t="shared" si="58"/>
        <v>539997.71428570151</v>
      </c>
      <c r="T371" s="2">
        <f t="shared" si="59"/>
        <v>10002.285714285914</v>
      </c>
      <c r="U371" s="2">
        <f t="shared" si="60"/>
        <v>550000</v>
      </c>
      <c r="V371" s="2">
        <f t="shared" si="78"/>
        <v>133753250.05260321</v>
      </c>
      <c r="W371" s="2">
        <f t="shared" si="61"/>
        <v>539997.71428571641</v>
      </c>
      <c r="X371" s="2">
        <f t="shared" si="51"/>
        <v>10002.285714283586</v>
      </c>
      <c r="Y371" s="2">
        <f t="shared" si="74"/>
        <v>48885971.917384505</v>
      </c>
      <c r="Z371" s="2" t="str">
        <f t="shared" si="52"/>
        <v>MEEP</v>
      </c>
      <c r="AA371" s="2">
        <f>IF(Z371="HERE",Y371,AA370+Graph!$G$1*1000)</f>
        <v>114895603.91738485</v>
      </c>
      <c r="AB371" s="2">
        <f t="shared" si="63"/>
        <v>420000</v>
      </c>
      <c r="AC371" s="2">
        <f t="shared" si="75"/>
        <v>46273620.338317156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302</v>
      </c>
      <c r="C372" s="7"/>
      <c r="D372" s="2" t="e">
        <f t="shared" si="55"/>
        <v>#N/A</v>
      </c>
      <c r="E372" s="2" t="e">
        <f t="shared" si="67"/>
        <v>#N/A</v>
      </c>
      <c r="F372" s="2">
        <v>1820159.9035905302</v>
      </c>
      <c r="G372" s="2">
        <f t="shared" si="79"/>
        <v>539997.71428571432</v>
      </c>
      <c r="H372" s="2">
        <f t="shared" si="76"/>
        <v>179653055.76688784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3625575.2857143111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1847718.7815125883</v>
      </c>
      <c r="Q372" s="2">
        <f t="shared" si="80"/>
        <v>550000</v>
      </c>
      <c r="R372" s="2">
        <f t="shared" si="77"/>
        <v>183189221.96998781</v>
      </c>
      <c r="S372" s="2">
        <f t="shared" si="58"/>
        <v>539997.71428570151</v>
      </c>
      <c r="T372" s="2">
        <f t="shared" si="59"/>
        <v>10002.285714285914</v>
      </c>
      <c r="U372" s="2">
        <f t="shared" si="60"/>
        <v>550000</v>
      </c>
      <c r="V372" s="2">
        <f t="shared" si="78"/>
        <v>134293247.76688892</v>
      </c>
      <c r="W372" s="2">
        <f t="shared" si="61"/>
        <v>539997.71428570151</v>
      </c>
      <c r="X372" s="2">
        <f t="shared" si="51"/>
        <v>10002.285714298487</v>
      </c>
      <c r="Y372" s="2">
        <f t="shared" si="74"/>
        <v>48895974.203098804</v>
      </c>
      <c r="Z372" s="2" t="str">
        <f t="shared" si="52"/>
        <v>MEEP</v>
      </c>
      <c r="AA372" s="2">
        <f>IF(Z372="HERE",Y372,AA371+Graph!$G$1*1000)</f>
        <v>115315603.91738485</v>
      </c>
      <c r="AB372" s="2">
        <f t="shared" si="63"/>
        <v>420000</v>
      </c>
      <c r="AC372" s="2">
        <f t="shared" si="75"/>
        <v>46273620.338317156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303</v>
      </c>
      <c r="C373" s="7"/>
      <c r="D373" s="2" t="e">
        <f t="shared" si="55"/>
        <v>#N/A</v>
      </c>
      <c r="E373" s="2" t="e">
        <f t="shared" si="67"/>
        <v>#N/A</v>
      </c>
      <c r="F373" s="2">
        <v>1824667.0973698497</v>
      </c>
      <c r="G373" s="2">
        <f t="shared" si="79"/>
        <v>539997.71428571432</v>
      </c>
      <c r="H373" s="2">
        <f t="shared" si="76"/>
        <v>180193053.48117355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3635577.571428597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1852300.3661464453</v>
      </c>
      <c r="Q373" s="2">
        <f t="shared" si="80"/>
        <v>550000</v>
      </c>
      <c r="R373" s="2">
        <f t="shared" si="77"/>
        <v>183739221.96998781</v>
      </c>
      <c r="S373" s="2">
        <f t="shared" si="58"/>
        <v>539997.71428570151</v>
      </c>
      <c r="T373" s="2">
        <f t="shared" si="59"/>
        <v>10002.285714285914</v>
      </c>
      <c r="U373" s="2">
        <f t="shared" si="60"/>
        <v>550000</v>
      </c>
      <c r="V373" s="2">
        <f t="shared" si="78"/>
        <v>134833245.48117462</v>
      </c>
      <c r="W373" s="2">
        <f t="shared" si="61"/>
        <v>539997.71428570151</v>
      </c>
      <c r="X373" s="2">
        <f t="shared" si="51"/>
        <v>10002.285714298487</v>
      </c>
      <c r="Y373" s="2">
        <f t="shared" si="74"/>
        <v>48905976.488813102</v>
      </c>
      <c r="Z373" s="2" t="str">
        <f t="shared" si="52"/>
        <v>MEEP</v>
      </c>
      <c r="AA373" s="2">
        <f>IF(Z373="HERE",Y373,AA372+Graph!$G$1*1000)</f>
        <v>115735603.91738485</v>
      </c>
      <c r="AB373" s="2">
        <f t="shared" si="63"/>
        <v>420000</v>
      </c>
      <c r="AC373" s="2">
        <f t="shared" si="75"/>
        <v>46273620.338317156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304</v>
      </c>
      <c r="C374" s="7"/>
      <c r="D374" s="2" t="e">
        <f t="shared" si="55"/>
        <v>#N/A</v>
      </c>
      <c r="E374" s="2" t="e">
        <f t="shared" si="67"/>
        <v>#N/A</v>
      </c>
      <c r="F374" s="2">
        <v>1829174.291149199</v>
      </c>
      <c r="G374" s="2">
        <f t="shared" si="79"/>
        <v>539997.71428571432</v>
      </c>
      <c r="H374" s="2">
        <f t="shared" si="76"/>
        <v>180733051.19545925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3645579.8571428829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1856881.9507803023</v>
      </c>
      <c r="Q374" s="2">
        <f t="shared" si="80"/>
        <v>550000</v>
      </c>
      <c r="R374" s="2">
        <f t="shared" si="77"/>
        <v>184289221.96998781</v>
      </c>
      <c r="S374" s="2">
        <f t="shared" si="58"/>
        <v>539997.71428570151</v>
      </c>
      <c r="T374" s="2">
        <f t="shared" si="59"/>
        <v>10002.285714285914</v>
      </c>
      <c r="U374" s="2">
        <f t="shared" si="60"/>
        <v>550000</v>
      </c>
      <c r="V374" s="2">
        <f t="shared" si="78"/>
        <v>135373243.19546032</v>
      </c>
      <c r="W374" s="2">
        <f t="shared" si="61"/>
        <v>539997.71428570151</v>
      </c>
      <c r="X374" s="2">
        <f t="shared" si="51"/>
        <v>10002.285714298487</v>
      </c>
      <c r="Y374" s="2">
        <f t="shared" si="74"/>
        <v>48915978.774527401</v>
      </c>
      <c r="Z374" s="2" t="str">
        <f t="shared" si="52"/>
        <v>MEEP</v>
      </c>
      <c r="AA374" s="2">
        <f>IF(Z374="HERE",Y374,AA373+Graph!$G$1*1000)</f>
        <v>116155603.91738485</v>
      </c>
      <c r="AB374" s="2">
        <f t="shared" si="63"/>
        <v>420000</v>
      </c>
      <c r="AC374" s="2">
        <f t="shared" si="75"/>
        <v>46273620.338317156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305</v>
      </c>
      <c r="C375" s="7"/>
      <c r="D375" s="2" t="e">
        <f t="shared" si="55"/>
        <v>#N/A</v>
      </c>
      <c r="E375" s="2" t="e">
        <f t="shared" si="67"/>
        <v>#N/A</v>
      </c>
      <c r="F375" s="2">
        <v>1833681.4849285185</v>
      </c>
      <c r="G375" s="2">
        <f t="shared" si="79"/>
        <v>539997.71428571432</v>
      </c>
      <c r="H375" s="2">
        <f t="shared" si="76"/>
        <v>181273048.90974495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3655582.1428571688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1861463.5354141593</v>
      </c>
      <c r="Q375" s="2">
        <f t="shared" si="80"/>
        <v>550000</v>
      </c>
      <c r="R375" s="2">
        <f t="shared" si="77"/>
        <v>184839221.96998781</v>
      </c>
      <c r="S375" s="2">
        <f t="shared" si="58"/>
        <v>539997.71428570151</v>
      </c>
      <c r="T375" s="2">
        <f t="shared" si="59"/>
        <v>10002.285714285914</v>
      </c>
      <c r="U375" s="2">
        <f t="shared" si="60"/>
        <v>550000</v>
      </c>
      <c r="V375" s="2">
        <f t="shared" si="78"/>
        <v>135913240.90974602</v>
      </c>
      <c r="W375" s="2">
        <f t="shared" si="61"/>
        <v>539997.71428570151</v>
      </c>
      <c r="X375" s="2">
        <f t="shared" si="51"/>
        <v>10002.285714298487</v>
      </c>
      <c r="Y375" s="2">
        <f t="shared" si="74"/>
        <v>48925981.060241699</v>
      </c>
      <c r="Z375" s="2" t="str">
        <f t="shared" si="52"/>
        <v>MEEP</v>
      </c>
      <c r="AA375" s="2">
        <f>IF(Z375="HERE",Y375,AA374+Graph!$G$1*1000)</f>
        <v>116575603.91738485</v>
      </c>
      <c r="AB375" s="2">
        <f t="shared" si="63"/>
        <v>420000</v>
      </c>
      <c r="AC375" s="2">
        <f t="shared" si="75"/>
        <v>46273620.338317156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306</v>
      </c>
      <c r="C376" s="7"/>
      <c r="D376" s="2" t="e">
        <f t="shared" si="55"/>
        <v>#N/A</v>
      </c>
      <c r="E376" s="2" t="e">
        <f t="shared" si="67"/>
        <v>#N/A</v>
      </c>
      <c r="F376" s="2">
        <v>1838188.6787078381</v>
      </c>
      <c r="G376" s="2">
        <f t="shared" si="79"/>
        <v>539997.71428571432</v>
      </c>
      <c r="H376" s="2">
        <f t="shared" si="76"/>
        <v>181813046.62403065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3665584.4285714547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1866045.1200480163</v>
      </c>
      <c r="Q376" s="2">
        <f t="shared" si="80"/>
        <v>550000</v>
      </c>
      <c r="R376" s="2">
        <f t="shared" si="77"/>
        <v>185389221.96998781</v>
      </c>
      <c r="S376" s="2">
        <f t="shared" si="58"/>
        <v>539997.71428570151</v>
      </c>
      <c r="T376" s="2">
        <f t="shared" si="59"/>
        <v>10002.285714285914</v>
      </c>
      <c r="U376" s="2">
        <f t="shared" si="60"/>
        <v>550000</v>
      </c>
      <c r="V376" s="2">
        <f t="shared" si="78"/>
        <v>136453238.62403172</v>
      </c>
      <c r="W376" s="2">
        <f t="shared" si="61"/>
        <v>539997.71428570151</v>
      </c>
      <c r="X376" s="2">
        <f t="shared" si="51"/>
        <v>10002.285714298487</v>
      </c>
      <c r="Y376" s="2">
        <f t="shared" si="74"/>
        <v>48935983.345955998</v>
      </c>
      <c r="Z376" s="2" t="str">
        <f t="shared" si="52"/>
        <v>MEEP</v>
      </c>
      <c r="AA376" s="2">
        <f>IF(Z376="HERE",Y376,AA375+Graph!$G$1*1000)</f>
        <v>116995603.91738485</v>
      </c>
      <c r="AB376" s="2">
        <f t="shared" si="63"/>
        <v>420000</v>
      </c>
      <c r="AC376" s="2">
        <f t="shared" si="75"/>
        <v>46273620.338317156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307</v>
      </c>
      <c r="C377" s="7"/>
      <c r="D377" s="2" t="e">
        <f t="shared" si="55"/>
        <v>#N/A</v>
      </c>
      <c r="E377" s="2" t="e">
        <f t="shared" si="67"/>
        <v>#N/A</v>
      </c>
      <c r="F377" s="2">
        <v>1842695.8724871874</v>
      </c>
      <c r="G377" s="2">
        <f t="shared" si="79"/>
        <v>539997.71428571432</v>
      </c>
      <c r="H377" s="2">
        <f t="shared" si="76"/>
        <v>182353044.33831635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3675586.7142857406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1870626.7046818733</v>
      </c>
      <c r="Q377" s="2">
        <f t="shared" si="80"/>
        <v>550000</v>
      </c>
      <c r="R377" s="2">
        <f t="shared" si="77"/>
        <v>185939221.96998781</v>
      </c>
      <c r="S377" s="2">
        <f t="shared" si="58"/>
        <v>539997.71428570151</v>
      </c>
      <c r="T377" s="2">
        <f t="shared" si="59"/>
        <v>10002.285714285914</v>
      </c>
      <c r="U377" s="2">
        <f t="shared" si="60"/>
        <v>550000</v>
      </c>
      <c r="V377" s="2">
        <f t="shared" si="78"/>
        <v>136993236.33831742</v>
      </c>
      <c r="W377" s="2">
        <f t="shared" si="61"/>
        <v>539997.71428570151</v>
      </c>
      <c r="X377" s="2">
        <f t="shared" si="51"/>
        <v>10002.285714298487</v>
      </c>
      <c r="Y377" s="2">
        <f t="shared" si="74"/>
        <v>48945985.631670296</v>
      </c>
      <c r="Z377" s="2" t="str">
        <f t="shared" si="52"/>
        <v>MEEP</v>
      </c>
      <c r="AA377" s="2">
        <f>IF(Z377="HERE",Y377,AA376+Graph!$G$1*1000)</f>
        <v>117415603.91738485</v>
      </c>
      <c r="AB377" s="2">
        <f t="shared" si="63"/>
        <v>420000</v>
      </c>
      <c r="AC377" s="2">
        <f t="shared" si="75"/>
        <v>46273620.338317156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308</v>
      </c>
      <c r="C378" s="7"/>
      <c r="D378" s="2" t="e">
        <f t="shared" si="55"/>
        <v>#N/A</v>
      </c>
      <c r="E378" s="2" t="e">
        <f t="shared" si="67"/>
        <v>#N/A</v>
      </c>
      <c r="F378" s="2">
        <v>1847203.0662665069</v>
      </c>
      <c r="G378" s="2">
        <f t="shared" si="79"/>
        <v>539997.71428571432</v>
      </c>
      <c r="H378" s="2">
        <f t="shared" si="76"/>
        <v>182893042.05260205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3685589.0000000265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1875208.2893157303</v>
      </c>
      <c r="Q378" s="2">
        <f t="shared" si="80"/>
        <v>550000</v>
      </c>
      <c r="R378" s="2">
        <f t="shared" si="77"/>
        <v>186489221.96998781</v>
      </c>
      <c r="S378" s="2">
        <f t="shared" si="58"/>
        <v>539997.71428570151</v>
      </c>
      <c r="T378" s="2">
        <f t="shared" si="59"/>
        <v>10002.285714285914</v>
      </c>
      <c r="U378" s="2">
        <f t="shared" si="60"/>
        <v>550000</v>
      </c>
      <c r="V378" s="2">
        <f t="shared" si="78"/>
        <v>137533234.05260313</v>
      </c>
      <c r="W378" s="2">
        <f t="shared" si="61"/>
        <v>539997.71428570151</v>
      </c>
      <c r="X378" s="2">
        <f t="shared" si="51"/>
        <v>10002.285714298487</v>
      </c>
      <c r="Y378" s="2">
        <f t="shared" si="74"/>
        <v>48955987.917384595</v>
      </c>
      <c r="Z378" s="2" t="str">
        <f t="shared" si="52"/>
        <v>MEEP</v>
      </c>
      <c r="AA378" s="2">
        <f>IF(Z378="HERE",Y378,AA377+Graph!$G$1*1000)</f>
        <v>117835603.91738485</v>
      </c>
      <c r="AB378" s="2">
        <f t="shared" si="63"/>
        <v>420000</v>
      </c>
      <c r="AC378" s="2">
        <f t="shared" si="75"/>
        <v>46273620.338317156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309</v>
      </c>
      <c r="C379" s="7"/>
      <c r="D379" s="2" t="e">
        <f t="shared" si="55"/>
        <v>#N/A</v>
      </c>
      <c r="E379" s="2" t="e">
        <f t="shared" si="67"/>
        <v>#N/A</v>
      </c>
      <c r="F379" s="2">
        <v>1851710.2600458264</v>
      </c>
      <c r="G379" s="2">
        <f t="shared" si="79"/>
        <v>539997.71428571432</v>
      </c>
      <c r="H379" s="2">
        <f t="shared" si="76"/>
        <v>183433039.76688775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3695591.2857143125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1879789.8739495575</v>
      </c>
      <c r="Q379" s="2">
        <f t="shared" si="80"/>
        <v>550000</v>
      </c>
      <c r="R379" s="2">
        <f t="shared" si="77"/>
        <v>187039221.96998781</v>
      </c>
      <c r="S379" s="2">
        <f t="shared" si="58"/>
        <v>539997.71428570151</v>
      </c>
      <c r="T379" s="2">
        <f t="shared" si="59"/>
        <v>10002.285714285914</v>
      </c>
      <c r="U379" s="2">
        <f t="shared" si="60"/>
        <v>550000</v>
      </c>
      <c r="V379" s="2">
        <f t="shared" si="78"/>
        <v>138073231.76688883</v>
      </c>
      <c r="W379" s="2">
        <f t="shared" si="61"/>
        <v>539997.71428570151</v>
      </c>
      <c r="X379" s="2">
        <f t="shared" si="51"/>
        <v>10002.285714298487</v>
      </c>
      <c r="Y379" s="2">
        <f t="shared" si="74"/>
        <v>48965990.203098893</v>
      </c>
      <c r="Z379" s="2" t="str">
        <f t="shared" si="52"/>
        <v>MEEP</v>
      </c>
      <c r="AA379" s="2">
        <f>IF(Z379="HERE",Y379,AA378+Graph!$G$1*1000)</f>
        <v>118255603.91738485</v>
      </c>
      <c r="AB379" s="2">
        <f t="shared" si="63"/>
        <v>420000</v>
      </c>
      <c r="AC379" s="2">
        <f t="shared" si="75"/>
        <v>46273620.338317156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310</v>
      </c>
      <c r="C380" s="7"/>
      <c r="D380" s="2" t="e">
        <f t="shared" si="55"/>
        <v>#N/A</v>
      </c>
      <c r="E380" s="2" t="e">
        <f t="shared" si="67"/>
        <v>#N/A</v>
      </c>
      <c r="F380" s="2">
        <v>1856217.4538251758</v>
      </c>
      <c r="G380" s="2">
        <f t="shared" si="79"/>
        <v>539997.71428571432</v>
      </c>
      <c r="H380" s="2">
        <f t="shared" si="76"/>
        <v>183973037.48117346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3705593.5714285984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1884371.4585834146</v>
      </c>
      <c r="Q380" s="2">
        <f t="shared" si="80"/>
        <v>550000</v>
      </c>
      <c r="R380" s="2">
        <f t="shared" si="77"/>
        <v>187589221.96998781</v>
      </c>
      <c r="S380" s="2">
        <f t="shared" si="58"/>
        <v>539997.71428570151</v>
      </c>
      <c r="T380" s="2">
        <f t="shared" si="59"/>
        <v>10002.285714285914</v>
      </c>
      <c r="U380" s="2">
        <f t="shared" si="60"/>
        <v>550000</v>
      </c>
      <c r="V380" s="2">
        <f t="shared" si="78"/>
        <v>138613229.48117453</v>
      </c>
      <c r="W380" s="2">
        <f t="shared" si="61"/>
        <v>539997.71428570151</v>
      </c>
      <c r="X380" s="2">
        <f t="shared" si="51"/>
        <v>10002.285714298487</v>
      </c>
      <c r="Y380" s="2">
        <f t="shared" si="74"/>
        <v>48975992.488813192</v>
      </c>
      <c r="Z380" s="2" t="str">
        <f t="shared" si="52"/>
        <v>MEEP</v>
      </c>
      <c r="AA380" s="2">
        <f>IF(Z380="HERE",Y380,AA379+Graph!$G$1*1000)</f>
        <v>118675603.91738485</v>
      </c>
      <c r="AB380" s="2">
        <f t="shared" si="63"/>
        <v>420000</v>
      </c>
      <c r="AC380" s="2">
        <f t="shared" si="75"/>
        <v>46273620.338317156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311</v>
      </c>
      <c r="C381" s="7"/>
      <c r="D381" s="2" t="e">
        <f t="shared" si="55"/>
        <v>#N/A</v>
      </c>
      <c r="E381" s="2" t="e">
        <f t="shared" si="67"/>
        <v>#N/A</v>
      </c>
      <c r="F381" s="2">
        <v>1860724.6476044953</v>
      </c>
      <c r="G381" s="2">
        <f t="shared" si="79"/>
        <v>539997.71428571432</v>
      </c>
      <c r="H381" s="2">
        <f t="shared" si="76"/>
        <v>184513035.19545916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3715595.8571428843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1888953.0432172716</v>
      </c>
      <c r="Q381" s="2">
        <f t="shared" si="80"/>
        <v>550000</v>
      </c>
      <c r="R381" s="2">
        <f t="shared" si="77"/>
        <v>188139221.96998781</v>
      </c>
      <c r="S381" s="2">
        <f t="shared" si="58"/>
        <v>539997.71428570151</v>
      </c>
      <c r="T381" s="2">
        <f t="shared" si="59"/>
        <v>10002.285714285914</v>
      </c>
      <c r="U381" s="2">
        <f t="shared" si="60"/>
        <v>550000</v>
      </c>
      <c r="V381" s="2">
        <f t="shared" si="78"/>
        <v>139153227.19546023</v>
      </c>
      <c r="W381" s="2">
        <f t="shared" si="61"/>
        <v>539997.71428570151</v>
      </c>
      <c r="X381" s="2">
        <f t="shared" si="51"/>
        <v>10002.285714298487</v>
      </c>
      <c r="Y381" s="2">
        <f t="shared" si="74"/>
        <v>48985994.77452749</v>
      </c>
      <c r="Z381" s="2" t="str">
        <f t="shared" si="52"/>
        <v>MEEP</v>
      </c>
      <c r="AA381" s="2">
        <f>IF(Z381="HERE",Y381,AA380+Graph!$G$1*1000)</f>
        <v>119095603.91738485</v>
      </c>
      <c r="AB381" s="2">
        <f t="shared" si="63"/>
        <v>420000</v>
      </c>
      <c r="AC381" s="2">
        <f t="shared" si="75"/>
        <v>46273620.338317156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312</v>
      </c>
      <c r="C382" s="7"/>
      <c r="D382" s="2" t="e">
        <f t="shared" si="55"/>
        <v>#N/A</v>
      </c>
      <c r="E382" s="2" t="e">
        <f t="shared" si="67"/>
        <v>#N/A</v>
      </c>
      <c r="F382" s="2">
        <v>1865231.8413838148</v>
      </c>
      <c r="G382" s="2">
        <f t="shared" si="79"/>
        <v>539997.71428571432</v>
      </c>
      <c r="H382" s="2">
        <f t="shared" si="76"/>
        <v>185053032.90974486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3725598.1428571702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1893534.6278511286</v>
      </c>
      <c r="Q382" s="2">
        <f t="shared" si="80"/>
        <v>550000</v>
      </c>
      <c r="R382" s="2">
        <f t="shared" si="77"/>
        <v>188689221.96998781</v>
      </c>
      <c r="S382" s="2">
        <f t="shared" si="58"/>
        <v>539997.71428570151</v>
      </c>
      <c r="T382" s="2">
        <f t="shared" si="59"/>
        <v>10002.285714285914</v>
      </c>
      <c r="U382" s="2">
        <f t="shared" si="60"/>
        <v>550000</v>
      </c>
      <c r="V382" s="2">
        <f t="shared" si="78"/>
        <v>139693224.90974593</v>
      </c>
      <c r="W382" s="2">
        <f t="shared" si="61"/>
        <v>539997.71428570151</v>
      </c>
      <c r="X382" s="2">
        <f t="shared" si="51"/>
        <v>10002.285714298487</v>
      </c>
      <c r="Y382" s="2">
        <f t="shared" si="74"/>
        <v>48995997.060241789</v>
      </c>
      <c r="Z382" s="2" t="str">
        <f t="shared" si="52"/>
        <v>MEEP</v>
      </c>
      <c r="AA382" s="2">
        <f>IF(Z382="HERE",Y382,AA381+Graph!$G$1*1000)</f>
        <v>119515603.91738485</v>
      </c>
      <c r="AB382" s="2">
        <f t="shared" si="63"/>
        <v>420000</v>
      </c>
      <c r="AC382" s="2">
        <f t="shared" si="75"/>
        <v>46273620.338317156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313</v>
      </c>
      <c r="C383" s="7"/>
      <c r="D383" s="2" t="e">
        <f t="shared" si="55"/>
        <v>#N/A</v>
      </c>
      <c r="E383" s="2" t="e">
        <f t="shared" si="67"/>
        <v>#N/A</v>
      </c>
      <c r="F383" s="2">
        <v>1869739.0351631641</v>
      </c>
      <c r="G383" s="2">
        <f t="shared" si="79"/>
        <v>539997.71428571432</v>
      </c>
      <c r="H383" s="2">
        <f t="shared" si="76"/>
        <v>185593030.62403056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3735600.4285714561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1898116.2124849856</v>
      </c>
      <c r="Q383" s="2">
        <f t="shared" si="80"/>
        <v>550000</v>
      </c>
      <c r="R383" s="2">
        <f t="shared" si="77"/>
        <v>189239221.96998781</v>
      </c>
      <c r="S383" s="2">
        <f t="shared" si="58"/>
        <v>539997.71428570151</v>
      </c>
      <c r="T383" s="2">
        <f t="shared" si="59"/>
        <v>10002.285714285914</v>
      </c>
      <c r="U383" s="2">
        <f t="shared" si="60"/>
        <v>550000</v>
      </c>
      <c r="V383" s="2">
        <f t="shared" si="78"/>
        <v>140233222.62403163</v>
      </c>
      <c r="W383" s="2">
        <f t="shared" si="61"/>
        <v>539997.71428570151</v>
      </c>
      <c r="X383" s="2">
        <f t="shared" si="51"/>
        <v>10002.285714298487</v>
      </c>
      <c r="Y383" s="2">
        <f t="shared" si="74"/>
        <v>49005999.345956087</v>
      </c>
      <c r="Z383" s="2" t="str">
        <f t="shared" si="52"/>
        <v>MEEP</v>
      </c>
      <c r="AA383" s="2">
        <f>IF(Z383="HERE",Y383,AA382+Graph!$G$1*1000)</f>
        <v>119935603.91738485</v>
      </c>
      <c r="AB383" s="2">
        <f t="shared" si="63"/>
        <v>420000</v>
      </c>
      <c r="AC383" s="2">
        <f t="shared" si="75"/>
        <v>46273620.338317156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314</v>
      </c>
      <c r="C384" s="7"/>
      <c r="D384" s="2" t="e">
        <f t="shared" si="55"/>
        <v>#N/A</v>
      </c>
      <c r="E384" s="2" t="e">
        <f t="shared" si="67"/>
        <v>#N/A</v>
      </c>
      <c r="F384" s="2">
        <v>1874246.2289424837</v>
      </c>
      <c r="G384" s="2">
        <f t="shared" si="79"/>
        <v>539997.71428571432</v>
      </c>
      <c r="H384" s="2">
        <f t="shared" si="76"/>
        <v>186133028.33831626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3745602.714285742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1902697.7971188426</v>
      </c>
      <c r="Q384" s="2">
        <f t="shared" si="80"/>
        <v>550000</v>
      </c>
      <c r="R384" s="2">
        <f t="shared" si="77"/>
        <v>189789221.96998781</v>
      </c>
      <c r="S384" s="2">
        <f t="shared" si="58"/>
        <v>539997.71428570151</v>
      </c>
      <c r="T384" s="2">
        <f t="shared" si="59"/>
        <v>10002.285714285914</v>
      </c>
      <c r="U384" s="2">
        <f t="shared" si="60"/>
        <v>550000</v>
      </c>
      <c r="V384" s="2">
        <f t="shared" si="78"/>
        <v>140773220.33831733</v>
      </c>
      <c r="W384" s="2">
        <f t="shared" si="61"/>
        <v>539997.71428570151</v>
      </c>
      <c r="X384" s="2">
        <f t="shared" si="51"/>
        <v>10002.285714298487</v>
      </c>
      <c r="Y384" s="2">
        <f t="shared" si="74"/>
        <v>49016001.631670386</v>
      </c>
      <c r="Z384" s="2" t="str">
        <f t="shared" si="52"/>
        <v>MEEP</v>
      </c>
      <c r="AA384" s="2">
        <f>IF(Z384="HERE",Y384,AA383+Graph!$G$1*1000)</f>
        <v>120355603.91738485</v>
      </c>
      <c r="AB384" s="2">
        <f t="shared" si="63"/>
        <v>420000</v>
      </c>
      <c r="AC384" s="2">
        <f t="shared" si="75"/>
        <v>46273620.338317156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315</v>
      </c>
      <c r="C385" s="7"/>
      <c r="D385" s="2" t="e">
        <f t="shared" si="55"/>
        <v>#N/A</v>
      </c>
      <c r="E385" s="2" t="e">
        <f t="shared" si="67"/>
        <v>#N/A</v>
      </c>
      <c r="F385" s="2">
        <v>1878753.4227218032</v>
      </c>
      <c r="G385" s="2">
        <f t="shared" si="79"/>
        <v>539997.71428571432</v>
      </c>
      <c r="H385" s="2">
        <f t="shared" si="76"/>
        <v>186673026.05260196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3755605.0000000279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1907279.3817526996</v>
      </c>
      <c r="Q385" s="2">
        <f t="shared" si="80"/>
        <v>550000</v>
      </c>
      <c r="R385" s="2">
        <f t="shared" si="77"/>
        <v>190339221.96998781</v>
      </c>
      <c r="S385" s="2">
        <f t="shared" si="58"/>
        <v>539997.71428570151</v>
      </c>
      <c r="T385" s="2">
        <f t="shared" si="59"/>
        <v>10002.285714285914</v>
      </c>
      <c r="U385" s="2">
        <f t="shared" si="60"/>
        <v>550000</v>
      </c>
      <c r="V385" s="2">
        <f t="shared" si="78"/>
        <v>141313218.05260304</v>
      </c>
      <c r="W385" s="2">
        <f t="shared" si="61"/>
        <v>539997.71428570151</v>
      </c>
      <c r="X385" s="2">
        <f t="shared" si="51"/>
        <v>10002.285714298487</v>
      </c>
      <c r="Y385" s="2">
        <f t="shared" si="74"/>
        <v>49026003.917384684</v>
      </c>
      <c r="Z385" s="2" t="str">
        <f t="shared" si="52"/>
        <v>MEEP</v>
      </c>
      <c r="AA385" s="2">
        <f>IF(Z385="HERE",Y385,AA384+Graph!$G$1*1000)</f>
        <v>120775603.91738485</v>
      </c>
      <c r="AB385" s="2">
        <f t="shared" si="63"/>
        <v>420000</v>
      </c>
      <c r="AC385" s="2">
        <f t="shared" si="75"/>
        <v>46273620.338317156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1:I385">
    <cfRule type="cellIs" dxfId="99" priority="19" operator="greaterThan">
      <formula>0</formula>
    </cfRule>
  </conditionalFormatting>
  <conditionalFormatting sqref="C31:C64 C117:C385 C71:C114">
    <cfRule type="cellIs" dxfId="98" priority="20" operator="greaterThan">
      <formula>0</formula>
    </cfRule>
  </conditionalFormatting>
  <conditionalFormatting sqref="C31:C64 C117:C385 C71:C11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97" priority="22" operator="greaterThan">
      <formula>0</formula>
    </cfRule>
  </conditionalFormatting>
  <conditionalFormatting sqref="C115">
    <cfRule type="cellIs" dxfId="96" priority="23" operator="greaterThan">
      <formula>0</formula>
    </cfRule>
  </conditionalFormatting>
  <conditionalFormatting sqref="C65">
    <cfRule type="cellIs" dxfId="95" priority="17" operator="greaterThan">
      <formula>0</formula>
    </cfRule>
  </conditionalFormatting>
  <conditionalFormatting sqref="C6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94" priority="16" operator="greaterThan">
      <formula>0</formula>
    </cfRule>
  </conditionalFormatting>
  <conditionalFormatting sqref="C66">
    <cfRule type="cellIs" dxfId="93" priority="14" operator="greaterThan">
      <formula>0</formula>
    </cfRule>
  </conditionalFormatting>
  <conditionalFormatting sqref="C6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92" priority="13" operator="greaterThan">
      <formula>0</formula>
    </cfRule>
  </conditionalFormatting>
  <conditionalFormatting sqref="C67">
    <cfRule type="cellIs" dxfId="91" priority="11" operator="greaterThan">
      <formula>0</formula>
    </cfRule>
  </conditionalFormatting>
  <conditionalFormatting sqref="C6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90" priority="10" operator="greaterThan">
      <formula>0</formula>
    </cfRule>
  </conditionalFormatting>
  <conditionalFormatting sqref="C68">
    <cfRule type="cellIs" dxfId="89" priority="8" operator="greaterThan">
      <formula>0</formula>
    </cfRule>
  </conditionalFormatting>
  <conditionalFormatting sqref="C6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88" priority="7" operator="greaterThan">
      <formula>0</formula>
    </cfRule>
  </conditionalFormatting>
  <conditionalFormatting sqref="C69">
    <cfRule type="cellIs" dxfId="87" priority="5" operator="greaterThan">
      <formula>0</formula>
    </cfRule>
  </conditionalFormatting>
  <conditionalFormatting sqref="C6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86" priority="4" operator="greaterThan">
      <formula>0</formula>
    </cfRule>
  </conditionalFormatting>
  <conditionalFormatting sqref="C70">
    <cfRule type="cellIs" dxfId="13" priority="2" operator="greaterThan">
      <formula>0</formula>
    </cfRule>
  </conditionalFormatting>
  <conditionalFormatting sqref="C7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43" workbookViewId="0">
      <selection activeCell="I70" sqref="I7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72</v>
      </c>
      <c r="O1" s="2" t="s">
        <v>11</v>
      </c>
      <c r="P1" s="2" t="s">
        <v>12</v>
      </c>
      <c r="Q1" s="25" t="s">
        <v>79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50</v>
      </c>
      <c r="AE1" s="2" t="s">
        <v>23</v>
      </c>
      <c r="AF1" s="21" t="s">
        <v>51</v>
      </c>
      <c r="AG1" s="21" t="s">
        <v>52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SUM((600000-LOOKUP(2,1/(ISNUMBER($K$1:$K$194)),$K$1:$K$194))/1000)</f>
        <v>589.99771428571432</v>
      </c>
    </row>
    <row r="32" spans="1:37" ht="15" x14ac:dyDescent="0.25">
      <c r="A32" s="1">
        <v>44208</v>
      </c>
      <c r="B32" s="2">
        <f t="shared" si="0"/>
        <v>-38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310249.98751500249</v>
      </c>
      <c r="G37" s="2">
        <f>IF(F37&gt;600000,$AK$31*1000,F37)</f>
        <v>310249.98751500249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312887.9291716516</v>
      </c>
      <c r="Q37" s="2">
        <f>IF(P37&gt;600000,600000,P37)</f>
        <v>312887.9291716516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314757.18129432201</v>
      </c>
      <c r="G38" s="2">
        <f t="shared" ref="G38:G101" si="25">IF(F38&gt;600000,$AK$31*1000,F38)</f>
        <v>314757.18129432201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317469.51380550861</v>
      </c>
      <c r="Q38" s="2">
        <f t="shared" ref="Q38:Q101" si="26">IF(P38&gt;600000,600000,P38)</f>
        <v>317469.51380550861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319264.37507367134</v>
      </c>
      <c r="G39" s="2">
        <f t="shared" si="25"/>
        <v>319264.37507367134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322051.09843936563</v>
      </c>
      <c r="Q39" s="2">
        <f t="shared" si="26"/>
        <v>322051.09843936563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323771.56885299087</v>
      </c>
      <c r="G40" s="2">
        <f t="shared" si="25"/>
        <v>323771.56885299087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326632.68307322264</v>
      </c>
      <c r="Q40" s="2">
        <f t="shared" si="26"/>
        <v>326632.68307322264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328278.76263231039</v>
      </c>
      <c r="G41" s="2">
        <f t="shared" si="25"/>
        <v>328278.76263231039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331214.26770707965</v>
      </c>
      <c r="Q41" s="2">
        <f t="shared" si="26"/>
        <v>331214.26770707965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332785.95641165972</v>
      </c>
      <c r="G42" s="2">
        <f t="shared" si="25"/>
        <v>332785.95641165972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335795.85234093666</v>
      </c>
      <c r="Q42" s="2">
        <f t="shared" si="26"/>
        <v>335795.85234093666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337293.15019097924</v>
      </c>
      <c r="G43" s="2">
        <f t="shared" si="25"/>
        <v>337293.15019097924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340377.43697479367</v>
      </c>
      <c r="Q43" s="2">
        <f t="shared" si="26"/>
        <v>340377.43697479367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341800.34397032857</v>
      </c>
      <c r="G44" s="2">
        <f t="shared" si="25"/>
        <v>341800.34397032857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344959.02160862088</v>
      </c>
      <c r="Q44" s="2">
        <f t="shared" si="26"/>
        <v>344959.02160862088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346307.53774964809</v>
      </c>
      <c r="G45" s="2">
        <f t="shared" si="25"/>
        <v>346307.53774964809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349540.60624247789</v>
      </c>
      <c r="Q45" s="2">
        <f t="shared" si="26"/>
        <v>349540.60624247789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350814.73152896762</v>
      </c>
      <c r="G46" s="2">
        <f t="shared" si="25"/>
        <v>350814.73152896762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354122.19087633491</v>
      </c>
      <c r="Q46" s="2">
        <f t="shared" si="26"/>
        <v>354122.19087633491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355321.92530831695</v>
      </c>
      <c r="G47" s="2">
        <f t="shared" si="25"/>
        <v>355321.92530831695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358703.77551019192</v>
      </c>
      <c r="Q47" s="2">
        <f t="shared" si="26"/>
        <v>358703.77551019192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5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363285.36014404893</v>
      </c>
      <c r="Q48" s="2">
        <f t="shared" si="26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364336.312866956</v>
      </c>
      <c r="G49" s="2">
        <f t="shared" si="25"/>
        <v>364336.312866956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367866.94477790594</v>
      </c>
      <c r="Q49" s="2">
        <f t="shared" si="26"/>
        <v>367866.94477790594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368843.50664630532</v>
      </c>
      <c r="G50" s="2">
        <f t="shared" si="25"/>
        <v>368843.50664630532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372448.52941176295</v>
      </c>
      <c r="Q50" s="2">
        <f t="shared" si="26"/>
        <v>372448.52941176295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373350.70042562485</v>
      </c>
      <c r="G51" s="2">
        <f t="shared" si="25"/>
        <v>373350.70042562485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377030.11404561996</v>
      </c>
      <c r="Q51" s="2">
        <f t="shared" si="26"/>
        <v>377030.11404561996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377857.89420494437</v>
      </c>
      <c r="G52" s="2">
        <f t="shared" si="25"/>
        <v>377857.89420494437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381611.69867944717</v>
      </c>
      <c r="Q52" s="2">
        <f t="shared" si="26"/>
        <v>381611.69867944717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382365.0879842937</v>
      </c>
      <c r="G53" s="2">
        <f t="shared" si="25"/>
        <v>382365.0879842937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386193.28331330419</v>
      </c>
      <c r="Q53" s="2">
        <f t="shared" si="26"/>
        <v>386193.28331330419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386872.28176361322</v>
      </c>
      <c r="G54" s="2">
        <f t="shared" si="25"/>
        <v>386872.28176361322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390774.8679471612</v>
      </c>
      <c r="Q54" s="2">
        <f t="shared" si="26"/>
        <v>390774.8679471612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391379.47554293275</v>
      </c>
      <c r="G55" s="2">
        <f t="shared" si="25"/>
        <v>391379.47554293275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395356.45258101821</v>
      </c>
      <c r="Q55" s="2">
        <f t="shared" si="26"/>
        <v>395356.45258101821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395886.66932228208</v>
      </c>
      <c r="G56" s="2">
        <f t="shared" si="25"/>
        <v>395886.66932228208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399938.03721487522</v>
      </c>
      <c r="Q56" s="2">
        <f t="shared" si="26"/>
        <v>399938.03721487522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400393.8631016016</v>
      </c>
      <c r="G57" s="2">
        <f t="shared" si="25"/>
        <v>400393.8631016016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404519.62184873223</v>
      </c>
      <c r="Q57" s="2">
        <f t="shared" si="26"/>
        <v>404519.62184873223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404901.05688092113</v>
      </c>
      <c r="G58" s="2">
        <f t="shared" si="25"/>
        <v>404901.05688092113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409101.20648258924</v>
      </c>
      <c r="Q58" s="2">
        <f t="shared" si="26"/>
        <v>409101.20648258924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409408.25066027045</v>
      </c>
      <c r="G59" s="2">
        <f t="shared" si="25"/>
        <v>409408.25066027045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413682.79111644626</v>
      </c>
      <c r="Q59" s="2">
        <f t="shared" si="26"/>
        <v>413682.79111644626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413915.44443958998</v>
      </c>
      <c r="G60" s="2">
        <f t="shared" si="25"/>
        <v>413915.44443958998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418264.37575030327</v>
      </c>
      <c r="Q60" s="2">
        <f t="shared" si="26"/>
        <v>418264.37575030327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418422.6382189095</v>
      </c>
      <c r="G61" s="2">
        <f t="shared" si="25"/>
        <v>418422.6382189095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422845.96038413048</v>
      </c>
      <c r="Q61" s="2">
        <f t="shared" si="26"/>
        <v>422845.96038413048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422929.83199825883</v>
      </c>
      <c r="G62" s="2">
        <f t="shared" si="25"/>
        <v>422929.83199825883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427427.54501798749</v>
      </c>
      <c r="Q62" s="2">
        <f t="shared" si="26"/>
        <v>427427.54501798749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427437.02577757835</v>
      </c>
      <c r="G63" s="2">
        <f t="shared" si="25"/>
        <v>427437.02577757835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432009.1296518445</v>
      </c>
      <c r="Q63" s="2">
        <f t="shared" si="26"/>
        <v>432009.1296518445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431944.21955692768</v>
      </c>
      <c r="G64" s="2">
        <f t="shared" si="25"/>
        <v>431944.21955692768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436590.71428570151</v>
      </c>
      <c r="Q64" s="2">
        <f t="shared" si="26"/>
        <v>436590.71428570151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436451.41333624721</v>
      </c>
      <c r="G65" s="2">
        <f t="shared" si="25"/>
        <v>436451.41333624721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441172.29891955853</v>
      </c>
      <c r="Q65" s="2">
        <f t="shared" si="26"/>
        <v>441172.29891955853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440958.60711556673</v>
      </c>
      <c r="G66" s="2">
        <f t="shared" si="25"/>
        <v>440958.60711556673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445753.88355341554</v>
      </c>
      <c r="Q66" s="2">
        <f t="shared" si="26"/>
        <v>445753.88355341554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445465.80089491606</v>
      </c>
      <c r="G67" s="2">
        <f t="shared" si="25"/>
        <v>445465.80089491606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450335.46818727255</v>
      </c>
      <c r="Q67" s="2">
        <f t="shared" si="26"/>
        <v>450335.46818727255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449972.99467423558</v>
      </c>
      <c r="G68" s="2">
        <f t="shared" si="25"/>
        <v>449972.99467423558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454917.05282112956</v>
      </c>
      <c r="Q68" s="2">
        <f t="shared" si="26"/>
        <v>454917.05282112956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454480.18845355511</v>
      </c>
      <c r="G69" s="2">
        <f t="shared" si="25"/>
        <v>454480.18845355511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459498.63745495677</v>
      </c>
      <c r="Q69" s="2">
        <f t="shared" si="26"/>
        <v>459498.63745495677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458987.38223290443</v>
      </c>
      <c r="G70" s="2">
        <f t="shared" si="25"/>
        <v>458987.38223290443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464080.22208881378</v>
      </c>
      <c r="Q70" s="2">
        <f t="shared" si="26"/>
        <v>464080.22208881378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1</v>
      </c>
      <c r="C71" s="7"/>
      <c r="D71" s="2" t="e">
        <f t="shared" si="12"/>
        <v>#N/A</v>
      </c>
      <c r="E71" s="2" t="e">
        <f t="shared" si="22"/>
        <v>#N/A</v>
      </c>
      <c r="F71" s="2">
        <v>463494.57601222396</v>
      </c>
      <c r="G71" s="2">
        <f t="shared" si="25"/>
        <v>463494.57601222396</v>
      </c>
      <c r="H71" s="2">
        <f t="shared" si="13"/>
        <v>17710936.576012224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614887.28571428568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468661.80672267079</v>
      </c>
      <c r="Q71" s="2">
        <f t="shared" si="26"/>
        <v>468661.80672267079</v>
      </c>
      <c r="R71" s="2">
        <f t="shared" si="16"/>
        <v>18320988.806722671</v>
      </c>
      <c r="S71" s="2">
        <f t="shared" si="17"/>
        <v>463494.57601222396</v>
      </c>
      <c r="T71" s="2">
        <f t="shared" si="18"/>
        <v>10002.285714285681</v>
      </c>
      <c r="U71" s="2">
        <f t="shared" si="19"/>
        <v>468661.80672267079</v>
      </c>
      <c r="V71" s="2">
        <f t="shared" si="5"/>
        <v>618153.16666666663</v>
      </c>
      <c r="W71" s="2">
        <f t="shared" si="20"/>
        <v>13268.166666666628</v>
      </c>
      <c r="X71" s="2">
        <f t="shared" si="6"/>
        <v>455393.64005600417</v>
      </c>
      <c r="Y71" s="2">
        <f t="shared" si="7"/>
        <v>17702835.640056003</v>
      </c>
      <c r="Z71" s="2" t="str">
        <f t="shared" si="8"/>
        <v>HERE</v>
      </c>
      <c r="AA71" s="2">
        <f>IF(Z71="HERE",Y71,AA70+Graph!$G$1*1000)</f>
        <v>17702835.640056003</v>
      </c>
      <c r="AB71" s="2">
        <f t="shared" si="21"/>
        <v>455393.64005600289</v>
      </c>
      <c r="AC71" s="2">
        <f t="shared" si="9"/>
        <v>618153.16666666663</v>
      </c>
      <c r="AD71" s="3">
        <f t="shared" si="10"/>
        <v>17702835.640056003</v>
      </c>
      <c r="AE71" s="2">
        <f>IF(AE69&gt;=52800000,52800000,IF(AB50=Graph!G$1*1000,AE70+Graph!G$1*1000,AC71))</f>
        <v>618153.16666666663</v>
      </c>
      <c r="AF71" s="3">
        <f t="shared" si="11"/>
        <v>618153.16666666663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2</v>
      </c>
      <c r="C72" s="7"/>
      <c r="D72" s="2" t="e">
        <f t="shared" si="12"/>
        <v>#N/A</v>
      </c>
      <c r="E72" s="2" t="e">
        <f t="shared" si="22"/>
        <v>#N/A</v>
      </c>
      <c r="F72" s="2">
        <v>468001.76979154348</v>
      </c>
      <c r="G72" s="2">
        <f t="shared" si="25"/>
        <v>468001.76979154348</v>
      </c>
      <c r="H72" s="2">
        <f t="shared" si="13"/>
        <v>18178938.345803767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624889.57142857136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473243.39135652781</v>
      </c>
      <c r="Q72" s="2">
        <f t="shared" si="26"/>
        <v>473243.39135652781</v>
      </c>
      <c r="R72" s="2">
        <f t="shared" si="16"/>
        <v>18794232.198079199</v>
      </c>
      <c r="S72" s="2">
        <f t="shared" si="17"/>
        <v>468001.76979154348</v>
      </c>
      <c r="T72" s="2">
        <f t="shared" si="18"/>
        <v>10002.285714285681</v>
      </c>
      <c r="U72" s="2">
        <f t="shared" si="19"/>
        <v>473243.39135652781</v>
      </c>
      <c r="V72" s="2">
        <f t="shared" si="5"/>
        <v>631421.33333333337</v>
      </c>
      <c r="W72" s="2">
        <f t="shared" si="20"/>
        <v>13268.166666666744</v>
      </c>
      <c r="X72" s="2">
        <f t="shared" si="6"/>
        <v>459975.22468986106</v>
      </c>
      <c r="Y72" s="2">
        <f t="shared" si="7"/>
        <v>18162810.864745863</v>
      </c>
      <c r="Z72" s="2" t="str">
        <f t="shared" si="8"/>
        <v>HERE</v>
      </c>
      <c r="AA72" s="2">
        <f>IF(Z72="HERE",Y72,AA71+Graph!$G$1*1000)</f>
        <v>18162810.864745863</v>
      </c>
      <c r="AB72" s="2">
        <f t="shared" si="21"/>
        <v>459975.2246898599</v>
      </c>
      <c r="AC72" s="2">
        <f t="shared" si="9"/>
        <v>631421.33333333337</v>
      </c>
      <c r="AD72" s="3">
        <f t="shared" si="10"/>
        <v>18162810.864745863</v>
      </c>
      <c r="AE72" s="2">
        <f>IF(AE70&gt;=52800000,52800000,IF(AB51=Graph!G$1*1000,AE71+Graph!G$1*1000,AC72))</f>
        <v>631421.33333333337</v>
      </c>
      <c r="AF72" s="3">
        <f t="shared" si="11"/>
        <v>631421.33333333337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3</v>
      </c>
      <c r="C73" s="7"/>
      <c r="D73" s="2" t="e">
        <f t="shared" si="12"/>
        <v>#N/A</v>
      </c>
      <c r="E73" s="2" t="e">
        <f t="shared" si="22"/>
        <v>#N/A</v>
      </c>
      <c r="F73" s="2">
        <v>472508.96357089281</v>
      </c>
      <c r="G73" s="2">
        <f t="shared" si="25"/>
        <v>472508.96357089281</v>
      </c>
      <c r="H73" s="2">
        <f t="shared" si="13"/>
        <v>18651447.30937466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634891.85714285704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477824.97599038482</v>
      </c>
      <c r="Q73" s="2">
        <f t="shared" si="26"/>
        <v>477824.97599038482</v>
      </c>
      <c r="R73" s="2">
        <f t="shared" si="16"/>
        <v>19272057.174069583</v>
      </c>
      <c r="S73" s="2">
        <f t="shared" si="17"/>
        <v>472508.96357089281</v>
      </c>
      <c r="T73" s="2">
        <f t="shared" si="18"/>
        <v>10002.285714285681</v>
      </c>
      <c r="U73" s="2">
        <f t="shared" si="19"/>
        <v>477824.97599038482</v>
      </c>
      <c r="V73" s="2">
        <f t="shared" si="5"/>
        <v>644689.5</v>
      </c>
      <c r="W73" s="2">
        <f t="shared" si="20"/>
        <v>13268.166666666628</v>
      </c>
      <c r="X73" s="2">
        <f t="shared" si="6"/>
        <v>464556.80932371819</v>
      </c>
      <c r="Y73" s="2">
        <f t="shared" si="7"/>
        <v>18627367.67406958</v>
      </c>
      <c r="Z73" s="2" t="str">
        <f t="shared" si="8"/>
        <v>HERE</v>
      </c>
      <c r="AA73" s="2">
        <f>IF(Z73="HERE",Y73,AA72+Graph!$G$1*1000)</f>
        <v>18627367.67406958</v>
      </c>
      <c r="AB73" s="2">
        <f t="shared" si="21"/>
        <v>464556.80932371691</v>
      </c>
      <c r="AC73" s="2">
        <f t="shared" si="9"/>
        <v>644689.5</v>
      </c>
      <c r="AD73" s="3">
        <f t="shared" si="10"/>
        <v>18627367.67406958</v>
      </c>
      <c r="AE73" s="2">
        <f>IF(AE71&gt;=52800000,52800000,IF(AB52=Graph!G$1*1000,AE72+Graph!G$1*1000,AC73))</f>
        <v>644689.5</v>
      </c>
      <c r="AF73" s="3">
        <f t="shared" si="11"/>
        <v>644689.5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4</v>
      </c>
      <c r="C74" s="7"/>
      <c r="D74" s="2" t="e">
        <f t="shared" si="12"/>
        <v>#N/A</v>
      </c>
      <c r="E74" s="2" t="e">
        <f t="shared" si="22"/>
        <v>#N/A</v>
      </c>
      <c r="F74" s="2">
        <v>477016.15735021234</v>
      </c>
      <c r="G74" s="2">
        <f t="shared" si="25"/>
        <v>477016.15735021234</v>
      </c>
      <c r="H74" s="2">
        <f t="shared" si="13"/>
        <v>19128463.466724873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644894.14285714272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482406.56062424183</v>
      </c>
      <c r="Q74" s="2">
        <f t="shared" si="26"/>
        <v>482406.56062424183</v>
      </c>
      <c r="R74" s="2">
        <f t="shared" si="16"/>
        <v>19754463.734693825</v>
      </c>
      <c r="S74" s="2">
        <f t="shared" si="17"/>
        <v>477016.15735021234</v>
      </c>
      <c r="T74" s="2">
        <f t="shared" si="18"/>
        <v>10002.285714285681</v>
      </c>
      <c r="U74" s="2">
        <f t="shared" si="19"/>
        <v>482406.56062424183</v>
      </c>
      <c r="V74" s="2">
        <f t="shared" si="5"/>
        <v>657957.66666666663</v>
      </c>
      <c r="W74" s="2">
        <f t="shared" si="20"/>
        <v>13268.166666666628</v>
      </c>
      <c r="X74" s="2">
        <f t="shared" si="6"/>
        <v>469138.3939575752</v>
      </c>
      <c r="Y74" s="2">
        <f t="shared" si="7"/>
        <v>19096506.068027154</v>
      </c>
      <c r="Z74" s="2" t="str">
        <f t="shared" si="8"/>
        <v>HERE</v>
      </c>
      <c r="AA74" s="2">
        <f>IF(Z74="HERE",Y74,AA73+Graph!$G$1*1000)</f>
        <v>19096506.068027154</v>
      </c>
      <c r="AB74" s="2">
        <f t="shared" si="21"/>
        <v>469138.39395757392</v>
      </c>
      <c r="AC74" s="2">
        <f t="shared" si="9"/>
        <v>657957.66666666663</v>
      </c>
      <c r="AD74" s="3">
        <f t="shared" si="10"/>
        <v>19096506.068027154</v>
      </c>
      <c r="AE74" s="2">
        <f>IF(AE72&gt;=52800000,52800000,IF(AB53=Graph!G$1*1000,AE73+Graph!G$1*1000,AC74))</f>
        <v>657957.66666666663</v>
      </c>
      <c r="AF74" s="3">
        <f t="shared" si="11"/>
        <v>657957.66666666663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5</v>
      </c>
      <c r="C75" s="7"/>
      <c r="D75" s="2" t="e">
        <f t="shared" si="12"/>
        <v>#N/A</v>
      </c>
      <c r="E75" s="2" t="e">
        <f t="shared" si="22"/>
        <v>#N/A</v>
      </c>
      <c r="F75" s="2">
        <v>481523.35112953186</v>
      </c>
      <c r="G75" s="2">
        <f t="shared" si="25"/>
        <v>481523.35112953186</v>
      </c>
      <c r="H75" s="2">
        <f t="shared" si="13"/>
        <v>19609986.817854404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654896.42857142841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486988.14525809884</v>
      </c>
      <c r="Q75" s="2">
        <f t="shared" si="26"/>
        <v>486988.14525809884</v>
      </c>
      <c r="R75" s="2">
        <f t="shared" si="16"/>
        <v>20241451.879951924</v>
      </c>
      <c r="S75" s="2">
        <f t="shared" si="17"/>
        <v>481523.35112953186</v>
      </c>
      <c r="T75" s="2">
        <f t="shared" si="18"/>
        <v>10002.285714285681</v>
      </c>
      <c r="U75" s="2">
        <f t="shared" si="19"/>
        <v>486988.14525809884</v>
      </c>
      <c r="V75" s="2">
        <f t="shared" si="5"/>
        <v>671225.83333333337</v>
      </c>
      <c r="W75" s="2">
        <f t="shared" si="20"/>
        <v>13268.166666666744</v>
      </c>
      <c r="X75" s="2">
        <f t="shared" si="6"/>
        <v>473719.9785914321</v>
      </c>
      <c r="Y75" s="2">
        <f t="shared" si="7"/>
        <v>19570226.046618585</v>
      </c>
      <c r="Z75" s="2" t="str">
        <f t="shared" si="8"/>
        <v>HERE</v>
      </c>
      <c r="AA75" s="2">
        <f>IF(Z75="HERE",Y75,AA74+Graph!$G$1*1000)</f>
        <v>19570226.046618585</v>
      </c>
      <c r="AB75" s="2">
        <f t="shared" si="21"/>
        <v>473719.97859143093</v>
      </c>
      <c r="AC75" s="2">
        <f t="shared" si="9"/>
        <v>671225.83333333337</v>
      </c>
      <c r="AD75" s="3">
        <f t="shared" si="10"/>
        <v>19570226.046618585</v>
      </c>
      <c r="AE75" s="2">
        <f>IF(AE73&gt;=52800000,52800000,IF(AB54=Graph!G$1*1000,AE74+Graph!G$1*1000,AC75))</f>
        <v>671225.83333333337</v>
      </c>
      <c r="AF75" s="3">
        <f t="shared" si="11"/>
        <v>671225.83333333337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6</v>
      </c>
      <c r="C76" s="7"/>
      <c r="D76" s="2" t="e">
        <f t="shared" si="12"/>
        <v>#N/A</v>
      </c>
      <c r="E76" s="2" t="e">
        <f t="shared" si="22"/>
        <v>#N/A</v>
      </c>
      <c r="F76" s="2">
        <v>486030.54490888119</v>
      </c>
      <c r="G76" s="2">
        <f t="shared" si="25"/>
        <v>486030.54490888119</v>
      </c>
      <c r="H76" s="2">
        <f t="shared" si="13"/>
        <v>20096017.362763286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664898.71428571409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491569.72989195585</v>
      </c>
      <c r="Q76" s="2">
        <f t="shared" si="26"/>
        <v>491569.72989195585</v>
      </c>
      <c r="R76" s="2">
        <f t="shared" si="16"/>
        <v>20733021.60984388</v>
      </c>
      <c r="S76" s="2">
        <f t="shared" si="17"/>
        <v>486030.54490888119</v>
      </c>
      <c r="T76" s="2">
        <f t="shared" si="18"/>
        <v>10002.285714285681</v>
      </c>
      <c r="U76" s="2">
        <f t="shared" si="19"/>
        <v>491569.72989195585</v>
      </c>
      <c r="V76" s="2">
        <f t="shared" si="5"/>
        <v>684494</v>
      </c>
      <c r="W76" s="2">
        <f t="shared" si="20"/>
        <v>13268.166666666628</v>
      </c>
      <c r="X76" s="2">
        <f t="shared" si="6"/>
        <v>478301.56322528922</v>
      </c>
      <c r="Y76" s="2">
        <f t="shared" si="7"/>
        <v>20048527.609843872</v>
      </c>
      <c r="Z76" s="2" t="str">
        <f t="shared" si="8"/>
        <v>HERE</v>
      </c>
      <c r="AA76" s="2">
        <f>IF(Z76="HERE",Y76,AA75+Graph!$G$1*1000)</f>
        <v>20048527.609843872</v>
      </c>
      <c r="AB76" s="2">
        <f t="shared" si="21"/>
        <v>478301.56322528794</v>
      </c>
      <c r="AC76" s="2">
        <f t="shared" si="9"/>
        <v>684494</v>
      </c>
      <c r="AD76" s="3">
        <f t="shared" si="10"/>
        <v>20048527.609843872</v>
      </c>
      <c r="AE76" s="2">
        <f>IF(AE74&gt;=52800000,52800000,IF(AB55=Graph!G$1*1000,AE75+Graph!G$1*1000,AC76))</f>
        <v>684494</v>
      </c>
      <c r="AF76" s="3">
        <f t="shared" si="11"/>
        <v>684494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7</v>
      </c>
      <c r="C77" s="7"/>
      <c r="D77" s="2" t="e">
        <f t="shared" si="12"/>
        <v>#N/A</v>
      </c>
      <c r="E77" s="2" t="e">
        <f t="shared" si="22"/>
        <v>#N/A</v>
      </c>
      <c r="F77" s="2">
        <v>490537.73868820071</v>
      </c>
      <c r="G77" s="2">
        <f t="shared" si="25"/>
        <v>490537.73868820071</v>
      </c>
      <c r="H77" s="2">
        <f t="shared" si="13"/>
        <v>20586555.101451486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674900.99999999977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496151.31452581286</v>
      </c>
      <c r="Q77" s="2">
        <f t="shared" si="26"/>
        <v>496151.31452581286</v>
      </c>
      <c r="R77" s="2">
        <f t="shared" si="16"/>
        <v>21229172.924369693</v>
      </c>
      <c r="S77" s="2">
        <f t="shared" si="17"/>
        <v>490537.73868820071</v>
      </c>
      <c r="T77" s="2">
        <f t="shared" si="18"/>
        <v>10002.285714285681</v>
      </c>
      <c r="U77" s="2">
        <f t="shared" si="19"/>
        <v>496151.31452581286</v>
      </c>
      <c r="V77" s="2">
        <f t="shared" si="5"/>
        <v>697762.16666666663</v>
      </c>
      <c r="W77" s="2">
        <f t="shared" si="20"/>
        <v>13268.166666666628</v>
      </c>
      <c r="X77" s="2">
        <f t="shared" si="6"/>
        <v>482883.14785914624</v>
      </c>
      <c r="Y77" s="2">
        <f t="shared" si="7"/>
        <v>20531410.757703017</v>
      </c>
      <c r="Z77" s="2" t="str">
        <f t="shared" si="8"/>
        <v>HERE</v>
      </c>
      <c r="AA77" s="2">
        <f>IF(Z77="HERE",Y77,AA76+Graph!$G$1*1000)</f>
        <v>20531410.757703017</v>
      </c>
      <c r="AB77" s="2">
        <f t="shared" si="21"/>
        <v>482883.14785914496</v>
      </c>
      <c r="AC77" s="2">
        <f t="shared" si="9"/>
        <v>697762.16666666663</v>
      </c>
      <c r="AD77" s="3">
        <f t="shared" si="10"/>
        <v>20531410.757703017</v>
      </c>
      <c r="AE77" s="2">
        <f>IF(AE75&gt;=52800000,52800000,IF(AB56=Graph!G$1*1000,AE76+Graph!G$1*1000,AC77))</f>
        <v>697762.16666666663</v>
      </c>
      <c r="AF77" s="3">
        <f t="shared" si="11"/>
        <v>697762.16666666663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8</v>
      </c>
      <c r="C78" s="7"/>
      <c r="D78" s="2" t="e">
        <f t="shared" si="12"/>
        <v>#N/A</v>
      </c>
      <c r="E78" s="2" t="e">
        <f t="shared" si="22"/>
        <v>#N/A</v>
      </c>
      <c r="F78" s="2">
        <v>495044.93246752024</v>
      </c>
      <c r="G78" s="2">
        <f t="shared" si="25"/>
        <v>495044.93246752024</v>
      </c>
      <c r="H78" s="2">
        <f t="shared" si="13"/>
        <v>21081600.033919007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684903.28571428545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500732.89915964007</v>
      </c>
      <c r="Q78" s="2">
        <f t="shared" si="26"/>
        <v>500732.89915964007</v>
      </c>
      <c r="R78" s="2">
        <f t="shared" si="16"/>
        <v>21729905.823529333</v>
      </c>
      <c r="S78" s="2">
        <f t="shared" si="17"/>
        <v>495044.93246752024</v>
      </c>
      <c r="T78" s="2">
        <f t="shared" si="18"/>
        <v>10002.285714285681</v>
      </c>
      <c r="U78" s="2">
        <f t="shared" si="19"/>
        <v>500732.89915964007</v>
      </c>
      <c r="V78" s="2">
        <f t="shared" si="5"/>
        <v>711030.33333333337</v>
      </c>
      <c r="W78" s="2">
        <f t="shared" si="20"/>
        <v>13268.166666666744</v>
      </c>
      <c r="X78" s="2">
        <f t="shared" si="6"/>
        <v>487464.73249297333</v>
      </c>
      <c r="Y78" s="2">
        <f t="shared" si="7"/>
        <v>21018875.49019599</v>
      </c>
      <c r="Z78" s="2" t="str">
        <f t="shared" si="8"/>
        <v>HERE</v>
      </c>
      <c r="AA78" s="2">
        <f>IF(Z78="HERE",Y78,AA77+Graph!$G$1*1000)</f>
        <v>21018875.49019599</v>
      </c>
      <c r="AB78" s="2">
        <f t="shared" si="21"/>
        <v>487464.73249297217</v>
      </c>
      <c r="AC78" s="2">
        <f t="shared" si="9"/>
        <v>711030.33333333337</v>
      </c>
      <c r="AD78" s="3">
        <f t="shared" si="10"/>
        <v>21018875.49019599</v>
      </c>
      <c r="AE78" s="2">
        <f>IF(AE76&gt;=52800000,52800000,IF(AB57=Graph!G$1*1000,AE77+Graph!G$1*1000,AC78))</f>
        <v>711030.33333333337</v>
      </c>
      <c r="AF78" s="3">
        <f t="shared" si="11"/>
        <v>711030.33333333337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9</v>
      </c>
      <c r="C79" s="7"/>
      <c r="D79" s="2" t="e">
        <f t="shared" si="12"/>
        <v>#N/A</v>
      </c>
      <c r="E79" s="2" t="e">
        <f t="shared" si="22"/>
        <v>#N/A</v>
      </c>
      <c r="F79" s="2">
        <v>499552.12624686956</v>
      </c>
      <c r="G79" s="2">
        <f t="shared" si="25"/>
        <v>499552.12624686956</v>
      </c>
      <c r="H79" s="2">
        <f t="shared" si="13"/>
        <v>21581152.160165876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694905.57142857113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505314.48379349709</v>
      </c>
      <c r="Q79" s="2">
        <f t="shared" si="26"/>
        <v>505314.48379349709</v>
      </c>
      <c r="R79" s="2">
        <f t="shared" si="16"/>
        <v>22235220.30732283</v>
      </c>
      <c r="S79" s="2">
        <f t="shared" si="17"/>
        <v>499552.12624686956</v>
      </c>
      <c r="T79" s="2">
        <f t="shared" si="18"/>
        <v>10002.285714285681</v>
      </c>
      <c r="U79" s="2">
        <f t="shared" si="19"/>
        <v>505314.48379349709</v>
      </c>
      <c r="V79" s="2">
        <f t="shared" si="5"/>
        <v>724298.5</v>
      </c>
      <c r="W79" s="2">
        <f t="shared" si="20"/>
        <v>13268.166666666628</v>
      </c>
      <c r="X79" s="2">
        <f t="shared" si="6"/>
        <v>492046.31712683046</v>
      </c>
      <c r="Y79" s="2">
        <f t="shared" si="7"/>
        <v>21510921.807322819</v>
      </c>
      <c r="Z79" s="2" t="str">
        <f t="shared" si="8"/>
        <v>HERE</v>
      </c>
      <c r="AA79" s="2">
        <f>IF(Z79="HERE",Y79,AA78+Graph!$G$1*1000)</f>
        <v>21510921.807322819</v>
      </c>
      <c r="AB79" s="2">
        <f t="shared" si="21"/>
        <v>492046.31712682918</v>
      </c>
      <c r="AC79" s="2">
        <f t="shared" si="9"/>
        <v>724298.5</v>
      </c>
      <c r="AD79" s="3">
        <f t="shared" si="10"/>
        <v>21510921.807322819</v>
      </c>
      <c r="AE79" s="2">
        <f>IF(AE77&gt;=52800000,52800000,IF(AB58=Graph!G$1*1000,AE78+Graph!G$1*1000,AC79))</f>
        <v>724298.5</v>
      </c>
      <c r="AF79" s="3">
        <f t="shared" si="11"/>
        <v>724298.5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10</v>
      </c>
      <c r="C80" s="7"/>
      <c r="D80" s="2" t="e">
        <f t="shared" si="12"/>
        <v>#N/A</v>
      </c>
      <c r="E80" s="2" t="e">
        <f t="shared" si="22"/>
        <v>#N/A</v>
      </c>
      <c r="F80" s="2">
        <v>504059.32002618909</v>
      </c>
      <c r="G80" s="2">
        <f t="shared" si="25"/>
        <v>504059.32002618909</v>
      </c>
      <c r="H80" s="2">
        <f t="shared" si="13"/>
        <v>22085211.480192065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704907.85714285681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509896.0684273541</v>
      </c>
      <c r="Q80" s="2">
        <f t="shared" si="26"/>
        <v>509896.0684273541</v>
      </c>
      <c r="R80" s="2">
        <f t="shared" si="16"/>
        <v>22745116.375750184</v>
      </c>
      <c r="S80" s="2">
        <f t="shared" si="17"/>
        <v>504059.32002618909</v>
      </c>
      <c r="T80" s="2">
        <f t="shared" si="18"/>
        <v>10002.285714285681</v>
      </c>
      <c r="U80" s="2">
        <f t="shared" si="19"/>
        <v>509896.0684273541</v>
      </c>
      <c r="V80" s="2">
        <f t="shared" si="5"/>
        <v>737566.66666666663</v>
      </c>
      <c r="W80" s="2">
        <f t="shared" si="20"/>
        <v>13268.166666666628</v>
      </c>
      <c r="X80" s="2">
        <f t="shared" si="6"/>
        <v>496627.90176068747</v>
      </c>
      <c r="Y80" s="2">
        <f t="shared" si="7"/>
        <v>22007549.709083505</v>
      </c>
      <c r="Z80" s="2" t="str">
        <f t="shared" si="8"/>
        <v>HERE</v>
      </c>
      <c r="AA80" s="2">
        <f>IF(Z80="HERE",Y80,AA79+Graph!$G$1*1000)</f>
        <v>22007549.709083505</v>
      </c>
      <c r="AB80" s="2">
        <f t="shared" si="21"/>
        <v>496627.90176068619</v>
      </c>
      <c r="AC80" s="2">
        <f t="shared" si="9"/>
        <v>737566.66666666663</v>
      </c>
      <c r="AD80" s="3">
        <f t="shared" si="10"/>
        <v>22007549.709083505</v>
      </c>
      <c r="AE80" s="2">
        <f>IF(AE78&gt;=52800000,52800000,IF(AB59=Graph!G$1*1000,AE79+Graph!G$1*1000,AC80))</f>
        <v>737566.66666666663</v>
      </c>
      <c r="AF80" s="3">
        <f t="shared" si="11"/>
        <v>737566.66666666663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11</v>
      </c>
      <c r="C81" s="7"/>
      <c r="D81" s="2" t="e">
        <f t="shared" si="12"/>
        <v>#N/A</v>
      </c>
      <c r="E81" s="2" t="e">
        <f t="shared" si="22"/>
        <v>#N/A</v>
      </c>
      <c r="F81" s="2">
        <v>508566.51380550861</v>
      </c>
      <c r="G81" s="2">
        <f t="shared" si="25"/>
        <v>508566.51380550861</v>
      </c>
      <c r="H81" s="2">
        <f t="shared" si="13"/>
        <v>22593777.993997574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714910.14285714249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514477.65306121111</v>
      </c>
      <c r="Q81" s="2">
        <f t="shared" si="26"/>
        <v>514477.65306121111</v>
      </c>
      <c r="R81" s="2">
        <f t="shared" si="16"/>
        <v>23259594.028811395</v>
      </c>
      <c r="S81" s="2">
        <f t="shared" si="17"/>
        <v>508566.51380550861</v>
      </c>
      <c r="T81" s="2">
        <f t="shared" si="18"/>
        <v>10002.285714285681</v>
      </c>
      <c r="U81" s="2">
        <f t="shared" si="19"/>
        <v>514477.65306121111</v>
      </c>
      <c r="V81" s="2">
        <f t="shared" si="5"/>
        <v>750834.83333333326</v>
      </c>
      <c r="W81" s="2">
        <f t="shared" si="20"/>
        <v>13268.166666666628</v>
      </c>
      <c r="X81" s="2">
        <f t="shared" si="6"/>
        <v>501209.48639454448</v>
      </c>
      <c r="Y81" s="2">
        <f t="shared" si="7"/>
        <v>22508759.195478048</v>
      </c>
      <c r="Z81" s="2" t="str">
        <f t="shared" si="8"/>
        <v>HERE</v>
      </c>
      <c r="AA81" s="2">
        <f>IF(Z81="HERE",Y81,AA80+Graph!$G$1*1000)</f>
        <v>22508759.195478048</v>
      </c>
      <c r="AB81" s="2">
        <f t="shared" si="21"/>
        <v>501209.4863945432</v>
      </c>
      <c r="AC81" s="2">
        <f t="shared" si="9"/>
        <v>750834.83333333326</v>
      </c>
      <c r="AD81" s="3">
        <f t="shared" si="10"/>
        <v>22508759.195478048</v>
      </c>
      <c r="AE81" s="2">
        <f>IF(AE79&gt;=52800000,52800000,IF(AB60=Graph!G$1*1000,AE80+Graph!G$1*1000,AC81))</f>
        <v>750834.83333333326</v>
      </c>
      <c r="AF81" s="3">
        <f t="shared" si="11"/>
        <v>750834.83333333326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12</v>
      </c>
      <c r="C82" s="7"/>
      <c r="D82" s="2" t="e">
        <f t="shared" si="12"/>
        <v>#N/A</v>
      </c>
      <c r="E82" s="2" t="e">
        <f t="shared" si="22"/>
        <v>#N/A</v>
      </c>
      <c r="F82" s="2">
        <v>513073.70758485794</v>
      </c>
      <c r="G82" s="2">
        <f t="shared" si="25"/>
        <v>513073.70758485794</v>
      </c>
      <c r="H82" s="2">
        <f t="shared" si="13"/>
        <v>23106851.701582432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724912.42857142817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519059.23769506812</v>
      </c>
      <c r="Q82" s="2">
        <f t="shared" si="26"/>
        <v>519059.23769506812</v>
      </c>
      <c r="R82" s="2">
        <f t="shared" si="16"/>
        <v>23778653.266506463</v>
      </c>
      <c r="S82" s="2">
        <f t="shared" si="17"/>
        <v>513073.70758485794</v>
      </c>
      <c r="T82" s="2">
        <f t="shared" si="18"/>
        <v>10002.285714285681</v>
      </c>
      <c r="U82" s="2">
        <f t="shared" si="19"/>
        <v>519059.23769506812</v>
      </c>
      <c r="V82" s="2">
        <f t="shared" si="5"/>
        <v>764103</v>
      </c>
      <c r="W82" s="2">
        <f t="shared" si="20"/>
        <v>13268.166666666744</v>
      </c>
      <c r="X82" s="2">
        <f t="shared" si="6"/>
        <v>505791.07102840138</v>
      </c>
      <c r="Y82" s="2">
        <f t="shared" si="7"/>
        <v>23014550.266506448</v>
      </c>
      <c r="Z82" s="2" t="str">
        <f t="shared" si="8"/>
        <v>HERE</v>
      </c>
      <c r="AA82" s="2">
        <f>IF(Z82="HERE",Y82,AA81+Graph!$G$1*1000)</f>
        <v>23014550.266506448</v>
      </c>
      <c r="AB82" s="2">
        <f t="shared" si="21"/>
        <v>505791.07102840021</v>
      </c>
      <c r="AC82" s="2">
        <f t="shared" si="9"/>
        <v>764103</v>
      </c>
      <c r="AD82" s="3">
        <f t="shared" si="10"/>
        <v>23014550.266506448</v>
      </c>
      <c r="AE82" s="2">
        <f>IF(AE80&gt;=52800000,52800000,IF(AB61=Graph!G$1*1000,AE81+Graph!G$1*1000,AC82))</f>
        <v>764103</v>
      </c>
      <c r="AF82" s="3">
        <f t="shared" si="11"/>
        <v>764103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13</v>
      </c>
      <c r="C83" s="7"/>
      <c r="D83" s="2" t="e">
        <f t="shared" si="12"/>
        <v>#N/A</v>
      </c>
      <c r="E83" s="2" t="e">
        <f t="shared" si="22"/>
        <v>#N/A</v>
      </c>
      <c r="F83" s="2">
        <v>517580.90136417747</v>
      </c>
      <c r="G83" s="2">
        <f t="shared" si="25"/>
        <v>517580.90136417747</v>
      </c>
      <c r="H83" s="2">
        <f t="shared" si="13"/>
        <v>23624432.602946609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734914.71428571385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523640.82232892513</v>
      </c>
      <c r="Q83" s="2">
        <f t="shared" si="26"/>
        <v>523640.82232892513</v>
      </c>
      <c r="R83" s="2">
        <f t="shared" si="16"/>
        <v>24302294.088835388</v>
      </c>
      <c r="S83" s="2">
        <f t="shared" si="17"/>
        <v>517580.90136417747</v>
      </c>
      <c r="T83" s="2">
        <f t="shared" si="18"/>
        <v>10002.285714285681</v>
      </c>
      <c r="U83" s="2">
        <f t="shared" si="19"/>
        <v>523640.82232892513</v>
      </c>
      <c r="V83" s="2">
        <f t="shared" si="5"/>
        <v>777371.16666666663</v>
      </c>
      <c r="W83" s="2">
        <f t="shared" si="20"/>
        <v>13268.166666666628</v>
      </c>
      <c r="X83" s="2">
        <f t="shared" si="6"/>
        <v>510372.6556622585</v>
      </c>
      <c r="Y83" s="2">
        <f t="shared" si="7"/>
        <v>23524922.922168706</v>
      </c>
      <c r="Z83" s="2" t="str">
        <f t="shared" si="8"/>
        <v>HERE</v>
      </c>
      <c r="AA83" s="2">
        <f>IF(Z83="HERE",Y83,AA82+Graph!$G$1*1000)</f>
        <v>23524922.922168706</v>
      </c>
      <c r="AB83" s="2">
        <f t="shared" si="21"/>
        <v>510372.65566225722</v>
      </c>
      <c r="AC83" s="2">
        <f t="shared" si="9"/>
        <v>777371.16666666663</v>
      </c>
      <c r="AD83" s="3">
        <f t="shared" si="10"/>
        <v>23524922.922168706</v>
      </c>
      <c r="AE83" s="2">
        <f>IF(AE81&gt;=52800000,52800000,IF(AB62=Graph!G$1*1000,AE82+Graph!G$1*1000,AC83))</f>
        <v>777371.16666666663</v>
      </c>
      <c r="AF83" s="3">
        <f t="shared" si="11"/>
        <v>777371.16666666663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14</v>
      </c>
      <c r="C84" s="7"/>
      <c r="D84" s="2" t="e">
        <f t="shared" si="12"/>
        <v>#N/A</v>
      </c>
      <c r="E84" s="2" t="e">
        <f t="shared" si="22"/>
        <v>#N/A</v>
      </c>
      <c r="F84" s="2">
        <v>522088.09514349699</v>
      </c>
      <c r="G84" s="2">
        <f t="shared" si="25"/>
        <v>522088.09514349699</v>
      </c>
      <c r="H84" s="2">
        <f t="shared" si="13"/>
        <v>24146520.698090106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744916.99999999953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528222.40696278214</v>
      </c>
      <c r="Q84" s="2">
        <f t="shared" si="26"/>
        <v>528222.40696278214</v>
      </c>
      <c r="R84" s="2">
        <f t="shared" si="16"/>
        <v>24830516.495798171</v>
      </c>
      <c r="S84" s="2">
        <f t="shared" si="17"/>
        <v>522088.09514349699</v>
      </c>
      <c r="T84" s="2">
        <f t="shared" si="18"/>
        <v>10002.285714285681</v>
      </c>
      <c r="U84" s="2">
        <f t="shared" si="19"/>
        <v>528222.40696278214</v>
      </c>
      <c r="V84" s="2">
        <f t="shared" si="5"/>
        <v>790639.33333333326</v>
      </c>
      <c r="W84" s="2">
        <f t="shared" si="20"/>
        <v>13268.166666666628</v>
      </c>
      <c r="X84" s="2">
        <f t="shared" si="6"/>
        <v>514954.24029611552</v>
      </c>
      <c r="Y84" s="2">
        <f t="shared" si="7"/>
        <v>24039877.16246482</v>
      </c>
      <c r="Z84" s="2" t="str">
        <f t="shared" si="8"/>
        <v>HERE</v>
      </c>
      <c r="AA84" s="2">
        <f>IF(Z84="HERE",Y84,AA83+Graph!$G$1*1000)</f>
        <v>24039877.16246482</v>
      </c>
      <c r="AB84" s="2">
        <f t="shared" si="21"/>
        <v>514954.24029611424</v>
      </c>
      <c r="AC84" s="2">
        <f t="shared" si="9"/>
        <v>790639.33333333326</v>
      </c>
      <c r="AD84" s="3">
        <f t="shared" si="10"/>
        <v>24039877.16246482</v>
      </c>
      <c r="AE84" s="2">
        <f>IF(AE82&gt;=52800000,52800000,IF(AB63=Graph!G$1*1000,AE83+Graph!G$1*1000,AC84))</f>
        <v>790639.33333333326</v>
      </c>
      <c r="AF84" s="3">
        <f t="shared" si="11"/>
        <v>790639.33333333326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15</v>
      </c>
      <c r="C85" s="7"/>
      <c r="D85" s="2" t="e">
        <f t="shared" si="12"/>
        <v>#N/A</v>
      </c>
      <c r="E85" s="2" t="e">
        <f t="shared" si="22"/>
        <v>#N/A</v>
      </c>
      <c r="F85" s="2">
        <v>526595.28892284632</v>
      </c>
      <c r="G85" s="2">
        <f t="shared" si="25"/>
        <v>526595.28892284632</v>
      </c>
      <c r="H85" s="2">
        <f t="shared" si="13"/>
        <v>24673115.987012953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754919.28571428522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532803.99159663916</v>
      </c>
      <c r="Q85" s="2">
        <f t="shared" si="26"/>
        <v>532803.99159663916</v>
      </c>
      <c r="R85" s="2">
        <f t="shared" si="16"/>
        <v>25363320.48739481</v>
      </c>
      <c r="S85" s="2">
        <f t="shared" si="17"/>
        <v>526595.28892284632</v>
      </c>
      <c r="T85" s="2">
        <f t="shared" si="18"/>
        <v>10002.285714285681</v>
      </c>
      <c r="U85" s="2">
        <f t="shared" si="19"/>
        <v>532803.99159663916</v>
      </c>
      <c r="V85" s="2">
        <f t="shared" si="5"/>
        <v>803907.5</v>
      </c>
      <c r="W85" s="2">
        <f t="shared" si="20"/>
        <v>13268.166666666744</v>
      </c>
      <c r="X85" s="2">
        <f t="shared" si="6"/>
        <v>519535.82492997241</v>
      </c>
      <c r="Y85" s="2">
        <f t="shared" si="7"/>
        <v>24559412.987394791</v>
      </c>
      <c r="Z85" s="2" t="str">
        <f t="shared" si="8"/>
        <v>HERE</v>
      </c>
      <c r="AA85" s="2">
        <f>IF(Z85="HERE",Y85,AA84+Graph!$G$1*1000)</f>
        <v>24559412.987394791</v>
      </c>
      <c r="AB85" s="2">
        <f t="shared" si="21"/>
        <v>519535.82492997125</v>
      </c>
      <c r="AC85" s="2">
        <f t="shared" si="9"/>
        <v>803907.5</v>
      </c>
      <c r="AD85" s="3">
        <f t="shared" si="10"/>
        <v>24559412.987394791</v>
      </c>
      <c r="AE85" s="2">
        <f>IF(AE83&gt;=52800000,52800000,IF(AB64=Graph!G$1*1000,AE84+Graph!G$1*1000,AC85))</f>
        <v>803907.5</v>
      </c>
      <c r="AF85" s="3">
        <f t="shared" si="11"/>
        <v>803907.5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16</v>
      </c>
      <c r="C86" s="7"/>
      <c r="D86" s="2" t="e">
        <f t="shared" si="12"/>
        <v>#N/A</v>
      </c>
      <c r="E86" s="2" t="e">
        <f t="shared" si="22"/>
        <v>#N/A</v>
      </c>
      <c r="F86" s="2">
        <v>531102.48270216584</v>
      </c>
      <c r="G86" s="2">
        <f t="shared" si="25"/>
        <v>531102.48270216584</v>
      </c>
      <c r="H86" s="2">
        <f t="shared" si="13"/>
        <v>25204218.469715118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764921.5714285709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537385.57623049617</v>
      </c>
      <c r="Q86" s="2">
        <f t="shared" si="26"/>
        <v>537385.57623049617</v>
      </c>
      <c r="R86" s="2">
        <f t="shared" si="16"/>
        <v>25900706.063625306</v>
      </c>
      <c r="S86" s="2">
        <f t="shared" si="17"/>
        <v>531102.48270216584</v>
      </c>
      <c r="T86" s="2">
        <f t="shared" si="18"/>
        <v>10002.285714285681</v>
      </c>
      <c r="U86" s="2">
        <f t="shared" si="19"/>
        <v>537385.57623049617</v>
      </c>
      <c r="V86" s="2">
        <f t="shared" si="5"/>
        <v>817175.66666666663</v>
      </c>
      <c r="W86" s="2">
        <f t="shared" si="20"/>
        <v>13268.166666666628</v>
      </c>
      <c r="X86" s="2">
        <f t="shared" si="6"/>
        <v>524117.40956382954</v>
      </c>
      <c r="Y86" s="2">
        <f t="shared" si="7"/>
        <v>25083530.396958619</v>
      </c>
      <c r="Z86" s="2" t="str">
        <f t="shared" si="8"/>
        <v>HERE</v>
      </c>
      <c r="AA86" s="2">
        <f>IF(Z86="HERE",Y86,AA85+Graph!$G$1*1000)</f>
        <v>25083530.396958619</v>
      </c>
      <c r="AB86" s="2">
        <f t="shared" si="21"/>
        <v>524117.40956382826</v>
      </c>
      <c r="AC86" s="2">
        <f t="shared" si="9"/>
        <v>817175.66666666663</v>
      </c>
      <c r="AD86" s="3">
        <f t="shared" si="10"/>
        <v>25083530.396958619</v>
      </c>
      <c r="AE86" s="2">
        <f>IF(AE84&gt;=52800000,52800000,IF(AB65=Graph!G$1*1000,AE85+Graph!G$1*1000,AC86))</f>
        <v>817175.66666666663</v>
      </c>
      <c r="AF86" s="3">
        <f t="shared" si="11"/>
        <v>817175.66666666663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17</v>
      </c>
      <c r="C87" s="7"/>
      <c r="D87" s="2" t="e">
        <f t="shared" si="12"/>
        <v>#N/A</v>
      </c>
      <c r="E87" s="2" t="e">
        <f t="shared" si="22"/>
        <v>#N/A</v>
      </c>
      <c r="F87" s="2">
        <v>535609.67648151517</v>
      </c>
      <c r="G87" s="2">
        <f t="shared" si="25"/>
        <v>535609.67648151517</v>
      </c>
      <c r="H87" s="2">
        <f t="shared" si="13"/>
        <v>25739828.146196634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774923.85714285658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541967.16086432338</v>
      </c>
      <c r="Q87" s="2">
        <f t="shared" si="26"/>
        <v>541967.16086432338</v>
      </c>
      <c r="R87" s="2">
        <f t="shared" si="16"/>
        <v>26442673.224489629</v>
      </c>
      <c r="S87" s="2">
        <f t="shared" si="17"/>
        <v>535609.67648151517</v>
      </c>
      <c r="T87" s="2">
        <f t="shared" si="18"/>
        <v>10002.285714285681</v>
      </c>
      <c r="U87" s="2">
        <f t="shared" si="19"/>
        <v>541967.16086432338</v>
      </c>
      <c r="V87" s="2">
        <f t="shared" si="5"/>
        <v>830443.83333333326</v>
      </c>
      <c r="W87" s="2">
        <f t="shared" si="20"/>
        <v>13268.166666666628</v>
      </c>
      <c r="X87" s="2">
        <f t="shared" si="6"/>
        <v>528698.99419765675</v>
      </c>
      <c r="Y87" s="2">
        <f t="shared" si="7"/>
        <v>25612229.391156275</v>
      </c>
      <c r="Z87" s="2" t="str">
        <f t="shared" si="8"/>
        <v>HERE</v>
      </c>
      <c r="AA87" s="2">
        <f>IF(Z87="HERE",Y87,AA86+Graph!$G$1*1000)</f>
        <v>25612229.391156275</v>
      </c>
      <c r="AB87" s="2">
        <f t="shared" si="21"/>
        <v>528698.99419765547</v>
      </c>
      <c r="AC87" s="2">
        <f t="shared" si="9"/>
        <v>830443.83333333326</v>
      </c>
      <c r="AD87" s="3">
        <f t="shared" si="10"/>
        <v>25612229.391156275</v>
      </c>
      <c r="AE87" s="2">
        <f>IF(AE85&gt;=52800000,52800000,IF(AB66=Graph!G$1*1000,AE86+Graph!G$1*1000,AC87))</f>
        <v>830443.83333333326</v>
      </c>
      <c r="AF87" s="3">
        <f t="shared" si="11"/>
        <v>830443.83333333326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18</v>
      </c>
      <c r="C88" s="7"/>
      <c r="D88" s="2" t="e">
        <f t="shared" si="12"/>
        <v>#N/A</v>
      </c>
      <c r="E88" s="2" t="e">
        <f t="shared" si="22"/>
        <v>#N/A</v>
      </c>
      <c r="F88" s="2">
        <v>540116.87026083469</v>
      </c>
      <c r="G88" s="2">
        <f t="shared" si="25"/>
        <v>540116.87026083469</v>
      </c>
      <c r="H88" s="2">
        <f t="shared" si="13"/>
        <v>26279945.016457468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784926.14285714226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546548.74549818039</v>
      </c>
      <c r="Q88" s="2">
        <f t="shared" si="26"/>
        <v>546548.74549818039</v>
      </c>
      <c r="R88" s="2">
        <f t="shared" si="16"/>
        <v>26989221.96998781</v>
      </c>
      <c r="S88" s="2">
        <f t="shared" si="17"/>
        <v>540116.87026083469</v>
      </c>
      <c r="T88" s="2">
        <f t="shared" si="18"/>
        <v>10002.285714285681</v>
      </c>
      <c r="U88" s="2">
        <f t="shared" si="19"/>
        <v>546548.74549818039</v>
      </c>
      <c r="V88" s="2">
        <f t="shared" si="5"/>
        <v>843712</v>
      </c>
      <c r="W88" s="2">
        <f t="shared" si="20"/>
        <v>13268.166666666744</v>
      </c>
      <c r="X88" s="2">
        <f t="shared" si="6"/>
        <v>533280.57883151365</v>
      </c>
      <c r="Y88" s="2">
        <f t="shared" si="7"/>
        <v>26145509.969987787</v>
      </c>
      <c r="Z88" s="2" t="str">
        <f t="shared" si="8"/>
        <v>HERE</v>
      </c>
      <c r="AA88" s="2">
        <f>IF(Z88="HERE",Y88,AA87+Graph!$G$1*1000)</f>
        <v>26145509.969987787</v>
      </c>
      <c r="AB88" s="2">
        <f t="shared" si="21"/>
        <v>533280.57883151248</v>
      </c>
      <c r="AC88" s="2">
        <f t="shared" si="9"/>
        <v>843712</v>
      </c>
      <c r="AD88" s="3">
        <f t="shared" si="10"/>
        <v>26145509.969987787</v>
      </c>
      <c r="AE88" s="2">
        <f>IF(AE86&gt;=52800000,52800000,IF(AB67=Graph!G$1*1000,AE87+Graph!G$1*1000,AC88))</f>
        <v>843712</v>
      </c>
      <c r="AF88" s="3">
        <f t="shared" si="11"/>
        <v>843712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19</v>
      </c>
      <c r="C89" s="7"/>
      <c r="D89" s="2" t="e">
        <f t="shared" si="12"/>
        <v>#N/A</v>
      </c>
      <c r="E89" s="2" t="e">
        <f t="shared" si="22"/>
        <v>#N/A</v>
      </c>
      <c r="F89" s="2">
        <v>544624.06404015422</v>
      </c>
      <c r="G89" s="2">
        <f t="shared" si="25"/>
        <v>544624.06404015422</v>
      </c>
      <c r="H89" s="2">
        <f t="shared" si="13"/>
        <v>26824569.080497622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794928.42857142794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551130.3301320374</v>
      </c>
      <c r="Q89" s="2">
        <f t="shared" si="26"/>
        <v>551130.3301320374</v>
      </c>
      <c r="R89" s="2">
        <f t="shared" si="16"/>
        <v>27540352.300119847</v>
      </c>
      <c r="S89" s="2">
        <f t="shared" si="17"/>
        <v>544624.06404015422</v>
      </c>
      <c r="T89" s="2">
        <f t="shared" si="18"/>
        <v>10002.285714285681</v>
      </c>
      <c r="U89" s="2">
        <f t="shared" si="19"/>
        <v>551130.3301320374</v>
      </c>
      <c r="V89" s="2">
        <f t="shared" si="5"/>
        <v>856980.16666666663</v>
      </c>
      <c r="W89" s="2">
        <f t="shared" si="20"/>
        <v>13268.166666666628</v>
      </c>
      <c r="X89" s="2">
        <f t="shared" si="6"/>
        <v>537862.16346537077</v>
      </c>
      <c r="Y89" s="2">
        <f t="shared" si="7"/>
        <v>26683372.133453157</v>
      </c>
      <c r="Z89" s="2" t="str">
        <f t="shared" si="8"/>
        <v>HERE</v>
      </c>
      <c r="AA89" s="2">
        <f>IF(Z89="HERE",Y89,AA88+Graph!$G$1*1000)</f>
        <v>26683372.133453157</v>
      </c>
      <c r="AB89" s="2">
        <f t="shared" si="21"/>
        <v>537862.16346536949</v>
      </c>
      <c r="AC89" s="2">
        <f t="shared" si="9"/>
        <v>856980.16666666663</v>
      </c>
      <c r="AD89" s="3">
        <f t="shared" si="10"/>
        <v>26683372.133453157</v>
      </c>
      <c r="AE89" s="2">
        <f>IF(AE87&gt;=52800000,52800000,IF(AB68=Graph!G$1*1000,AE88+Graph!G$1*1000,AC89))</f>
        <v>856980.16666666663</v>
      </c>
      <c r="AF89" s="3">
        <f t="shared" si="11"/>
        <v>856980.16666666663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20</v>
      </c>
      <c r="C90" s="7"/>
      <c r="D90" s="2" t="e">
        <f t="shared" si="12"/>
        <v>#N/A</v>
      </c>
      <c r="E90" s="2" t="e">
        <f t="shared" si="22"/>
        <v>#N/A</v>
      </c>
      <c r="F90" s="2">
        <v>549131.25781950355</v>
      </c>
      <c r="G90" s="2">
        <f t="shared" si="25"/>
        <v>549131.25781950355</v>
      </c>
      <c r="H90" s="2">
        <f t="shared" si="13"/>
        <v>27373700.338317126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804930.71428571362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555711.91476589441</v>
      </c>
      <c r="Q90" s="2">
        <f t="shared" si="26"/>
        <v>555711.91476589441</v>
      </c>
      <c r="R90" s="2">
        <f t="shared" si="16"/>
        <v>28096064.214885741</v>
      </c>
      <c r="S90" s="2">
        <f t="shared" si="17"/>
        <v>549131.25781950355</v>
      </c>
      <c r="T90" s="2">
        <f t="shared" si="18"/>
        <v>10002.285714285681</v>
      </c>
      <c r="U90" s="2">
        <f t="shared" si="19"/>
        <v>555711.91476589441</v>
      </c>
      <c r="V90" s="2">
        <f t="shared" si="5"/>
        <v>870248.33333333326</v>
      </c>
      <c r="W90" s="2">
        <f t="shared" si="20"/>
        <v>13268.166666666628</v>
      </c>
      <c r="X90" s="2">
        <f t="shared" si="6"/>
        <v>542443.74809922779</v>
      </c>
      <c r="Y90" s="2">
        <f t="shared" si="7"/>
        <v>27225815.881552383</v>
      </c>
      <c r="Z90" s="2" t="str">
        <f t="shared" si="8"/>
        <v>HERE</v>
      </c>
      <c r="AA90" s="2">
        <f>IF(Z90="HERE",Y90,AA89+Graph!$G$1*1000)</f>
        <v>27225815.881552383</v>
      </c>
      <c r="AB90" s="2">
        <f t="shared" si="21"/>
        <v>542443.7480992265</v>
      </c>
      <c r="AC90" s="2">
        <f t="shared" si="9"/>
        <v>870248.33333333326</v>
      </c>
      <c r="AD90" s="3">
        <f t="shared" si="10"/>
        <v>27225815.881552383</v>
      </c>
      <c r="AE90" s="2">
        <f>IF(AE88&gt;=52800000,52800000,IF(AB69=Graph!G$1*1000,AE89+Graph!G$1*1000,AC90))</f>
        <v>870248.33333333326</v>
      </c>
      <c r="AF90" s="3">
        <f t="shared" si="11"/>
        <v>870248.33333333326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21</v>
      </c>
      <c r="C91" s="7"/>
      <c r="D91" s="2" t="e">
        <f t="shared" si="12"/>
        <v>#N/A</v>
      </c>
      <c r="E91" s="2" t="e">
        <f t="shared" si="22"/>
        <v>#N/A</v>
      </c>
      <c r="F91" s="2">
        <v>553638.45159882307</v>
      </c>
      <c r="G91" s="2">
        <f t="shared" si="25"/>
        <v>553638.45159882307</v>
      </c>
      <c r="H91" s="2">
        <f t="shared" si="13"/>
        <v>27927338.789915949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814932.9999999993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560293.49939975142</v>
      </c>
      <c r="Q91" s="2">
        <f t="shared" si="26"/>
        <v>560293.49939975142</v>
      </c>
      <c r="R91" s="2">
        <f t="shared" si="16"/>
        <v>28656357.714285493</v>
      </c>
      <c r="S91" s="2">
        <f t="shared" si="17"/>
        <v>553638.45159882307</v>
      </c>
      <c r="T91" s="2">
        <f t="shared" si="18"/>
        <v>10002.285714285681</v>
      </c>
      <c r="U91" s="2">
        <f t="shared" si="19"/>
        <v>560293.49939975142</v>
      </c>
      <c r="V91" s="2">
        <f t="shared" si="5"/>
        <v>883516.5</v>
      </c>
      <c r="W91" s="2">
        <f t="shared" si="20"/>
        <v>13268.166666666744</v>
      </c>
      <c r="X91" s="2">
        <f t="shared" si="6"/>
        <v>547025.33273308468</v>
      </c>
      <c r="Y91" s="2">
        <f t="shared" si="7"/>
        <v>27772841.214285467</v>
      </c>
      <c r="Z91" s="2" t="str">
        <f t="shared" si="8"/>
        <v>HERE</v>
      </c>
      <c r="AA91" s="2">
        <f>IF(Z91="HERE",Y91,AA90+Graph!$G$1*1000)</f>
        <v>27772841.214285467</v>
      </c>
      <c r="AB91" s="2">
        <f t="shared" si="21"/>
        <v>547025.33273308352</v>
      </c>
      <c r="AC91" s="2">
        <f t="shared" si="9"/>
        <v>883516.5</v>
      </c>
      <c r="AD91" s="3">
        <f t="shared" si="10"/>
        <v>27772841.214285467</v>
      </c>
      <c r="AE91" s="2">
        <f>IF(AE89&gt;=52800000,52800000,IF(AB70=Graph!G$1*1000,AE90+Graph!G$1*1000,AC91))</f>
        <v>883516.5</v>
      </c>
      <c r="AF91" s="3">
        <f t="shared" si="11"/>
        <v>883516.5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22</v>
      </c>
      <c r="C92" s="7"/>
      <c r="D92" s="2" t="e">
        <f t="shared" si="12"/>
        <v>#N/A</v>
      </c>
      <c r="E92" s="2" t="e">
        <f t="shared" si="22"/>
        <v>#N/A</v>
      </c>
      <c r="F92" s="2">
        <v>558145.6453781426</v>
      </c>
      <c r="G92" s="2">
        <f t="shared" si="25"/>
        <v>558145.6453781426</v>
      </c>
      <c r="H92" s="2">
        <f t="shared" si="13"/>
        <v>28485484.435294092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824935.28571428498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564875.08403360844</v>
      </c>
      <c r="Q92" s="2">
        <f t="shared" si="26"/>
        <v>564875.08403360844</v>
      </c>
      <c r="R92" s="2">
        <f t="shared" si="16"/>
        <v>29221232.798319101</v>
      </c>
      <c r="S92" s="2">
        <f t="shared" si="17"/>
        <v>558145.6453781426</v>
      </c>
      <c r="T92" s="2">
        <f t="shared" si="18"/>
        <v>10002.285714285681</v>
      </c>
      <c r="U92" s="2">
        <f t="shared" si="19"/>
        <v>564875.08403360844</v>
      </c>
      <c r="V92" s="2">
        <f t="shared" si="5"/>
        <v>896784.66666666663</v>
      </c>
      <c r="W92" s="2">
        <f t="shared" si="20"/>
        <v>13268.166666666628</v>
      </c>
      <c r="X92" s="2">
        <f t="shared" si="6"/>
        <v>551606.91736694181</v>
      </c>
      <c r="Y92" s="2">
        <f t="shared" si="7"/>
        <v>28324448.131652407</v>
      </c>
      <c r="Z92" s="2" t="str">
        <f t="shared" si="8"/>
        <v>HERE</v>
      </c>
      <c r="AA92" s="2">
        <f>IF(Z92="HERE",Y92,AA91+Graph!$G$1*1000)</f>
        <v>28324448.131652407</v>
      </c>
      <c r="AB92" s="2">
        <f t="shared" si="21"/>
        <v>551606.91736694053</v>
      </c>
      <c r="AC92" s="2">
        <f t="shared" si="9"/>
        <v>896784.66666666663</v>
      </c>
      <c r="AD92" s="3">
        <f t="shared" si="10"/>
        <v>28324448.131652407</v>
      </c>
      <c r="AE92" s="2">
        <f>IF(AE90&gt;=52800000,52800000,IF(AB71=Graph!G$1*1000,AE91+Graph!G$1*1000,AC92))</f>
        <v>896784.66666666663</v>
      </c>
      <c r="AF92" s="3">
        <f t="shared" si="11"/>
        <v>896784.66666666663</v>
      </c>
      <c r="AG92" s="3">
        <f t="shared" si="29"/>
        <v>15963459.734383736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23</v>
      </c>
      <c r="C93" s="7"/>
      <c r="D93" s="2" t="e">
        <f t="shared" si="12"/>
        <v>#N/A</v>
      </c>
      <c r="E93" s="2" t="e">
        <f t="shared" si="22"/>
        <v>#N/A</v>
      </c>
      <c r="F93" s="2">
        <v>562652.83915749192</v>
      </c>
      <c r="G93" s="2">
        <f t="shared" si="25"/>
        <v>562652.83915749192</v>
      </c>
      <c r="H93" s="2">
        <f t="shared" si="13"/>
        <v>29048137.274451584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834937.57142857066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569456.66866746545</v>
      </c>
      <c r="Q93" s="2">
        <f t="shared" si="26"/>
        <v>569456.66866746545</v>
      </c>
      <c r="R93" s="2">
        <f t="shared" si="16"/>
        <v>29790689.466986567</v>
      </c>
      <c r="S93" s="2">
        <f t="shared" si="17"/>
        <v>562652.83915749192</v>
      </c>
      <c r="T93" s="2">
        <f t="shared" si="18"/>
        <v>10002.285714285681</v>
      </c>
      <c r="U93" s="2">
        <f t="shared" si="19"/>
        <v>569456.66866746545</v>
      </c>
      <c r="V93" s="2">
        <f t="shared" si="5"/>
        <v>910052.83333333326</v>
      </c>
      <c r="W93" s="2">
        <f t="shared" si="20"/>
        <v>13268.166666666628</v>
      </c>
      <c r="X93" s="2">
        <f t="shared" si="6"/>
        <v>556188.50200079882</v>
      </c>
      <c r="Y93" s="2">
        <f t="shared" si="7"/>
        <v>28880636.633653205</v>
      </c>
      <c r="Z93" s="2" t="str">
        <f t="shared" si="8"/>
        <v>HERE</v>
      </c>
      <c r="AA93" s="2">
        <f>IF(Z93="HERE",Y93,AA92+Graph!$G$1*1000)</f>
        <v>28880636.633653205</v>
      </c>
      <c r="AB93" s="2">
        <f t="shared" si="21"/>
        <v>556188.50200079754</v>
      </c>
      <c r="AC93" s="2">
        <f t="shared" si="9"/>
        <v>910052.83333333326</v>
      </c>
      <c r="AD93" s="3">
        <f t="shared" si="10"/>
        <v>28880636.633653205</v>
      </c>
      <c r="AE93" s="2">
        <f>IF(AE91&gt;=52800000,52800000,IF(AB72=Graph!G$1*1000,AE92+Graph!G$1*1000,AC93))</f>
        <v>910052.83333333326</v>
      </c>
      <c r="AF93" s="3">
        <f t="shared" si="11"/>
        <v>910052.83333333326</v>
      </c>
      <c r="AG93" s="3">
        <f t="shared" si="29"/>
        <v>16378100.844937943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24</v>
      </c>
      <c r="C94" s="7"/>
      <c r="D94" s="2" t="e">
        <f t="shared" si="12"/>
        <v>#N/A</v>
      </c>
      <c r="E94" s="2" t="e">
        <f t="shared" si="22"/>
        <v>#N/A</v>
      </c>
      <c r="F94" s="2">
        <v>567160.03293681145</v>
      </c>
      <c r="G94" s="2">
        <f t="shared" si="25"/>
        <v>567160.03293681145</v>
      </c>
      <c r="H94" s="2">
        <f t="shared" si="13"/>
        <v>29615297.307388395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844939.85714285634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574038.25330132246</v>
      </c>
      <c r="Q94" s="2">
        <f t="shared" si="26"/>
        <v>574038.25330132246</v>
      </c>
      <c r="R94" s="2">
        <f t="shared" si="16"/>
        <v>30364727.720287889</v>
      </c>
      <c r="S94" s="2">
        <f t="shared" si="17"/>
        <v>567160.03293681145</v>
      </c>
      <c r="T94" s="2">
        <f t="shared" si="18"/>
        <v>10002.285714285681</v>
      </c>
      <c r="U94" s="2">
        <f t="shared" si="19"/>
        <v>574038.25330132246</v>
      </c>
      <c r="V94" s="2">
        <f t="shared" si="5"/>
        <v>923321</v>
      </c>
      <c r="W94" s="2">
        <f t="shared" si="20"/>
        <v>13268.166666666744</v>
      </c>
      <c r="X94" s="2">
        <f t="shared" si="6"/>
        <v>560770.08663465572</v>
      </c>
      <c r="Y94" s="2">
        <f t="shared" si="7"/>
        <v>29441406.720287859</v>
      </c>
      <c r="Z94" s="2" t="str">
        <f t="shared" si="8"/>
        <v>HERE</v>
      </c>
      <c r="AA94" s="2">
        <f>IF(Z94="HERE",Y94,AA93+Graph!$G$1*1000)</f>
        <v>29441406.720287859</v>
      </c>
      <c r="AB94" s="2">
        <f t="shared" si="21"/>
        <v>560770.08663465455</v>
      </c>
      <c r="AC94" s="2">
        <f t="shared" si="9"/>
        <v>923321</v>
      </c>
      <c r="AD94" s="3">
        <f t="shared" si="10"/>
        <v>29441406.720287859</v>
      </c>
      <c r="AE94" s="2">
        <f>IF(AE92&gt;=52800000,52800000,IF(AB73=Graph!G$1*1000,AE93+Graph!G$1*1000,AC94))</f>
        <v>923321</v>
      </c>
      <c r="AF94" s="3">
        <f t="shared" si="11"/>
        <v>923321</v>
      </c>
      <c r="AG94" s="3">
        <f t="shared" si="29"/>
        <v>16796865.381662622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25</v>
      </c>
      <c r="C95" s="7"/>
      <c r="D95" s="2" t="e">
        <f t="shared" si="12"/>
        <v>#N/A</v>
      </c>
      <c r="E95" s="2" t="e">
        <f t="shared" si="22"/>
        <v>#N/A</v>
      </c>
      <c r="F95" s="2">
        <v>571667.22671613097</v>
      </c>
      <c r="G95" s="2">
        <f t="shared" si="25"/>
        <v>571667.22671613097</v>
      </c>
      <c r="H95" s="2">
        <f t="shared" si="13"/>
        <v>30186964.534104526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854942.14285714203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578619.83793514967</v>
      </c>
      <c r="Q95" s="2">
        <f t="shared" si="26"/>
        <v>578619.83793514967</v>
      </c>
      <c r="R95" s="2">
        <f t="shared" si="16"/>
        <v>30943347.558223039</v>
      </c>
      <c r="S95" s="2">
        <f t="shared" si="17"/>
        <v>571667.22671613097</v>
      </c>
      <c r="T95" s="2">
        <f t="shared" si="18"/>
        <v>10002.285714285681</v>
      </c>
      <c r="U95" s="2">
        <f t="shared" si="19"/>
        <v>578619.83793514967</v>
      </c>
      <c r="V95" s="2">
        <f t="shared" si="5"/>
        <v>936589.16666666663</v>
      </c>
      <c r="W95" s="2">
        <f t="shared" si="20"/>
        <v>13268.166666666628</v>
      </c>
      <c r="X95" s="2">
        <f t="shared" si="6"/>
        <v>565351.67126848304</v>
      </c>
      <c r="Y95" s="2">
        <f t="shared" ref="Y95:Y158" si="30">IF(COUNT($C96)=0,IF(COUNT($C95)=1,C95,SUM(Y94+X95)),C95)</f>
        <v>30006758.391556341</v>
      </c>
      <c r="Z95" s="2" t="str">
        <f t="shared" si="8"/>
        <v>HERE</v>
      </c>
      <c r="AA95" s="2">
        <f>IF(Z95="HERE",Y95,AA94+Graph!$G$1*1000)</f>
        <v>30006758.391556341</v>
      </c>
      <c r="AB95" s="2">
        <f t="shared" si="21"/>
        <v>565351.67126848176</v>
      </c>
      <c r="AC95" s="2">
        <f t="shared" ref="AC95:AC158" si="31">IF(Z96="HERE",V95,AC94)</f>
        <v>936589.16666666663</v>
      </c>
      <c r="AD95" s="3">
        <f t="shared" si="10"/>
        <v>30006758.391556341</v>
      </c>
      <c r="AE95" s="2">
        <f>IF(AE93&gt;=52800000,52800000,IF(AB74=Graph!G$1*1000,AE94+Graph!G$1*1000,AC95))</f>
        <v>936589.16666666663</v>
      </c>
      <c r="AF95" s="3">
        <f t="shared" si="11"/>
        <v>936589.16666666663</v>
      </c>
      <c r="AG95" s="3">
        <f t="shared" si="29"/>
        <v>17219753.344557773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26</v>
      </c>
      <c r="C96" s="7"/>
      <c r="D96" s="2" t="e">
        <f t="shared" si="12"/>
        <v>#N/A</v>
      </c>
      <c r="E96" s="2" t="e">
        <f t="shared" si="22"/>
        <v>#N/A</v>
      </c>
      <c r="F96" s="2">
        <v>576174.4204954803</v>
      </c>
      <c r="G96" s="2">
        <f t="shared" si="25"/>
        <v>576174.4204954803</v>
      </c>
      <c r="H96" s="2">
        <f t="shared" ref="H96:H159" si="32">IF(COUNT($C97)=0,IF(COUNT($C96)=1,C96,SUM(H95+G96)),C96)</f>
        <v>30763138.954600006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864944.42857142771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583201.42256900668</v>
      </c>
      <c r="Q96" s="2">
        <f t="shared" si="26"/>
        <v>583201.42256900668</v>
      </c>
      <c r="R96" s="2">
        <f t="shared" ref="R96:R159" si="33">IF(COUNT($C97)=0,IF(COUNT($C96)=1,M96,SUM(R95+Q96)),M96)</f>
        <v>31526548.980792046</v>
      </c>
      <c r="S96" s="2">
        <f t="shared" si="17"/>
        <v>576174.4204954803</v>
      </c>
      <c r="T96" s="2">
        <f t="shared" si="18"/>
        <v>10002.285714285681</v>
      </c>
      <c r="U96" s="2">
        <f t="shared" si="19"/>
        <v>583201.42256900668</v>
      </c>
      <c r="V96" s="2">
        <f t="shared" si="5"/>
        <v>949857.33333333326</v>
      </c>
      <c r="W96" s="2">
        <f t="shared" si="20"/>
        <v>13268.166666666628</v>
      </c>
      <c r="X96" s="2">
        <f t="shared" si="6"/>
        <v>569933.25590234005</v>
      </c>
      <c r="Y96" s="2">
        <f t="shared" si="30"/>
        <v>30576691.64745868</v>
      </c>
      <c r="Z96" s="2" t="str">
        <f t="shared" si="8"/>
        <v>HERE</v>
      </c>
      <c r="AA96" s="2">
        <f>IF(Z96="HERE",Y96,AA95+Graph!$G$1*1000)</f>
        <v>30576691.64745868</v>
      </c>
      <c r="AB96" s="2">
        <f t="shared" si="21"/>
        <v>569933.25590233877</v>
      </c>
      <c r="AC96" s="2">
        <f t="shared" si="31"/>
        <v>949857.33333333326</v>
      </c>
      <c r="AD96" s="3">
        <f t="shared" si="10"/>
        <v>30576691.64745868</v>
      </c>
      <c r="AE96" s="2">
        <f>IF(AE94&gt;=52800000,52800000,IF(AB75=Graph!G$1*1000,AE95+Graph!G$1*1000,AC96))</f>
        <v>949857.33333333326</v>
      </c>
      <c r="AF96" s="3">
        <f t="shared" si="11"/>
        <v>949857.33333333326</v>
      </c>
      <c r="AG96" s="3">
        <f t="shared" si="29"/>
        <v>17646764.733623393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27</v>
      </c>
      <c r="C97" s="7"/>
      <c r="D97" s="2" t="e">
        <f t="shared" si="12"/>
        <v>#N/A</v>
      </c>
      <c r="E97" s="2" t="e">
        <f t="shared" si="22"/>
        <v>#N/A</v>
      </c>
      <c r="F97" s="2">
        <v>580681.61427479982</v>
      </c>
      <c r="G97" s="2">
        <f t="shared" si="25"/>
        <v>580681.61427479982</v>
      </c>
      <c r="H97" s="2">
        <f t="shared" si="32"/>
        <v>31343820.568874806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874946.71428571339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587783.00720286369</v>
      </c>
      <c r="Q97" s="2">
        <f t="shared" si="26"/>
        <v>587783.00720286369</v>
      </c>
      <c r="R97" s="2">
        <f t="shared" si="33"/>
        <v>32114331.987994909</v>
      </c>
      <c r="S97" s="2">
        <f t="shared" si="17"/>
        <v>580681.61427479982</v>
      </c>
      <c r="T97" s="2">
        <f t="shared" si="18"/>
        <v>10002.285714285681</v>
      </c>
      <c r="U97" s="2">
        <f t="shared" si="19"/>
        <v>587783.00720286369</v>
      </c>
      <c r="V97" s="2">
        <f t="shared" si="5"/>
        <v>963125.5</v>
      </c>
      <c r="W97" s="2">
        <f t="shared" si="20"/>
        <v>13268.166666666744</v>
      </c>
      <c r="X97" s="2">
        <f t="shared" si="6"/>
        <v>574514.84053619695</v>
      </c>
      <c r="Y97" s="2">
        <f t="shared" si="30"/>
        <v>31151206.487994876</v>
      </c>
      <c r="Z97" s="2" t="str">
        <f t="shared" si="8"/>
        <v>HERE</v>
      </c>
      <c r="AA97" s="2">
        <f>IF(Z97="HERE",Y97,AA96+Graph!$G$1*1000)</f>
        <v>31151206.487994876</v>
      </c>
      <c r="AB97" s="2">
        <f t="shared" si="21"/>
        <v>574514.84053619578</v>
      </c>
      <c r="AC97" s="2">
        <f t="shared" si="31"/>
        <v>963125.5</v>
      </c>
      <c r="AD97" s="3">
        <f t="shared" si="10"/>
        <v>31151206.487994876</v>
      </c>
      <c r="AE97" s="2">
        <f>IF(AE95&gt;=52800000,52800000,IF(AB76=Graph!G$1*1000,AE96+Graph!G$1*1000,AC97))</f>
        <v>963125.5</v>
      </c>
      <c r="AF97" s="3">
        <f t="shared" si="11"/>
        <v>963125.5</v>
      </c>
      <c r="AG97" s="3">
        <f t="shared" si="29"/>
        <v>18077899.548859484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28</v>
      </c>
      <c r="C98" s="7"/>
      <c r="D98" s="2" t="e">
        <f t="shared" si="12"/>
        <v>#N/A</v>
      </c>
      <c r="E98" s="2" t="e">
        <f t="shared" si="22"/>
        <v>#N/A</v>
      </c>
      <c r="F98" s="2">
        <v>585188.80805411935</v>
      </c>
      <c r="G98" s="2">
        <f t="shared" si="25"/>
        <v>585188.80805411935</v>
      </c>
      <c r="H98" s="2">
        <f t="shared" si="32"/>
        <v>31929009.376928926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884948.99999999907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592364.59183672071</v>
      </c>
      <c r="Q98" s="2">
        <f t="shared" si="26"/>
        <v>592364.59183672071</v>
      </c>
      <c r="R98" s="2">
        <f t="shared" si="33"/>
        <v>32706696.57983163</v>
      </c>
      <c r="S98" s="2">
        <f t="shared" si="17"/>
        <v>585188.80805411935</v>
      </c>
      <c r="T98" s="2">
        <f t="shared" si="18"/>
        <v>10002.285714285681</v>
      </c>
      <c r="U98" s="2">
        <f t="shared" si="19"/>
        <v>592364.59183672071</v>
      </c>
      <c r="V98" s="2">
        <f t="shared" si="5"/>
        <v>976393.66666666663</v>
      </c>
      <c r="W98" s="2">
        <f t="shared" si="20"/>
        <v>13268.166666666628</v>
      </c>
      <c r="X98" s="2">
        <f t="shared" si="6"/>
        <v>579096.42517005408</v>
      </c>
      <c r="Y98" s="2">
        <f t="shared" si="30"/>
        <v>31730302.913164929</v>
      </c>
      <c r="Z98" s="2" t="str">
        <f t="shared" si="8"/>
        <v>HERE</v>
      </c>
      <c r="AA98" s="2">
        <f>IF(Z98="HERE",Y98,AA97+Graph!$G$1*1000)</f>
        <v>31730302.913164929</v>
      </c>
      <c r="AB98" s="2">
        <f t="shared" si="21"/>
        <v>579096.4251700528</v>
      </c>
      <c r="AC98" s="2">
        <f t="shared" si="31"/>
        <v>976393.66666666663</v>
      </c>
      <c r="AD98" s="3">
        <f t="shared" si="10"/>
        <v>31730302.913164929</v>
      </c>
      <c r="AE98" s="2">
        <f>IF(AE96&gt;=52800000,52800000,IF(AB77=Graph!G$1*1000,AE97+Graph!G$1*1000,AC98))</f>
        <v>976393.66666666663</v>
      </c>
      <c r="AF98" s="3">
        <f t="shared" si="11"/>
        <v>976393.66666666663</v>
      </c>
      <c r="AG98" s="3">
        <f t="shared" si="29"/>
        <v>18513157.790266052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29</v>
      </c>
      <c r="C99" s="7"/>
      <c r="D99" s="2" t="e">
        <f t="shared" si="12"/>
        <v>#N/A</v>
      </c>
      <c r="E99" s="2" t="e">
        <f t="shared" si="22"/>
        <v>#N/A</v>
      </c>
      <c r="F99" s="2">
        <v>589696.00183346868</v>
      </c>
      <c r="G99" s="2">
        <f t="shared" si="25"/>
        <v>589696.00183346868</v>
      </c>
      <c r="H99" s="2">
        <f t="shared" si="32"/>
        <v>32518705.378762394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894951.28571428475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596946.17647057772</v>
      </c>
      <c r="Q99" s="2">
        <f t="shared" si="26"/>
        <v>596946.17647057772</v>
      </c>
      <c r="R99" s="2">
        <f t="shared" si="33"/>
        <v>33303642.756302208</v>
      </c>
      <c r="S99" s="2">
        <f t="shared" si="17"/>
        <v>589696.00183346868</v>
      </c>
      <c r="T99" s="2">
        <f t="shared" si="18"/>
        <v>10002.285714285681</v>
      </c>
      <c r="U99" s="2">
        <f t="shared" si="19"/>
        <v>596946.17647057772</v>
      </c>
      <c r="V99" s="2">
        <f t="shared" si="5"/>
        <v>989661.83333333326</v>
      </c>
      <c r="W99" s="2">
        <f t="shared" si="20"/>
        <v>13268.166666666628</v>
      </c>
      <c r="X99" s="2">
        <f t="shared" si="6"/>
        <v>583678.00980391109</v>
      </c>
      <c r="Y99" s="2">
        <f t="shared" si="30"/>
        <v>32313980.922968838</v>
      </c>
      <c r="Z99" s="2" t="str">
        <f t="shared" si="8"/>
        <v>HERE</v>
      </c>
      <c r="AA99" s="2">
        <f>IF(Z99="HERE",Y99,AA98+Graph!$G$1*1000)</f>
        <v>32313980.922968838</v>
      </c>
      <c r="AB99" s="2">
        <f t="shared" si="21"/>
        <v>583678.00980390981</v>
      </c>
      <c r="AC99" s="2">
        <f t="shared" si="31"/>
        <v>989661.83333333326</v>
      </c>
      <c r="AD99" s="3">
        <f t="shared" si="10"/>
        <v>32313980.922968838</v>
      </c>
      <c r="AE99" s="2">
        <f>IF(AE97&gt;=52800000,52800000,IF(AB78=Graph!G$1*1000,AE98+Graph!G$1*1000,AC99))</f>
        <v>989661.83333333326</v>
      </c>
      <c r="AF99" s="3">
        <f t="shared" si="11"/>
        <v>989661.83333333326</v>
      </c>
      <c r="AG99" s="3">
        <f t="shared" si="29"/>
        <v>18952539.457843058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30</v>
      </c>
      <c r="C100" s="14"/>
      <c r="D100" s="13" t="e">
        <f t="shared" si="12"/>
        <v>#N/A</v>
      </c>
      <c r="E100" s="13" t="e">
        <f t="shared" si="22"/>
        <v>#N/A</v>
      </c>
      <c r="F100" s="13">
        <v>594203.1956127882</v>
      </c>
      <c r="G100" s="2">
        <f t="shared" si="25"/>
        <v>594203.1956127882</v>
      </c>
      <c r="H100" s="13">
        <f t="shared" si="32"/>
        <v>33112908.574375182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904953.57142857043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601527.76110443473</v>
      </c>
      <c r="Q100" s="2">
        <f t="shared" si="26"/>
        <v>600000</v>
      </c>
      <c r="R100" s="13">
        <f t="shared" si="33"/>
        <v>33903642.756302208</v>
      </c>
      <c r="S100" s="13">
        <f t="shared" si="17"/>
        <v>594203.1956127882</v>
      </c>
      <c r="T100" s="13">
        <f t="shared" si="18"/>
        <v>10002.285714285681</v>
      </c>
      <c r="U100" s="13">
        <f t="shared" si="19"/>
        <v>600000</v>
      </c>
      <c r="V100" s="13">
        <f t="shared" si="5"/>
        <v>1002930</v>
      </c>
      <c r="W100" s="13">
        <f t="shared" si="20"/>
        <v>13268.166666666744</v>
      </c>
      <c r="X100" s="13">
        <f t="shared" si="6"/>
        <v>586731.83333333326</v>
      </c>
      <c r="Y100" s="2">
        <f t="shared" si="30"/>
        <v>32900712.75630217</v>
      </c>
      <c r="Z100" s="2" t="str">
        <f t="shared" si="8"/>
        <v>HERE</v>
      </c>
      <c r="AA100" s="2">
        <f>IF(Z100="HERE",Y100,AA99+Graph!$G$1*1000)</f>
        <v>32900712.75630217</v>
      </c>
      <c r="AB100" s="2">
        <f t="shared" si="21"/>
        <v>586731.83333333209</v>
      </c>
      <c r="AC100" s="2">
        <f t="shared" si="31"/>
        <v>1002930</v>
      </c>
      <c r="AD100" s="3">
        <f t="shared" si="10"/>
        <v>32900712.75630217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19396044.55159054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31</v>
      </c>
      <c r="C101" s="7"/>
      <c r="D101" s="2" t="e">
        <f t="shared" si="12"/>
        <v>#N/A</v>
      </c>
      <c r="E101" s="2" t="e">
        <f t="shared" si="22"/>
        <v>#N/A</v>
      </c>
      <c r="F101" s="2">
        <v>598710.38939210773</v>
      </c>
      <c r="G101" s="2">
        <f t="shared" si="25"/>
        <v>598710.38939210773</v>
      </c>
      <c r="H101" s="2">
        <f t="shared" si="32"/>
        <v>33711618.96376729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914955.85714285611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606109.34573829174</v>
      </c>
      <c r="Q101" s="2">
        <f t="shared" si="26"/>
        <v>600000</v>
      </c>
      <c r="R101" s="2">
        <f t="shared" si="33"/>
        <v>34503642.756302208</v>
      </c>
      <c r="S101" s="2">
        <f t="shared" si="17"/>
        <v>598710.38939210773</v>
      </c>
      <c r="T101" s="2">
        <f t="shared" si="18"/>
        <v>10002.285714285681</v>
      </c>
      <c r="U101" s="2">
        <f t="shared" si="19"/>
        <v>600000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546562.28571428568</v>
      </c>
      <c r="Y101" s="2">
        <f t="shared" si="30"/>
        <v>33447275.042016458</v>
      </c>
      <c r="Z101" s="2" t="str">
        <f t="shared" si="8"/>
        <v>HERE</v>
      </c>
      <c r="AA101" s="2">
        <f>IF(Z101="HERE",Y101,AA100+Graph!$G$1*1000)</f>
        <v>33447275.042016458</v>
      </c>
      <c r="AB101" s="2">
        <f t="shared" si="21"/>
        <v>546562.28571428731</v>
      </c>
      <c r="AC101" s="2">
        <f t="shared" si="31"/>
        <v>1056367.7142857143</v>
      </c>
      <c r="AD101" s="3">
        <f t="shared" si="10"/>
        <v>33447275.042016458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19843673.071508486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32</v>
      </c>
      <c r="C102" s="7"/>
      <c r="D102" s="2" t="e">
        <f t="shared" si="12"/>
        <v>#N/A</v>
      </c>
      <c r="E102" s="2" t="e">
        <f t="shared" si="22"/>
        <v>#N/A</v>
      </c>
      <c r="F102" s="2">
        <v>603217.58317145705</v>
      </c>
      <c r="G102" s="2">
        <f t="shared" ref="G102:G165" si="35">IF(F102&gt;600000,$AK$31*1000,F102)</f>
        <v>589997.71428571432</v>
      </c>
      <c r="H102" s="2">
        <f t="shared" si="32"/>
        <v>34301616.678053007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924958.14285714179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610690.93037214875</v>
      </c>
      <c r="Q102" s="2">
        <f t="shared" ref="Q102:Q165" si="36">IF(P102&gt;600000,600000,P102)</f>
        <v>600000</v>
      </c>
      <c r="R102" s="2">
        <f t="shared" si="33"/>
        <v>35103642.756302208</v>
      </c>
      <c r="S102" s="2">
        <f t="shared" si="17"/>
        <v>589997.71428571641</v>
      </c>
      <c r="T102" s="2">
        <f t="shared" si="18"/>
        <v>10002.285714285681</v>
      </c>
      <c r="U102" s="2">
        <f t="shared" si="19"/>
        <v>600000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546562.28571428568</v>
      </c>
      <c r="Y102" s="2">
        <f t="shared" si="30"/>
        <v>33993837.327730745</v>
      </c>
      <c r="Z102" s="2" t="str">
        <f t="shared" si="8"/>
        <v>HERE</v>
      </c>
      <c r="AA102" s="2">
        <f>IF(Z102="HERE",Y102,AA101+Graph!$G$1*1000)</f>
        <v>33993837.327730745</v>
      </c>
      <c r="AB102" s="2">
        <f t="shared" si="21"/>
        <v>546562.28571428731</v>
      </c>
      <c r="AC102" s="2">
        <f t="shared" si="31"/>
        <v>1109805.4285714286</v>
      </c>
      <c r="AD102" s="3">
        <f t="shared" si="10"/>
        <v>33993837.327730745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20295425.017596912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33</v>
      </c>
      <c r="C103" s="7"/>
      <c r="D103" s="2" t="e">
        <f t="shared" si="12"/>
        <v>#N/A</v>
      </c>
      <c r="E103" s="2" t="e">
        <f t="shared" si="22"/>
        <v>#N/A</v>
      </c>
      <c r="F103" s="2">
        <v>607724.77695077658</v>
      </c>
      <c r="G103" s="2">
        <f t="shared" si="35"/>
        <v>589997.71428571432</v>
      </c>
      <c r="H103" s="2">
        <f t="shared" si="32"/>
        <v>34891614.392338723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934960.42857142747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615272.51500600576</v>
      </c>
      <c r="Q103" s="2">
        <f t="shared" si="36"/>
        <v>600000</v>
      </c>
      <c r="R103" s="2">
        <f t="shared" si="33"/>
        <v>35703642.756302208</v>
      </c>
      <c r="S103" s="2">
        <f t="shared" si="17"/>
        <v>589997.71428571641</v>
      </c>
      <c r="T103" s="2">
        <f t="shared" si="18"/>
        <v>10002.285714285681</v>
      </c>
      <c r="U103" s="2">
        <f t="shared" si="19"/>
        <v>600000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546562.28571428591</v>
      </c>
      <c r="Y103" s="2">
        <f t="shared" si="30"/>
        <v>34540399.613445029</v>
      </c>
      <c r="Z103" s="2" t="str">
        <f t="shared" si="8"/>
        <v>HERE</v>
      </c>
      <c r="AA103" s="2">
        <f>IF(Z103="HERE",Y103,AA102+Graph!$G$1*1000)</f>
        <v>34540399.613445029</v>
      </c>
      <c r="AB103" s="2">
        <f t="shared" si="21"/>
        <v>546562.28571428359</v>
      </c>
      <c r="AC103" s="2">
        <f t="shared" si="31"/>
        <v>1163243.1428571427</v>
      </c>
      <c r="AD103" s="3">
        <f t="shared" si="10"/>
        <v>34540399.613445029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20751300.389855802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34</v>
      </c>
      <c r="C104" s="7"/>
      <c r="D104" s="2" t="e">
        <f t="shared" si="12"/>
        <v>#N/A</v>
      </c>
      <c r="E104" s="2" t="e">
        <f t="shared" si="22"/>
        <v>#N/A</v>
      </c>
      <c r="F104" s="2">
        <v>612231.9707300961</v>
      </c>
      <c r="G104" s="2">
        <f t="shared" si="35"/>
        <v>589997.71428571432</v>
      </c>
      <c r="H104" s="2">
        <f t="shared" si="32"/>
        <v>35481612.106624439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944962.71428571315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619854.09963983297</v>
      </c>
      <c r="Q104" s="2">
        <f t="shared" si="36"/>
        <v>600000</v>
      </c>
      <c r="R104" s="2">
        <f t="shared" si="33"/>
        <v>36303642.756302208</v>
      </c>
      <c r="S104" s="2">
        <f t="shared" si="17"/>
        <v>589997.71428571641</v>
      </c>
      <c r="T104" s="2">
        <f t="shared" si="18"/>
        <v>10002.285714285681</v>
      </c>
      <c r="U104" s="2">
        <f t="shared" si="19"/>
        <v>600000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546562.28571428568</v>
      </c>
      <c r="Y104" s="2">
        <f t="shared" si="30"/>
        <v>35086961.899159312</v>
      </c>
      <c r="Z104" s="2" t="str">
        <f t="shared" si="8"/>
        <v>HERE</v>
      </c>
      <c r="AA104" s="2">
        <f>IF(Z104="HERE",Y104,AA103+Graph!$G$1*1000)</f>
        <v>35086961.899159312</v>
      </c>
      <c r="AB104" s="2">
        <f t="shared" si="21"/>
        <v>546562.28571428359</v>
      </c>
      <c r="AC104" s="2">
        <f t="shared" si="31"/>
        <v>1216680.857142857</v>
      </c>
      <c r="AD104" s="3">
        <f t="shared" si="10"/>
        <v>35086961.899159312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21211299.188285168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35</v>
      </c>
      <c r="C105" s="7"/>
      <c r="D105" s="2" t="e">
        <f t="shared" si="12"/>
        <v>#N/A</v>
      </c>
      <c r="E105" s="2" t="e">
        <f t="shared" si="22"/>
        <v>#N/A</v>
      </c>
      <c r="F105" s="2">
        <v>616739.16450944543</v>
      </c>
      <c r="G105" s="2">
        <f t="shared" si="35"/>
        <v>589997.71428571432</v>
      </c>
      <c r="H105" s="2">
        <f t="shared" si="32"/>
        <v>36071609.820910156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954964.99999999884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624435.68427368999</v>
      </c>
      <c r="Q105" s="2">
        <f t="shared" si="36"/>
        <v>600000</v>
      </c>
      <c r="R105" s="2">
        <f t="shared" si="33"/>
        <v>36903642.756302208</v>
      </c>
      <c r="S105" s="2">
        <f t="shared" si="17"/>
        <v>589997.71428571641</v>
      </c>
      <c r="T105" s="2">
        <f t="shared" si="18"/>
        <v>10002.285714285681</v>
      </c>
      <c r="U105" s="2">
        <f t="shared" si="19"/>
        <v>600000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546562.28571428568</v>
      </c>
      <c r="Y105" s="2">
        <f t="shared" si="30"/>
        <v>35633524.184873596</v>
      </c>
      <c r="Z105" s="2" t="str">
        <f t="shared" si="8"/>
        <v>HERE</v>
      </c>
      <c r="AA105" s="2">
        <f>IF(Z105="HERE",Y105,AA104+Graph!$G$1*1000)</f>
        <v>35633524.184873596</v>
      </c>
      <c r="AB105" s="2">
        <f t="shared" si="21"/>
        <v>546562.28571428359</v>
      </c>
      <c r="AC105" s="2">
        <f t="shared" si="31"/>
        <v>1270118.5714285714</v>
      </c>
      <c r="AD105" s="3">
        <f t="shared" si="10"/>
        <v>35633524.184873596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21675421.412885003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36</v>
      </c>
      <c r="C106" s="7"/>
      <c r="D106" s="2" t="e">
        <f t="shared" si="12"/>
        <v>#N/A</v>
      </c>
      <c r="E106" s="2" t="e">
        <f t="shared" si="22"/>
        <v>#N/A</v>
      </c>
      <c r="F106" s="2">
        <v>621246.35828876495</v>
      </c>
      <c r="G106" s="2">
        <f t="shared" si="35"/>
        <v>589997.71428571432</v>
      </c>
      <c r="H106" s="2">
        <f t="shared" si="32"/>
        <v>36661607.535195872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964967.28571428452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629017.268907547</v>
      </c>
      <c r="Q106" s="2">
        <f t="shared" si="36"/>
        <v>600000</v>
      </c>
      <c r="R106" s="2">
        <f t="shared" si="33"/>
        <v>37503642.756302208</v>
      </c>
      <c r="S106" s="2">
        <f t="shared" si="17"/>
        <v>589997.71428571641</v>
      </c>
      <c r="T106" s="2">
        <f t="shared" si="18"/>
        <v>10002.285714285681</v>
      </c>
      <c r="U106" s="2">
        <f t="shared" si="19"/>
        <v>600000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546562.28571428568</v>
      </c>
      <c r="Y106" s="2">
        <f t="shared" si="30"/>
        <v>36180086.470587879</v>
      </c>
      <c r="Z106" s="2" t="str">
        <f t="shared" si="8"/>
        <v>HERE</v>
      </c>
      <c r="AA106" s="2">
        <f>IF(Z106="HERE",Y106,AA105+Graph!$G$1*1000)</f>
        <v>36180086.470587879</v>
      </c>
      <c r="AB106" s="2">
        <f t="shared" si="21"/>
        <v>546562.28571428359</v>
      </c>
      <c r="AC106" s="2">
        <f t="shared" si="31"/>
        <v>1323556.2857142857</v>
      </c>
      <c r="AD106" s="3">
        <f t="shared" si="10"/>
        <v>36180086.470587879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22143667.063655313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37</v>
      </c>
      <c r="C107" s="7"/>
      <c r="D107" s="2" t="e">
        <f t="shared" si="12"/>
        <v>#N/A</v>
      </c>
      <c r="E107" s="2" t="e">
        <f t="shared" si="22"/>
        <v>#N/A</v>
      </c>
      <c r="F107" s="2">
        <v>625753.55206811428</v>
      </c>
      <c r="G107" s="2">
        <f t="shared" si="35"/>
        <v>589997.71428571432</v>
      </c>
      <c r="H107" s="2">
        <f t="shared" si="32"/>
        <v>37251605.249481589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974969.5714285702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633598.85354140401</v>
      </c>
      <c r="Q107" s="2">
        <f t="shared" si="36"/>
        <v>600000</v>
      </c>
      <c r="R107" s="2">
        <f t="shared" si="33"/>
        <v>38103642.756302208</v>
      </c>
      <c r="S107" s="2">
        <f t="shared" si="17"/>
        <v>589997.71428571641</v>
      </c>
      <c r="T107" s="2">
        <f t="shared" si="18"/>
        <v>10002.285714285681</v>
      </c>
      <c r="U107" s="2">
        <f t="shared" si="19"/>
        <v>600000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546562.28571428568</v>
      </c>
      <c r="Y107" s="2">
        <f t="shared" si="30"/>
        <v>36726648.756302163</v>
      </c>
      <c r="Z107" s="2" t="str">
        <f t="shared" si="8"/>
        <v>HERE</v>
      </c>
      <c r="AA107" s="2">
        <f>IF(Z107="HERE",Y107,AA106+Graph!$G$1*1000)</f>
        <v>36726648.756302163</v>
      </c>
      <c r="AB107" s="2">
        <f t="shared" si="21"/>
        <v>546562.28571428359</v>
      </c>
      <c r="AC107" s="2">
        <f t="shared" si="31"/>
        <v>1376994</v>
      </c>
      <c r="AD107" s="3">
        <f t="shared" si="10"/>
        <v>36726648.756302163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22616036.140596092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38</v>
      </c>
      <c r="C108" s="7"/>
      <c r="D108" s="2" t="e">
        <f t="shared" si="12"/>
        <v>#N/A</v>
      </c>
      <c r="E108" s="2" t="e">
        <f t="shared" si="22"/>
        <v>#N/A</v>
      </c>
      <c r="F108" s="2">
        <v>630260.74584743381</v>
      </c>
      <c r="G108" s="2">
        <f t="shared" si="35"/>
        <v>589997.71428571432</v>
      </c>
      <c r="H108" s="2">
        <f t="shared" si="32"/>
        <v>37841602.963767305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984971.85714285588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638180.43817526102</v>
      </c>
      <c r="Q108" s="2">
        <f t="shared" si="36"/>
        <v>600000</v>
      </c>
      <c r="R108" s="2">
        <f t="shared" si="33"/>
        <v>38703642.756302208</v>
      </c>
      <c r="S108" s="2">
        <f t="shared" si="17"/>
        <v>589997.71428571641</v>
      </c>
      <c r="T108" s="2">
        <f t="shared" si="18"/>
        <v>10002.285714285681</v>
      </c>
      <c r="U108" s="2">
        <f t="shared" si="19"/>
        <v>600000</v>
      </c>
      <c r="V108" s="2">
        <f t="shared" si="34"/>
        <v>1508825.75</v>
      </c>
      <c r="W108" s="2">
        <f t="shared" si="20"/>
        <v>131831.75</v>
      </c>
      <c r="X108" s="2">
        <f t="shared" si="6"/>
        <v>468168.25</v>
      </c>
      <c r="Y108" s="2">
        <f t="shared" si="30"/>
        <v>37194817.006302163</v>
      </c>
      <c r="Z108" s="2" t="str">
        <f t="shared" si="8"/>
        <v>HERE</v>
      </c>
      <c r="AA108" s="2">
        <f>IF(Z108="HERE",Y108,AA107+Graph!$G$1*1000)</f>
        <v>37194817.006302163</v>
      </c>
      <c r="AB108" s="2">
        <f t="shared" si="21"/>
        <v>468168.25</v>
      </c>
      <c r="AC108" s="2">
        <f t="shared" si="31"/>
        <v>1508825.75</v>
      </c>
      <c r="AD108" s="3">
        <f t="shared" si="10"/>
        <v>37194817.006302163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23092528.643707313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39</v>
      </c>
      <c r="C109" s="7"/>
      <c r="D109" s="2" t="e">
        <f t="shared" si="12"/>
        <v>#N/A</v>
      </c>
      <c r="E109" s="2" t="e">
        <f t="shared" si="22"/>
        <v>#N/A</v>
      </c>
      <c r="F109" s="2">
        <v>634767.93962675333</v>
      </c>
      <c r="G109" s="2">
        <f t="shared" si="35"/>
        <v>589997.71428571432</v>
      </c>
      <c r="H109" s="2">
        <f t="shared" si="32"/>
        <v>38431600.678053021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994974.14285714156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642762.02280911803</v>
      </c>
      <c r="Q109" s="2">
        <f t="shared" si="36"/>
        <v>600000</v>
      </c>
      <c r="R109" s="2">
        <f t="shared" si="33"/>
        <v>39303642.756302208</v>
      </c>
      <c r="S109" s="2">
        <f t="shared" si="17"/>
        <v>589997.71428571641</v>
      </c>
      <c r="T109" s="2">
        <f t="shared" si="18"/>
        <v>10002.285714285681</v>
      </c>
      <c r="U109" s="2">
        <f t="shared" si="19"/>
        <v>600000</v>
      </c>
      <c r="V109" s="2">
        <f t="shared" si="34"/>
        <v>1640657.5</v>
      </c>
      <c r="W109" s="2">
        <f t="shared" si="20"/>
        <v>131831.75</v>
      </c>
      <c r="X109" s="2">
        <f t="shared" si="6"/>
        <v>468168.25</v>
      </c>
      <c r="Y109" s="2">
        <f t="shared" si="30"/>
        <v>37662985.256302163</v>
      </c>
      <c r="Z109" s="2" t="str">
        <f t="shared" si="8"/>
        <v>HERE</v>
      </c>
      <c r="AA109" s="2">
        <f>IF(Z109="HERE",Y109,AA108+Graph!$G$1*1000)</f>
        <v>37662985.256302163</v>
      </c>
      <c r="AB109" s="2">
        <f t="shared" si="21"/>
        <v>468168.25</v>
      </c>
      <c r="AC109" s="2">
        <f t="shared" si="31"/>
        <v>1640657.5</v>
      </c>
      <c r="AD109" s="3">
        <f t="shared" si="10"/>
        <v>37662985.256302163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23573144.572989009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40</v>
      </c>
      <c r="C110" s="7"/>
      <c r="D110" s="2" t="e">
        <f t="shared" si="12"/>
        <v>#N/A</v>
      </c>
      <c r="E110" s="2" t="e">
        <f t="shared" si="22"/>
        <v>#N/A</v>
      </c>
      <c r="F110" s="2">
        <v>639275.13340610266</v>
      </c>
      <c r="G110" s="2">
        <f t="shared" si="35"/>
        <v>589997.71428571432</v>
      </c>
      <c r="H110" s="2">
        <f t="shared" si="32"/>
        <v>39021598.392338738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1004976.4285714272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647343.60744297504</v>
      </c>
      <c r="Q110" s="2">
        <f t="shared" si="36"/>
        <v>600000</v>
      </c>
      <c r="R110" s="2">
        <f t="shared" si="33"/>
        <v>39903642.756302208</v>
      </c>
      <c r="S110" s="2">
        <f t="shared" si="17"/>
        <v>589997.71428571641</v>
      </c>
      <c r="T110" s="2">
        <f t="shared" si="18"/>
        <v>10002.285714285681</v>
      </c>
      <c r="U110" s="2">
        <f t="shared" si="19"/>
        <v>600000</v>
      </c>
      <c r="V110" s="2">
        <f t="shared" si="34"/>
        <v>1772489.25</v>
      </c>
      <c r="W110" s="2">
        <f t="shared" si="20"/>
        <v>131831.75</v>
      </c>
      <c r="X110" s="2">
        <f t="shared" si="6"/>
        <v>468168.25</v>
      </c>
      <c r="Y110" s="2">
        <f t="shared" si="30"/>
        <v>38131153.506302163</v>
      </c>
      <c r="Z110" s="2" t="str">
        <f t="shared" si="8"/>
        <v>HERE</v>
      </c>
      <c r="AA110" s="2">
        <f>IF(Z110="HERE",Y110,AA109+Graph!$G$1*1000)</f>
        <v>38131153.506302163</v>
      </c>
      <c r="AB110" s="2">
        <f t="shared" si="21"/>
        <v>468168.25</v>
      </c>
      <c r="AC110" s="2">
        <f t="shared" si="31"/>
        <v>1772489.25</v>
      </c>
      <c r="AD110" s="3">
        <f t="shared" si="10"/>
        <v>38131153.506302163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24057883.928441174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41</v>
      </c>
      <c r="C111" s="7"/>
      <c r="D111" s="2" t="e">
        <f t="shared" si="12"/>
        <v>#N/A</v>
      </c>
      <c r="E111" s="2" t="e">
        <f t="shared" si="22"/>
        <v>#N/A</v>
      </c>
      <c r="F111" s="2">
        <v>643782.32718542218</v>
      </c>
      <c r="G111" s="2">
        <f t="shared" si="35"/>
        <v>589997.71428571432</v>
      </c>
      <c r="H111" s="2">
        <f t="shared" si="32"/>
        <v>39611596.106624454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1014978.7142857129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651925.19207683206</v>
      </c>
      <c r="Q111" s="2">
        <f t="shared" si="36"/>
        <v>600000</v>
      </c>
      <c r="R111" s="2">
        <f t="shared" si="33"/>
        <v>40503642.756302208</v>
      </c>
      <c r="S111" s="2">
        <f t="shared" si="17"/>
        <v>589997.71428571641</v>
      </c>
      <c r="T111" s="2">
        <f t="shared" si="18"/>
        <v>10002.285714285681</v>
      </c>
      <c r="U111" s="2">
        <f t="shared" si="19"/>
        <v>600000</v>
      </c>
      <c r="V111" s="2">
        <f t="shared" si="34"/>
        <v>1904321</v>
      </c>
      <c r="W111" s="2">
        <f t="shared" si="20"/>
        <v>131831.75</v>
      </c>
      <c r="X111" s="2">
        <f t="shared" si="6"/>
        <v>468168.25</v>
      </c>
      <c r="Y111" s="2">
        <f t="shared" si="30"/>
        <v>38599321.756302163</v>
      </c>
      <c r="Z111" s="2" t="str">
        <f t="shared" si="8"/>
        <v>HERE</v>
      </c>
      <c r="AA111" s="2">
        <f>IF(Z111="HERE",Y111,AA110+Graph!$G$1*1000)</f>
        <v>38599321.756302163</v>
      </c>
      <c r="AB111" s="2">
        <f t="shared" si="21"/>
        <v>468168.25</v>
      </c>
      <c r="AC111" s="2">
        <f t="shared" si="31"/>
        <v>1904321</v>
      </c>
      <c r="AD111" s="3">
        <f t="shared" si="10"/>
        <v>38599321.756302163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24546746.710063815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42</v>
      </c>
      <c r="C112" s="7"/>
      <c r="D112" s="2" t="e">
        <f t="shared" si="12"/>
        <v>#N/A</v>
      </c>
      <c r="E112" s="2" t="e">
        <f t="shared" si="22"/>
        <v>#N/A</v>
      </c>
      <c r="F112" s="2">
        <v>648289.52096474171</v>
      </c>
      <c r="G112" s="2">
        <f t="shared" si="35"/>
        <v>589997.71428571432</v>
      </c>
      <c r="H112" s="2">
        <f t="shared" si="32"/>
        <v>40201593.820910171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1024980.9999999986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656506.77671065927</v>
      </c>
      <c r="Q112" s="2">
        <f t="shared" si="36"/>
        <v>600000</v>
      </c>
      <c r="R112" s="2">
        <f t="shared" si="33"/>
        <v>41103642.756302208</v>
      </c>
      <c r="S112" s="2">
        <f t="shared" si="17"/>
        <v>589997.71428571641</v>
      </c>
      <c r="T112" s="2">
        <f t="shared" si="18"/>
        <v>10002.285714285681</v>
      </c>
      <c r="U112" s="2">
        <f t="shared" si="19"/>
        <v>600000</v>
      </c>
      <c r="V112" s="2">
        <f t="shared" si="34"/>
        <v>2036152.75</v>
      </c>
      <c r="W112" s="2">
        <f t="shared" si="20"/>
        <v>131831.75</v>
      </c>
      <c r="X112" s="2">
        <f t="shared" si="6"/>
        <v>468168.25</v>
      </c>
      <c r="Y112" s="2">
        <f t="shared" si="30"/>
        <v>39067490.006302163</v>
      </c>
      <c r="Z112" s="2" t="str">
        <f t="shared" si="8"/>
        <v>HERE</v>
      </c>
      <c r="AA112" s="2">
        <f>IF(Z112="HERE",Y112,AA111+Graph!$G$1*1000)</f>
        <v>39067490.006302163</v>
      </c>
      <c r="AB112" s="2">
        <f t="shared" si="21"/>
        <v>468168.25</v>
      </c>
      <c r="AC112" s="2">
        <f t="shared" si="31"/>
        <v>2036152.75</v>
      </c>
      <c r="AD112" s="3">
        <f t="shared" si="10"/>
        <v>39067490.006302163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25039732.917856921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43</v>
      </c>
      <c r="C113" s="7"/>
      <c r="D113" s="2" t="e">
        <f t="shared" si="12"/>
        <v>#N/A</v>
      </c>
      <c r="E113" s="2" t="e">
        <f t="shared" si="22"/>
        <v>#N/A</v>
      </c>
      <c r="F113" s="2">
        <v>652796.71474409103</v>
      </c>
      <c r="G113" s="2">
        <f t="shared" si="35"/>
        <v>589997.71428571432</v>
      </c>
      <c r="H113" s="2">
        <f t="shared" si="32"/>
        <v>40791591.535195887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1034983.2857142843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661088.36134451628</v>
      </c>
      <c r="Q113" s="2">
        <f t="shared" si="36"/>
        <v>600000</v>
      </c>
      <c r="R113" s="2">
        <f t="shared" si="33"/>
        <v>41703642.756302208</v>
      </c>
      <c r="S113" s="2">
        <f t="shared" si="17"/>
        <v>589997.71428571641</v>
      </c>
      <c r="T113" s="2">
        <f t="shared" si="18"/>
        <v>10002.285714285681</v>
      </c>
      <c r="U113" s="2">
        <f t="shared" si="19"/>
        <v>600000</v>
      </c>
      <c r="V113" s="2">
        <f t="shared" si="34"/>
        <v>2167984.5</v>
      </c>
      <c r="W113" s="2">
        <f t="shared" si="20"/>
        <v>131831.75</v>
      </c>
      <c r="X113" s="2">
        <f t="shared" si="6"/>
        <v>468168.25</v>
      </c>
      <c r="Y113" s="2">
        <f t="shared" si="30"/>
        <v>39535658.256302163</v>
      </c>
      <c r="Z113" s="2" t="str">
        <f t="shared" si="8"/>
        <v>HERE</v>
      </c>
      <c r="AA113" s="2">
        <f>IF(Z113="HERE",Y113,AA112+Graph!$G$1*1000)</f>
        <v>39535658.256302163</v>
      </c>
      <c r="AB113" s="2">
        <f t="shared" si="21"/>
        <v>468168.25</v>
      </c>
      <c r="AC113" s="2">
        <f t="shared" si="31"/>
        <v>2167984.5</v>
      </c>
      <c r="AD113" s="3">
        <f t="shared" si="10"/>
        <v>39535658.256302163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25536842.551820502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44</v>
      </c>
      <c r="C114" s="7"/>
      <c r="D114" s="2" t="e">
        <f t="shared" si="12"/>
        <v>#N/A</v>
      </c>
      <c r="E114" s="2" t="e">
        <f t="shared" si="22"/>
        <v>#N/A</v>
      </c>
      <c r="F114" s="2">
        <v>657303.90852341056</v>
      </c>
      <c r="G114" s="2">
        <f t="shared" si="35"/>
        <v>589997.71428571432</v>
      </c>
      <c r="H114" s="2">
        <f t="shared" si="32"/>
        <v>41381589.249481604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1044985.57142857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665669.94597837329</v>
      </c>
      <c r="Q114" s="2">
        <f t="shared" si="36"/>
        <v>600000</v>
      </c>
      <c r="R114" s="2">
        <f t="shared" si="33"/>
        <v>42303642.756302208</v>
      </c>
      <c r="S114" s="2">
        <f t="shared" si="17"/>
        <v>589997.71428571641</v>
      </c>
      <c r="T114" s="2">
        <f t="shared" si="18"/>
        <v>10002.285714285681</v>
      </c>
      <c r="U114" s="2">
        <f t="shared" si="19"/>
        <v>600000</v>
      </c>
      <c r="V114" s="2">
        <f t="shared" si="34"/>
        <v>2299816.25</v>
      </c>
      <c r="W114" s="2">
        <f t="shared" si="20"/>
        <v>131831.75</v>
      </c>
      <c r="X114" s="2">
        <f t="shared" si="6"/>
        <v>468168.25</v>
      </c>
      <c r="Y114" s="2">
        <f t="shared" si="30"/>
        <v>40003826.506302163</v>
      </c>
      <c r="Z114" s="2" t="str">
        <f t="shared" si="8"/>
        <v>HERE</v>
      </c>
      <c r="AA114" s="2">
        <f>IF(Z114="HERE",Y114,AA113+Graph!$G$1*1000)</f>
        <v>40003826.506302163</v>
      </c>
      <c r="AB114" s="2">
        <f t="shared" si="21"/>
        <v>468168.25</v>
      </c>
      <c r="AC114" s="2">
        <f t="shared" si="31"/>
        <v>2299816.25</v>
      </c>
      <c r="AD114" s="3">
        <f t="shared" si="10"/>
        <v>40003826.506302163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26038075.611954551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45</v>
      </c>
      <c r="C115" s="7"/>
      <c r="D115" s="2" t="e">
        <f t="shared" si="12"/>
        <v>#N/A</v>
      </c>
      <c r="E115" s="2" t="e">
        <f t="shared" si="22"/>
        <v>#N/A</v>
      </c>
      <c r="F115" s="2">
        <v>661811.10230273008</v>
      </c>
      <c r="G115" s="2">
        <f t="shared" si="35"/>
        <v>589997.71428571432</v>
      </c>
      <c r="H115" s="2">
        <f t="shared" si="32"/>
        <v>41971586.96376732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1054987.8571428556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670251.5306122303</v>
      </c>
      <c r="Q115" s="2">
        <f t="shared" si="36"/>
        <v>600000</v>
      </c>
      <c r="R115" s="2">
        <f t="shared" si="33"/>
        <v>42903642.756302208</v>
      </c>
      <c r="S115" s="2">
        <f t="shared" si="17"/>
        <v>589997.71428571641</v>
      </c>
      <c r="T115" s="2">
        <f t="shared" si="18"/>
        <v>10002.285714285681</v>
      </c>
      <c r="U115" s="2">
        <f t="shared" si="19"/>
        <v>600000</v>
      </c>
      <c r="V115" s="2">
        <f t="shared" si="34"/>
        <v>2431648</v>
      </c>
      <c r="W115" s="2">
        <f t="shared" si="20"/>
        <v>131831.75</v>
      </c>
      <c r="X115" s="2">
        <f t="shared" si="6"/>
        <v>468168.25</v>
      </c>
      <c r="Y115" s="2">
        <f t="shared" si="30"/>
        <v>40471994.756302163</v>
      </c>
      <c r="Z115" s="2" t="str">
        <f t="shared" si="8"/>
        <v>HERE</v>
      </c>
      <c r="AA115" s="2">
        <f>IF(Z115="HERE",Y115,AA114+Graph!$G$1*1000)</f>
        <v>40471994.756302163</v>
      </c>
      <c r="AB115" s="2">
        <f t="shared" si="21"/>
        <v>468168.25</v>
      </c>
      <c r="AC115" s="2">
        <f t="shared" si="31"/>
        <v>2431648</v>
      </c>
      <c r="AD115" s="3">
        <f t="shared" si="10"/>
        <v>40471994.756302163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26543432.098259076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46</v>
      </c>
      <c r="C116" s="7"/>
      <c r="D116" s="2" t="e">
        <f t="shared" si="12"/>
        <v>#N/A</v>
      </c>
      <c r="E116" s="2" t="e">
        <f t="shared" si="22"/>
        <v>#N/A</v>
      </c>
      <c r="F116" s="2">
        <v>666318.29608207941</v>
      </c>
      <c r="G116" s="2">
        <f t="shared" si="35"/>
        <v>589997.71428571432</v>
      </c>
      <c r="H116" s="2">
        <f t="shared" si="32"/>
        <v>42561584.678053036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1064990.1428571413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674833.11524608731</v>
      </c>
      <c r="Q116" s="2">
        <f t="shared" si="36"/>
        <v>600000</v>
      </c>
      <c r="R116" s="2">
        <f t="shared" si="33"/>
        <v>43503642.756302208</v>
      </c>
      <c r="S116" s="2">
        <f t="shared" si="17"/>
        <v>589997.71428571641</v>
      </c>
      <c r="T116" s="2">
        <f t="shared" si="18"/>
        <v>10002.285714285681</v>
      </c>
      <c r="U116" s="2">
        <f t="shared" si="19"/>
        <v>600000</v>
      </c>
      <c r="V116" s="2">
        <f t="shared" si="34"/>
        <v>2639309</v>
      </c>
      <c r="W116" s="2">
        <f t="shared" si="20"/>
        <v>207661</v>
      </c>
      <c r="X116" s="2">
        <f t="shared" si="6"/>
        <v>392339</v>
      </c>
      <c r="Y116" s="2">
        <f t="shared" si="30"/>
        <v>40864333.756302163</v>
      </c>
      <c r="Z116" s="2" t="str">
        <f t="shared" si="8"/>
        <v>HERE</v>
      </c>
      <c r="AA116" s="2">
        <f>IF(Z116="HERE",Y116,AA115+Graph!$G$1*1000)</f>
        <v>40864333.756302163</v>
      </c>
      <c r="AB116" s="2">
        <f t="shared" si="21"/>
        <v>392339</v>
      </c>
      <c r="AC116" s="2">
        <f t="shared" si="31"/>
        <v>2639309</v>
      </c>
      <c r="AD116" s="3">
        <f t="shared" si="10"/>
        <v>40864333.756302163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27052912.01073404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47</v>
      </c>
      <c r="C117" s="7"/>
      <c r="D117" s="2" t="e">
        <f t="shared" si="12"/>
        <v>#N/A</v>
      </c>
      <c r="E117" s="2" t="e">
        <f t="shared" si="22"/>
        <v>#N/A</v>
      </c>
      <c r="F117" s="2">
        <v>670825.48986139894</v>
      </c>
      <c r="G117" s="2">
        <f t="shared" si="35"/>
        <v>589997.71428571432</v>
      </c>
      <c r="H117" s="2">
        <f t="shared" si="32"/>
        <v>43151582.392338753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1074992.428571427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679414.69987994432</v>
      </c>
      <c r="Q117" s="2">
        <f t="shared" si="36"/>
        <v>600000</v>
      </c>
      <c r="R117" s="2">
        <f t="shared" si="33"/>
        <v>44103642.756302208</v>
      </c>
      <c r="S117" s="2">
        <f t="shared" si="17"/>
        <v>589997.71428571641</v>
      </c>
      <c r="T117" s="2">
        <f t="shared" si="18"/>
        <v>10002.285714285681</v>
      </c>
      <c r="U117" s="2">
        <f t="shared" si="19"/>
        <v>600000</v>
      </c>
      <c r="V117" s="2">
        <f t="shared" si="34"/>
        <v>2918252</v>
      </c>
      <c r="W117" s="2">
        <f t="shared" si="20"/>
        <v>278943</v>
      </c>
      <c r="X117" s="2">
        <f t="shared" si="6"/>
        <v>321057</v>
      </c>
      <c r="Y117" s="2">
        <f t="shared" si="30"/>
        <v>41185390.756302163</v>
      </c>
      <c r="Z117" s="2" t="str">
        <f t="shared" si="8"/>
        <v>HERE</v>
      </c>
      <c r="AA117" s="2">
        <f>IF(Z117="HERE",Y117,AA116+Graph!$G$1*1000)</f>
        <v>41185390.756302163</v>
      </c>
      <c r="AB117" s="2">
        <f t="shared" si="21"/>
        <v>321057</v>
      </c>
      <c r="AC117" s="2">
        <f t="shared" si="31"/>
        <v>2918252</v>
      </c>
      <c r="AD117" s="3">
        <f t="shared" si="10"/>
        <v>41185390.756302163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27566515.34937948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48</v>
      </c>
      <c r="C118" s="7"/>
      <c r="D118" s="2" t="e">
        <f t="shared" si="12"/>
        <v>#N/A</v>
      </c>
      <c r="E118" s="2" t="e">
        <f t="shared" si="22"/>
        <v>#N/A</v>
      </c>
      <c r="F118" s="2">
        <v>675332.68364071846</v>
      </c>
      <c r="G118" s="2">
        <f t="shared" si="35"/>
        <v>589997.71428571432</v>
      </c>
      <c r="H118" s="2">
        <f t="shared" si="32"/>
        <v>43741580.106624469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1084994.7142857127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683996.28451380134</v>
      </c>
      <c r="Q118" s="2">
        <f t="shared" si="36"/>
        <v>600000</v>
      </c>
      <c r="R118" s="2">
        <f t="shared" si="33"/>
        <v>44703642.756302208</v>
      </c>
      <c r="S118" s="2">
        <f t="shared" si="17"/>
        <v>589997.71428571641</v>
      </c>
      <c r="T118" s="2">
        <f t="shared" si="18"/>
        <v>10002.285714285681</v>
      </c>
      <c r="U118" s="2">
        <f t="shared" si="19"/>
        <v>600000</v>
      </c>
      <c r="V118" s="2">
        <f t="shared" si="34"/>
        <v>3234946</v>
      </c>
      <c r="W118" s="2">
        <f t="shared" si="20"/>
        <v>316694</v>
      </c>
      <c r="X118" s="2">
        <f t="shared" si="6"/>
        <v>283306</v>
      </c>
      <c r="Y118" s="2">
        <f t="shared" si="30"/>
        <v>41468696.756302163</v>
      </c>
      <c r="Z118" s="2" t="str">
        <f t="shared" si="8"/>
        <v>HERE</v>
      </c>
      <c r="AA118" s="2">
        <f>IF(Z118="HERE",Y118,AA117+Graph!$G$1*1000)</f>
        <v>41468696.756302163</v>
      </c>
      <c r="AB118" s="2">
        <f t="shared" si="21"/>
        <v>283306</v>
      </c>
      <c r="AC118" s="2">
        <f t="shared" si="31"/>
        <v>3234946</v>
      </c>
      <c r="AD118" s="3">
        <f t="shared" si="10"/>
        <v>41468696.756302163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28084242.114195388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49</v>
      </c>
      <c r="C119" s="7"/>
      <c r="D119" s="2" t="e">
        <f t="shared" si="12"/>
        <v>#N/A</v>
      </c>
      <c r="E119" s="2" t="e">
        <f t="shared" si="22"/>
        <v>#N/A</v>
      </c>
      <c r="F119" s="2">
        <v>679839.87742006779</v>
      </c>
      <c r="G119" s="2">
        <f t="shared" si="35"/>
        <v>589997.71428571432</v>
      </c>
      <c r="H119" s="2">
        <f t="shared" si="32"/>
        <v>44331577.820910186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1094996.9999999984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688577.86914765835</v>
      </c>
      <c r="Q119" s="2">
        <f t="shared" si="36"/>
        <v>600000</v>
      </c>
      <c r="R119" s="2">
        <f t="shared" si="33"/>
        <v>45303642.756302208</v>
      </c>
      <c r="S119" s="2">
        <f t="shared" si="17"/>
        <v>589997.71428571641</v>
      </c>
      <c r="T119" s="2">
        <f t="shared" si="18"/>
        <v>10002.285714285681</v>
      </c>
      <c r="U119" s="2">
        <f t="shared" si="19"/>
        <v>600000</v>
      </c>
      <c r="V119" s="2">
        <f t="shared" si="34"/>
        <v>3559179</v>
      </c>
      <c r="W119" s="2">
        <f t="shared" si="20"/>
        <v>324233</v>
      </c>
      <c r="X119" s="2">
        <f t="shared" si="6"/>
        <v>275767</v>
      </c>
      <c r="Y119" s="2">
        <f t="shared" si="30"/>
        <v>41744463.756302163</v>
      </c>
      <c r="Z119" s="2" t="str">
        <f t="shared" si="8"/>
        <v>HERE</v>
      </c>
      <c r="AA119" s="2">
        <f>IF(Z119="HERE",Y119,AA118+Graph!$G$1*1000)</f>
        <v>41744463.756302163</v>
      </c>
      <c r="AB119" s="2">
        <f t="shared" si="21"/>
        <v>275767</v>
      </c>
      <c r="AC119" s="2">
        <f t="shared" si="31"/>
        <v>3559179</v>
      </c>
      <c r="AD119" s="3">
        <f t="shared" si="10"/>
        <v>41744463.756302163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28606092.305181772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50</v>
      </c>
      <c r="C120" s="7"/>
      <c r="D120" s="2" t="e">
        <f t="shared" si="12"/>
        <v>#N/A</v>
      </c>
      <c r="E120" s="2" t="e">
        <f t="shared" si="22"/>
        <v>#N/A</v>
      </c>
      <c r="F120" s="2">
        <v>684347.07119938731</v>
      </c>
      <c r="G120" s="2">
        <f t="shared" si="35"/>
        <v>589997.71428571432</v>
      </c>
      <c r="H120" s="2">
        <f t="shared" si="32"/>
        <v>44921575.535195902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1104999.2857142841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693159.45378151536</v>
      </c>
      <c r="Q120" s="2">
        <f t="shared" si="36"/>
        <v>600000</v>
      </c>
      <c r="R120" s="2">
        <f t="shared" si="33"/>
        <v>45903642.756302208</v>
      </c>
      <c r="S120" s="2">
        <f t="shared" si="17"/>
        <v>589997.71428571641</v>
      </c>
      <c r="T120" s="2">
        <f t="shared" si="18"/>
        <v>10002.285714285681</v>
      </c>
      <c r="U120" s="2">
        <f t="shared" si="19"/>
        <v>600000</v>
      </c>
      <c r="V120" s="2">
        <f t="shared" si="34"/>
        <v>3837094</v>
      </c>
      <c r="W120" s="2">
        <f t="shared" si="20"/>
        <v>277915</v>
      </c>
      <c r="X120" s="2">
        <f t="shared" si="6"/>
        <v>322085</v>
      </c>
      <c r="Y120" s="2">
        <f t="shared" si="30"/>
        <v>42066548.756302163</v>
      </c>
      <c r="Z120" s="2" t="str">
        <f t="shared" si="8"/>
        <v>HERE</v>
      </c>
      <c r="AA120" s="2">
        <f>IF(Z120="HERE",Y120,AA119+Graph!$G$1*1000)</f>
        <v>42066548.756302163</v>
      </c>
      <c r="AB120" s="2">
        <f t="shared" si="21"/>
        <v>322085</v>
      </c>
      <c r="AC120" s="2">
        <f t="shared" si="31"/>
        <v>3837094</v>
      </c>
      <c r="AD120" s="3">
        <f t="shared" si="10"/>
        <v>42066548.756302163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29132065.92233862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51</v>
      </c>
      <c r="C121" s="7"/>
      <c r="D121" s="2" t="e">
        <f t="shared" si="12"/>
        <v>#N/A</v>
      </c>
      <c r="E121" s="2" t="e">
        <f t="shared" si="22"/>
        <v>#N/A</v>
      </c>
      <c r="F121" s="2">
        <v>688854.26497870684</v>
      </c>
      <c r="G121" s="2">
        <f t="shared" si="35"/>
        <v>589997.71428571432</v>
      </c>
      <c r="H121" s="2">
        <f t="shared" si="32"/>
        <v>45511573.249481618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1115001.5714285697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697741.03841534257</v>
      </c>
      <c r="Q121" s="2">
        <f t="shared" si="36"/>
        <v>600000</v>
      </c>
      <c r="R121" s="2">
        <f t="shared" si="33"/>
        <v>46503642.756302208</v>
      </c>
      <c r="S121" s="2">
        <f t="shared" si="17"/>
        <v>589997.71428571641</v>
      </c>
      <c r="T121" s="2">
        <f t="shared" si="18"/>
        <v>10002.285714285681</v>
      </c>
      <c r="U121" s="2">
        <f t="shared" si="19"/>
        <v>600000</v>
      </c>
      <c r="V121" s="2">
        <f t="shared" si="34"/>
        <v>4062501</v>
      </c>
      <c r="W121" s="2">
        <f t="shared" si="20"/>
        <v>225407</v>
      </c>
      <c r="X121" s="2">
        <f t="shared" si="6"/>
        <v>374593</v>
      </c>
      <c r="Y121" s="2">
        <f t="shared" si="30"/>
        <v>42441141.756302163</v>
      </c>
      <c r="Z121" s="2" t="str">
        <f t="shared" si="8"/>
        <v>HERE</v>
      </c>
      <c r="AA121" s="2">
        <f>IF(Z121="HERE",Y121,AA120+Graph!$G$1*1000)</f>
        <v>42441141.756302163</v>
      </c>
      <c r="AB121" s="2">
        <f t="shared" si="21"/>
        <v>374593</v>
      </c>
      <c r="AC121" s="2">
        <f t="shared" si="31"/>
        <v>4062501</v>
      </c>
      <c r="AD121" s="3">
        <f t="shared" si="10"/>
        <v>42441141.756302163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29660787.980671953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52</v>
      </c>
      <c r="C122" s="7"/>
      <c r="D122" s="2" t="e">
        <f t="shared" si="12"/>
        <v>#N/A</v>
      </c>
      <c r="E122" s="2" t="e">
        <f t="shared" si="22"/>
        <v>#N/A</v>
      </c>
      <c r="F122" s="2">
        <v>693361.45875805616</v>
      </c>
      <c r="G122" s="2">
        <f t="shared" si="35"/>
        <v>589997.71428571432</v>
      </c>
      <c r="H122" s="2">
        <f t="shared" si="32"/>
        <v>46101570.963767335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1125003.8571428554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702322.62304919958</v>
      </c>
      <c r="Q122" s="2">
        <f t="shared" si="36"/>
        <v>600000</v>
      </c>
      <c r="R122" s="2">
        <f t="shared" si="33"/>
        <v>47103642.756302208</v>
      </c>
      <c r="S122" s="2">
        <f t="shared" si="17"/>
        <v>589997.71428571641</v>
      </c>
      <c r="T122" s="2">
        <f t="shared" si="18"/>
        <v>10002.285714285681</v>
      </c>
      <c r="U122" s="2">
        <f t="shared" si="19"/>
        <v>600000</v>
      </c>
      <c r="V122" s="2">
        <f t="shared" si="34"/>
        <v>4266577</v>
      </c>
      <c r="W122" s="2">
        <f t="shared" si="20"/>
        <v>204076</v>
      </c>
      <c r="X122" s="2">
        <f t="shared" si="6"/>
        <v>395924</v>
      </c>
      <c r="Y122" s="2">
        <f t="shared" si="30"/>
        <v>42837065.756302163</v>
      </c>
      <c r="Z122" s="2" t="str">
        <f t="shared" si="8"/>
        <v>HERE</v>
      </c>
      <c r="AA122" s="2">
        <f>IF(Z122="HERE",Y122,AA121+Graph!$G$1*1000)</f>
        <v>42837065.756302163</v>
      </c>
      <c r="AB122" s="2">
        <f t="shared" si="21"/>
        <v>395924</v>
      </c>
      <c r="AC122" s="2">
        <f t="shared" si="31"/>
        <v>4266577</v>
      </c>
      <c r="AD122" s="3">
        <f t="shared" si="10"/>
        <v>42837065.756302163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30155365.923529096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53</v>
      </c>
      <c r="C123" s="7"/>
      <c r="D123" s="2" t="e">
        <f t="shared" si="12"/>
        <v>#N/A</v>
      </c>
      <c r="E123" s="2" t="e">
        <f t="shared" si="22"/>
        <v>#N/A</v>
      </c>
      <c r="F123" s="2">
        <v>697868.65253737569</v>
      </c>
      <c r="G123" s="2">
        <f t="shared" si="35"/>
        <v>589997.71428571432</v>
      </c>
      <c r="H123" s="2">
        <f t="shared" si="32"/>
        <v>46691568.678053051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1135006.1428571411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706904.20768305659</v>
      </c>
      <c r="Q123" s="2">
        <f t="shared" si="36"/>
        <v>600000</v>
      </c>
      <c r="R123" s="2">
        <f t="shared" si="33"/>
        <v>47703642.756302208</v>
      </c>
      <c r="S123" s="2">
        <f t="shared" si="17"/>
        <v>589997.71428571641</v>
      </c>
      <c r="T123" s="2">
        <f t="shared" si="18"/>
        <v>10002.285714285681</v>
      </c>
      <c r="U123" s="2">
        <f t="shared" si="19"/>
        <v>600000</v>
      </c>
      <c r="V123" s="2">
        <f t="shared" si="34"/>
        <v>4609740</v>
      </c>
      <c r="W123" s="2">
        <f t="shared" si="20"/>
        <v>343163</v>
      </c>
      <c r="X123" s="2">
        <f t="shared" si="6"/>
        <v>256837</v>
      </c>
      <c r="Y123" s="2">
        <f t="shared" si="30"/>
        <v>43093902.756302163</v>
      </c>
      <c r="Z123" s="2" t="str">
        <f t="shared" si="8"/>
        <v>HERE</v>
      </c>
      <c r="AA123" s="2">
        <f>IF(Z123="HERE",Y123,AA122+Graph!$G$1*1000)</f>
        <v>43093902.756302163</v>
      </c>
      <c r="AB123" s="2">
        <f t="shared" si="21"/>
        <v>256837</v>
      </c>
      <c r="AC123" s="2">
        <f t="shared" si="31"/>
        <v>4609740</v>
      </c>
      <c r="AD123" s="3">
        <f t="shared" si="10"/>
        <v>43093902.756302163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30649943.866386242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54</v>
      </c>
      <c r="C124" s="7"/>
      <c r="D124" s="2" t="e">
        <f t="shared" si="12"/>
        <v>#N/A</v>
      </c>
      <c r="E124" s="2" t="e">
        <f t="shared" si="22"/>
        <v>#N/A</v>
      </c>
      <c r="F124" s="2">
        <v>702375.84631669521</v>
      </c>
      <c r="G124" s="2">
        <f t="shared" si="35"/>
        <v>589997.71428571432</v>
      </c>
      <c r="H124" s="2">
        <f t="shared" si="32"/>
        <v>47281566.392338768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1145008.4285714268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711485.7923169136</v>
      </c>
      <c r="Q124" s="2">
        <f t="shared" si="36"/>
        <v>600000</v>
      </c>
      <c r="R124" s="2">
        <f t="shared" si="33"/>
        <v>48303642.756302208</v>
      </c>
      <c r="S124" s="2">
        <f t="shared" si="17"/>
        <v>589997.71428571641</v>
      </c>
      <c r="T124" s="2">
        <f t="shared" si="18"/>
        <v>10002.285714285681</v>
      </c>
      <c r="U124" s="2">
        <f t="shared" si="19"/>
        <v>600000</v>
      </c>
      <c r="V124" s="2">
        <f t="shared" si="34"/>
        <v>4973248</v>
      </c>
      <c r="W124" s="2">
        <f t="shared" si="20"/>
        <v>363508</v>
      </c>
      <c r="X124" s="2">
        <f t="shared" si="6"/>
        <v>236492</v>
      </c>
      <c r="Y124" s="2">
        <f t="shared" si="30"/>
        <v>43330394.756302163</v>
      </c>
      <c r="Z124" s="2" t="str">
        <f t="shared" si="8"/>
        <v>HERE</v>
      </c>
      <c r="AA124" s="2">
        <f>IF(Z124="HERE",Y124,AA123+Graph!$G$1*1000)</f>
        <v>43330394.756302163</v>
      </c>
      <c r="AB124" s="2">
        <f t="shared" si="21"/>
        <v>236492</v>
      </c>
      <c r="AC124" s="2">
        <f t="shared" si="31"/>
        <v>4973248</v>
      </c>
      <c r="AD124" s="3">
        <f t="shared" si="10"/>
        <v>43330394.756302163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31144521.809243385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55</v>
      </c>
      <c r="C125" s="7"/>
      <c r="D125" s="2" t="e">
        <f t="shared" si="12"/>
        <v>#N/A</v>
      </c>
      <c r="E125" s="2" t="e">
        <f t="shared" si="22"/>
        <v>#N/A</v>
      </c>
      <c r="F125" s="2">
        <v>706883.04009604454</v>
      </c>
      <c r="G125" s="2">
        <f t="shared" si="35"/>
        <v>589997.71428571432</v>
      </c>
      <c r="H125" s="2">
        <f t="shared" si="32"/>
        <v>47871564.106624484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1155010.7142857125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716067.37695077062</v>
      </c>
      <c r="Q125" s="2">
        <f t="shared" si="36"/>
        <v>600000</v>
      </c>
      <c r="R125" s="2">
        <f t="shared" si="33"/>
        <v>48903642.756302208</v>
      </c>
      <c r="S125" s="2">
        <f t="shared" si="17"/>
        <v>589997.71428571641</v>
      </c>
      <c r="T125" s="2">
        <f t="shared" si="18"/>
        <v>10002.285714285681</v>
      </c>
      <c r="U125" s="2">
        <f t="shared" si="19"/>
        <v>600000</v>
      </c>
      <c r="V125" s="2">
        <f t="shared" si="34"/>
        <v>5383103</v>
      </c>
      <c r="W125" s="2">
        <f t="shared" si="20"/>
        <v>409855</v>
      </c>
      <c r="X125" s="2">
        <f t="shared" si="6"/>
        <v>190145</v>
      </c>
      <c r="Y125" s="2">
        <f t="shared" si="30"/>
        <v>43520539.756302163</v>
      </c>
      <c r="Z125" s="2" t="str">
        <f t="shared" si="8"/>
        <v>HERE</v>
      </c>
      <c r="AA125" s="2">
        <f>IF(Z125="HERE",Y125,AA124+Graph!$G$1*1000)</f>
        <v>43520539.756302163</v>
      </c>
      <c r="AB125" s="2">
        <f t="shared" si="21"/>
        <v>190145</v>
      </c>
      <c r="AC125" s="2">
        <f t="shared" si="31"/>
        <v>5383103</v>
      </c>
      <c r="AD125" s="3">
        <f t="shared" si="10"/>
        <v>43520539.756302163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31639099.752100527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56</v>
      </c>
      <c r="C126" s="7"/>
      <c r="D126" s="2" t="e">
        <f t="shared" si="12"/>
        <v>#N/A</v>
      </c>
      <c r="E126" s="2" t="e">
        <f t="shared" si="22"/>
        <v>#N/A</v>
      </c>
      <c r="F126" s="2">
        <v>711390.23387536407</v>
      </c>
      <c r="G126" s="2">
        <f t="shared" si="35"/>
        <v>589997.71428571432</v>
      </c>
      <c r="H126" s="2">
        <f t="shared" si="32"/>
        <v>48461561.8209102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1165012.9999999981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720648.96158462763</v>
      </c>
      <c r="Q126" s="2">
        <f t="shared" si="36"/>
        <v>600000</v>
      </c>
      <c r="R126" s="2">
        <f t="shared" si="33"/>
        <v>49503642.756302208</v>
      </c>
      <c r="S126" s="2">
        <f t="shared" si="17"/>
        <v>589997.71428571641</v>
      </c>
      <c r="T126" s="2">
        <f t="shared" si="18"/>
        <v>10002.285714285681</v>
      </c>
      <c r="U126" s="2">
        <f t="shared" si="19"/>
        <v>600000</v>
      </c>
      <c r="V126" s="2">
        <f t="shared" si="34"/>
        <v>5861351</v>
      </c>
      <c r="W126" s="2">
        <f t="shared" si="20"/>
        <v>478248</v>
      </c>
      <c r="X126" s="2">
        <f t="shared" si="6"/>
        <v>121752</v>
      </c>
      <c r="Y126" s="2">
        <f t="shared" si="30"/>
        <v>43642291.756302163</v>
      </c>
      <c r="Z126" s="2" t="str">
        <f t="shared" si="8"/>
        <v>HERE</v>
      </c>
      <c r="AA126" s="2">
        <f>IF(Z126="HERE",Y126,AA125+Graph!$G$1*1000)</f>
        <v>43642291.756302163</v>
      </c>
      <c r="AB126" s="2">
        <f t="shared" si="21"/>
        <v>121752</v>
      </c>
      <c r="AC126" s="2">
        <f t="shared" si="31"/>
        <v>5861351</v>
      </c>
      <c r="AD126" s="3">
        <f t="shared" si="10"/>
        <v>43642291.756302163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32133677.694957666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57</v>
      </c>
      <c r="C127" s="7"/>
      <c r="D127" s="2" t="e">
        <f t="shared" si="12"/>
        <v>#N/A</v>
      </c>
      <c r="E127" s="2" t="e">
        <f t="shared" si="22"/>
        <v>#N/A</v>
      </c>
      <c r="F127" s="2">
        <v>715897.42765468359</v>
      </c>
      <c r="G127" s="2">
        <f t="shared" si="35"/>
        <v>589997.71428571432</v>
      </c>
      <c r="H127" s="2">
        <f t="shared" si="32"/>
        <v>49051559.535195917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1175015.2857142838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725230.54621848464</v>
      </c>
      <c r="Q127" s="2">
        <f t="shared" si="36"/>
        <v>600000</v>
      </c>
      <c r="R127" s="2">
        <f t="shared" si="33"/>
        <v>50103642.756302208</v>
      </c>
      <c r="S127" s="2">
        <f t="shared" si="17"/>
        <v>589997.71428571641</v>
      </c>
      <c r="T127" s="2">
        <f t="shared" si="18"/>
        <v>10002.285714285681</v>
      </c>
      <c r="U127" s="2">
        <f t="shared" si="19"/>
        <v>600000</v>
      </c>
      <c r="V127" s="2">
        <f t="shared" si="34"/>
        <v>6353321</v>
      </c>
      <c r="W127" s="2">
        <f t="shared" si="20"/>
        <v>491970</v>
      </c>
      <c r="X127" s="2">
        <f t="shared" si="6"/>
        <v>108030</v>
      </c>
      <c r="Y127" s="2">
        <f t="shared" si="30"/>
        <v>43750321.756302163</v>
      </c>
      <c r="Z127" s="2" t="str">
        <f t="shared" si="8"/>
        <v>HERE</v>
      </c>
      <c r="AA127" s="2">
        <f>IF(Z127="HERE",Y127,AA126+Graph!$G$1*1000)</f>
        <v>43750321.756302163</v>
      </c>
      <c r="AB127" s="2">
        <f t="shared" si="21"/>
        <v>108030</v>
      </c>
      <c r="AC127" s="2">
        <f t="shared" si="31"/>
        <v>6353321</v>
      </c>
      <c r="AD127" s="3">
        <f t="shared" si="10"/>
        <v>43750321.756302163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32628255.637814805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58</v>
      </c>
      <c r="C128" s="7"/>
      <c r="D128" s="2" t="e">
        <f t="shared" si="12"/>
        <v>#N/A</v>
      </c>
      <c r="E128" s="2" t="e">
        <f t="shared" si="22"/>
        <v>#N/A</v>
      </c>
      <c r="F128" s="2">
        <v>720404.62143403292</v>
      </c>
      <c r="G128" s="2">
        <f t="shared" si="35"/>
        <v>589997.71428571432</v>
      </c>
      <c r="H128" s="2">
        <f t="shared" si="32"/>
        <v>49641557.249481633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1185017.5714285695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729812.13085234165</v>
      </c>
      <c r="Q128" s="2">
        <f t="shared" si="36"/>
        <v>600000</v>
      </c>
      <c r="R128" s="2">
        <f t="shared" si="33"/>
        <v>50703642.756302208</v>
      </c>
      <c r="S128" s="2">
        <f t="shared" si="17"/>
        <v>589997.71428571641</v>
      </c>
      <c r="T128" s="2">
        <f t="shared" si="18"/>
        <v>10002.285714285681</v>
      </c>
      <c r="U128" s="2">
        <f t="shared" si="19"/>
        <v>600000</v>
      </c>
      <c r="V128" s="2">
        <f t="shared" si="34"/>
        <v>6573570</v>
      </c>
      <c r="W128" s="2">
        <f t="shared" si="20"/>
        <v>220249</v>
      </c>
      <c r="X128" s="2">
        <f t="shared" si="6"/>
        <v>379751</v>
      </c>
      <c r="Y128" s="2">
        <f t="shared" si="30"/>
        <v>44130072.756302163</v>
      </c>
      <c r="Z128" s="2" t="str">
        <f t="shared" si="8"/>
        <v>HERE</v>
      </c>
      <c r="AA128" s="2">
        <f>IF(Z128="HERE",Y128,AA127+Graph!$G$1*1000)</f>
        <v>44130072.756302163</v>
      </c>
      <c r="AB128" s="2">
        <f t="shared" si="21"/>
        <v>379751</v>
      </c>
      <c r="AC128" s="2">
        <f t="shared" si="31"/>
        <v>6573570</v>
      </c>
      <c r="AD128" s="3">
        <f t="shared" si="10"/>
        <v>44130072.756302163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33122833.580671947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59</v>
      </c>
      <c r="C129" s="7"/>
      <c r="D129" s="2" t="e">
        <f t="shared" si="12"/>
        <v>#N/A</v>
      </c>
      <c r="E129" s="2" t="e">
        <f t="shared" si="22"/>
        <v>#N/A</v>
      </c>
      <c r="F129" s="2">
        <v>724911.81521335244</v>
      </c>
      <c r="G129" s="2">
        <f t="shared" si="35"/>
        <v>589997.71428571432</v>
      </c>
      <c r="H129" s="2">
        <f t="shared" si="32"/>
        <v>50231554.96376735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1195019.8571428552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734393.71548619866</v>
      </c>
      <c r="Q129" s="2">
        <f t="shared" si="36"/>
        <v>600000</v>
      </c>
      <c r="R129" s="2">
        <f t="shared" si="33"/>
        <v>51303642.756302208</v>
      </c>
      <c r="S129" s="2">
        <f t="shared" si="17"/>
        <v>589997.71428571641</v>
      </c>
      <c r="T129" s="2">
        <f t="shared" si="18"/>
        <v>10002.285714285681</v>
      </c>
      <c r="U129" s="2">
        <f t="shared" si="19"/>
        <v>600000</v>
      </c>
      <c r="V129" s="2">
        <f t="shared" si="34"/>
        <v>6853372</v>
      </c>
      <c r="W129" s="2">
        <f t="shared" si="20"/>
        <v>279802</v>
      </c>
      <c r="X129" s="2">
        <f t="shared" si="6"/>
        <v>320198</v>
      </c>
      <c r="Y129" s="2">
        <f t="shared" si="30"/>
        <v>44450270.756302163</v>
      </c>
      <c r="Z129" s="2" t="str">
        <f t="shared" si="8"/>
        <v>HERE</v>
      </c>
      <c r="AA129" s="2">
        <f>IF(Z129="HERE",Y129,AA128+Graph!$G$1*1000)</f>
        <v>44450270.756302163</v>
      </c>
      <c r="AB129" s="2">
        <f t="shared" si="21"/>
        <v>320198</v>
      </c>
      <c r="AC129" s="2">
        <f t="shared" si="31"/>
        <v>6853372</v>
      </c>
      <c r="AD129" s="3">
        <f t="shared" si="10"/>
        <v>44450270.756302163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33550776.59317195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60</v>
      </c>
      <c r="C130" s="7"/>
      <c r="D130" s="2" t="e">
        <f t="shared" si="12"/>
        <v>#N/A</v>
      </c>
      <c r="E130" s="2" t="e">
        <f t="shared" si="22"/>
        <v>#N/A</v>
      </c>
      <c r="F130" s="2">
        <v>729419.00899270177</v>
      </c>
      <c r="G130" s="2">
        <f t="shared" si="35"/>
        <v>589997.71428571432</v>
      </c>
      <c r="H130" s="2">
        <f t="shared" si="32"/>
        <v>50821552.678053066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1205022.1428571409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738975.30012002587</v>
      </c>
      <c r="Q130" s="2">
        <f t="shared" si="36"/>
        <v>600000</v>
      </c>
      <c r="R130" s="2">
        <f t="shared" si="33"/>
        <v>51903642.756302208</v>
      </c>
      <c r="S130" s="2">
        <f t="shared" si="17"/>
        <v>589997.71428571641</v>
      </c>
      <c r="T130" s="2">
        <f t="shared" si="18"/>
        <v>10002.285714285681</v>
      </c>
      <c r="U130" s="2">
        <f t="shared" si="19"/>
        <v>600000</v>
      </c>
      <c r="V130" s="2">
        <f t="shared" si="34"/>
        <v>7164387</v>
      </c>
      <c r="W130" s="2">
        <f t="shared" si="20"/>
        <v>311015</v>
      </c>
      <c r="X130" s="2">
        <f t="shared" si="6"/>
        <v>288985</v>
      </c>
      <c r="Y130" s="2">
        <f t="shared" si="30"/>
        <v>44739255.756302163</v>
      </c>
      <c r="Z130" s="2" t="str">
        <f t="shared" si="8"/>
        <v>HERE</v>
      </c>
      <c r="AA130" s="2">
        <f>IF(Z130="HERE",Y130,AA129+Graph!$G$1*1000)</f>
        <v>44739255.756302163</v>
      </c>
      <c r="AB130" s="2">
        <f t="shared" si="21"/>
        <v>288985</v>
      </c>
      <c r="AC130" s="2">
        <f t="shared" si="31"/>
        <v>7164387</v>
      </c>
      <c r="AD130" s="3">
        <f t="shared" si="10"/>
        <v>44739255.756302163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33978719.60567195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61</v>
      </c>
      <c r="C131" s="7"/>
      <c r="D131" s="2" t="e">
        <f t="shared" si="12"/>
        <v>#N/A</v>
      </c>
      <c r="E131" s="2" t="e">
        <f t="shared" si="22"/>
        <v>#N/A</v>
      </c>
      <c r="F131" s="2">
        <v>733926.20277202129</v>
      </c>
      <c r="G131" s="2">
        <f t="shared" si="35"/>
        <v>589997.71428571432</v>
      </c>
      <c r="H131" s="2">
        <f t="shared" si="32"/>
        <v>51411550.392338783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1215024.4285714265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743556.88475388288</v>
      </c>
      <c r="Q131" s="2">
        <f t="shared" si="36"/>
        <v>600000</v>
      </c>
      <c r="R131" s="2">
        <f t="shared" si="33"/>
        <v>52503642.756302208</v>
      </c>
      <c r="S131" s="2">
        <f t="shared" si="17"/>
        <v>589997.71428571641</v>
      </c>
      <c r="T131" s="2">
        <f t="shared" si="18"/>
        <v>10002.285714285681</v>
      </c>
      <c r="U131" s="2">
        <f t="shared" si="19"/>
        <v>600000</v>
      </c>
      <c r="V131" s="2">
        <f t="shared" si="34"/>
        <v>7447199</v>
      </c>
      <c r="W131" s="2">
        <f t="shared" si="20"/>
        <v>282812</v>
      </c>
      <c r="X131" s="2">
        <f t="shared" si="6"/>
        <v>317188</v>
      </c>
      <c r="Y131" s="2">
        <f t="shared" si="30"/>
        <v>45056443.756302163</v>
      </c>
      <c r="Z131" s="2" t="str">
        <f t="shared" si="8"/>
        <v>HERE</v>
      </c>
      <c r="AA131" s="2">
        <f>IF(Z131="HERE",Y131,AA130+Graph!$G$1*1000)</f>
        <v>45056443.756302163</v>
      </c>
      <c r="AB131" s="2">
        <f t="shared" si="21"/>
        <v>317188</v>
      </c>
      <c r="AC131" s="2">
        <f t="shared" si="31"/>
        <v>7447199</v>
      </c>
      <c r="AD131" s="3">
        <f t="shared" si="10"/>
        <v>45056443.756302163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34406662.618171945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62</v>
      </c>
      <c r="C132" s="7"/>
      <c r="D132" s="2" t="e">
        <f t="shared" si="12"/>
        <v>#N/A</v>
      </c>
      <c r="E132" s="2" t="e">
        <f t="shared" si="22"/>
        <v>#N/A</v>
      </c>
      <c r="F132" s="2">
        <v>738433.39655134082</v>
      </c>
      <c r="G132" s="2">
        <f t="shared" si="35"/>
        <v>589997.71428571432</v>
      </c>
      <c r="H132" s="2">
        <f t="shared" si="32"/>
        <v>52001548.106624499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1225026.7142857122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748138.4693877399</v>
      </c>
      <c r="Q132" s="2">
        <f t="shared" si="36"/>
        <v>600000</v>
      </c>
      <c r="R132" s="2">
        <f t="shared" si="33"/>
        <v>53103642.756302208</v>
      </c>
      <c r="S132" s="2">
        <f t="shared" si="17"/>
        <v>589997.71428571641</v>
      </c>
      <c r="T132" s="2">
        <f t="shared" si="18"/>
        <v>10002.285714285681</v>
      </c>
      <c r="U132" s="2">
        <f t="shared" si="19"/>
        <v>600000</v>
      </c>
      <c r="V132" s="2">
        <f t="shared" si="34"/>
        <v>7891184</v>
      </c>
      <c r="W132" s="2">
        <f t="shared" si="20"/>
        <v>443985</v>
      </c>
      <c r="X132" s="2">
        <f t="shared" si="6"/>
        <v>156015</v>
      </c>
      <c r="Y132" s="2">
        <f t="shared" si="30"/>
        <v>45212458.756302163</v>
      </c>
      <c r="Z132" s="2" t="str">
        <f t="shared" si="8"/>
        <v>HERE</v>
      </c>
      <c r="AA132" s="2">
        <f>IF(Z132="HERE",Y132,AA131+Graph!$G$1*1000)</f>
        <v>45212458.756302163</v>
      </c>
      <c r="AB132" s="2">
        <f t="shared" si="21"/>
        <v>156015</v>
      </c>
      <c r="AC132" s="2">
        <f t="shared" si="31"/>
        <v>7891184</v>
      </c>
      <c r="AD132" s="3">
        <f t="shared" si="10"/>
        <v>45212458.756302163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34834605.630671948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63</v>
      </c>
      <c r="C133" s="7"/>
      <c r="D133" s="2" t="e">
        <f t="shared" si="12"/>
        <v>#N/A</v>
      </c>
      <c r="E133" s="2" t="e">
        <f t="shared" si="22"/>
        <v>#N/A</v>
      </c>
      <c r="F133" s="2">
        <v>742940.59033069015</v>
      </c>
      <c r="G133" s="2">
        <f t="shared" si="35"/>
        <v>589997.71428571432</v>
      </c>
      <c r="H133" s="2">
        <f t="shared" si="32"/>
        <v>52591545.820910215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1235028.9999999979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752720.05402159691</v>
      </c>
      <c r="Q133" s="2">
        <f t="shared" si="36"/>
        <v>600000</v>
      </c>
      <c r="R133" s="2">
        <f t="shared" si="33"/>
        <v>53703642.756302208</v>
      </c>
      <c r="S133" s="2">
        <f t="shared" si="17"/>
        <v>589997.71428571641</v>
      </c>
      <c r="T133" s="2">
        <f t="shared" si="18"/>
        <v>10002.285714285681</v>
      </c>
      <c r="U133" s="2">
        <f t="shared" si="19"/>
        <v>600000</v>
      </c>
      <c r="V133" s="2">
        <f t="shared" si="34"/>
        <v>8378940</v>
      </c>
      <c r="W133" s="2">
        <f t="shared" si="20"/>
        <v>487756</v>
      </c>
      <c r="X133" s="2">
        <f t="shared" si="6"/>
        <v>112244</v>
      </c>
      <c r="Y133" s="2">
        <f t="shared" si="30"/>
        <v>45324702.756302163</v>
      </c>
      <c r="Z133" s="2" t="str">
        <f t="shared" si="8"/>
        <v>HERE</v>
      </c>
      <c r="AA133" s="2">
        <f>IF(Z133="HERE",Y133,AA132+Graph!$G$1*1000)</f>
        <v>45324702.756302163</v>
      </c>
      <c r="AB133" s="2">
        <f t="shared" si="21"/>
        <v>112244</v>
      </c>
      <c r="AC133" s="2">
        <f t="shared" si="31"/>
        <v>8378940</v>
      </c>
      <c r="AD133" s="3">
        <f t="shared" si="10"/>
        <v>45324702.756302163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35262548.643171951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64</v>
      </c>
      <c r="C134" s="7"/>
      <c r="D134" s="2" t="e">
        <f t="shared" si="12"/>
        <v>#N/A</v>
      </c>
      <c r="E134" s="2" t="e">
        <f t="shared" si="22"/>
        <v>#N/A</v>
      </c>
      <c r="F134" s="2">
        <v>747447.78411000967</v>
      </c>
      <c r="G134" s="2">
        <f t="shared" si="35"/>
        <v>589997.71428571432</v>
      </c>
      <c r="H134" s="2">
        <f t="shared" si="32"/>
        <v>53181543.535195932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1245031.2857142836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757301.63865545392</v>
      </c>
      <c r="Q134" s="2">
        <f t="shared" si="36"/>
        <v>600000</v>
      </c>
      <c r="R134" s="2">
        <f t="shared" si="33"/>
        <v>54303642.756302208</v>
      </c>
      <c r="S134" s="2">
        <f t="shared" si="17"/>
        <v>589997.71428571641</v>
      </c>
      <c r="T134" s="2">
        <f t="shared" si="18"/>
        <v>10002.285714285681</v>
      </c>
      <c r="U134" s="2">
        <f t="shared" si="19"/>
        <v>600000</v>
      </c>
      <c r="V134" s="2">
        <f t="shared" si="34"/>
        <v>8977329</v>
      </c>
      <c r="W134" s="2">
        <f t="shared" si="20"/>
        <v>598389</v>
      </c>
      <c r="X134" s="2">
        <f t="shared" si="6"/>
        <v>1611</v>
      </c>
      <c r="Y134" s="2">
        <f t="shared" si="30"/>
        <v>45326313.756302163</v>
      </c>
      <c r="Z134" s="2" t="str">
        <f t="shared" si="8"/>
        <v>HERE</v>
      </c>
      <c r="AA134" s="2">
        <f>IF(Z134="HERE",Y134,AA133+Graph!$G$1*1000)</f>
        <v>45326313.756302163</v>
      </c>
      <c r="AB134" s="2">
        <f t="shared" si="21"/>
        <v>1611</v>
      </c>
      <c r="AC134" s="2">
        <f t="shared" si="31"/>
        <v>8977329</v>
      </c>
      <c r="AD134" s="3">
        <f t="shared" si="10"/>
        <v>45326313.756302163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35690491.655671947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65</v>
      </c>
      <c r="C135" s="7"/>
      <c r="D135" s="2" t="e">
        <f t="shared" si="12"/>
        <v>#N/A</v>
      </c>
      <c r="E135" s="2" t="e">
        <f t="shared" si="22"/>
        <v>#N/A</v>
      </c>
      <c r="F135" s="2">
        <v>751954.9778893292</v>
      </c>
      <c r="G135" s="2">
        <f t="shared" si="35"/>
        <v>589997.71428571432</v>
      </c>
      <c r="H135" s="2">
        <f t="shared" si="32"/>
        <v>53771541.249481648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1255033.5714285693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761883.22328931093</v>
      </c>
      <c r="Q135" s="2">
        <f t="shared" si="36"/>
        <v>600000</v>
      </c>
      <c r="R135" s="2">
        <f t="shared" si="33"/>
        <v>54903642.756302208</v>
      </c>
      <c r="S135" s="2">
        <f t="shared" si="17"/>
        <v>589997.71428571641</v>
      </c>
      <c r="T135" s="2">
        <f t="shared" si="18"/>
        <v>10002.285714285681</v>
      </c>
      <c r="U135" s="2">
        <f t="shared" si="19"/>
        <v>600000</v>
      </c>
      <c r="V135" s="2">
        <f t="shared" si="34"/>
        <v>9296367</v>
      </c>
      <c r="W135" s="2">
        <f t="shared" si="20"/>
        <v>319038</v>
      </c>
      <c r="X135" s="2">
        <f t="shared" si="6"/>
        <v>280962</v>
      </c>
      <c r="Y135" s="2">
        <f t="shared" si="30"/>
        <v>45607275.756302163</v>
      </c>
      <c r="Z135" s="2" t="str">
        <f t="shared" si="8"/>
        <v>HERE</v>
      </c>
      <c r="AA135" s="2">
        <f>IF(Z135="HERE",Y135,AA134+Graph!$G$1*1000)</f>
        <v>45607275.756302163</v>
      </c>
      <c r="AB135" s="2">
        <f t="shared" si="21"/>
        <v>280962</v>
      </c>
      <c r="AC135" s="2">
        <f t="shared" si="31"/>
        <v>9296367</v>
      </c>
      <c r="AD135" s="3">
        <f t="shared" si="10"/>
        <v>45607275.756302163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36118434.66817195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66</v>
      </c>
      <c r="C136" s="7"/>
      <c r="D136" s="2" t="e">
        <f t="shared" si="12"/>
        <v>#N/A</v>
      </c>
      <c r="E136" s="2" t="e">
        <f t="shared" si="22"/>
        <v>#N/A</v>
      </c>
      <c r="F136" s="2">
        <v>756462.17166867852</v>
      </c>
      <c r="G136" s="2">
        <f t="shared" si="35"/>
        <v>589997.71428571432</v>
      </c>
      <c r="H136" s="2">
        <f t="shared" si="32"/>
        <v>54361538.963767365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1265035.8571428549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766464.80792316794</v>
      </c>
      <c r="Q136" s="2">
        <f t="shared" si="36"/>
        <v>600000</v>
      </c>
      <c r="R136" s="2">
        <f t="shared" si="33"/>
        <v>55503642.756302208</v>
      </c>
      <c r="S136" s="2">
        <f t="shared" si="17"/>
        <v>589997.71428571641</v>
      </c>
      <c r="T136" s="2">
        <f t="shared" si="18"/>
        <v>10002.285714285681</v>
      </c>
      <c r="U136" s="2">
        <f t="shared" si="19"/>
        <v>600000</v>
      </c>
      <c r="V136" s="2">
        <f t="shared" si="34"/>
        <v>9646715</v>
      </c>
      <c r="W136" s="2">
        <f t="shared" si="20"/>
        <v>350348</v>
      </c>
      <c r="X136" s="2">
        <f t="shared" si="6"/>
        <v>249652</v>
      </c>
      <c r="Y136" s="2">
        <f t="shared" si="30"/>
        <v>45856927.756302163</v>
      </c>
      <c r="Z136" s="2" t="str">
        <f t="shared" si="8"/>
        <v>HERE</v>
      </c>
      <c r="AA136" s="2">
        <f>IF(Z136="HERE",Y136,AA135+Graph!$G$1*1000)</f>
        <v>45856927.756302163</v>
      </c>
      <c r="AB136" s="2">
        <f t="shared" si="21"/>
        <v>249652</v>
      </c>
      <c r="AC136" s="2">
        <f t="shared" si="31"/>
        <v>9646715</v>
      </c>
      <c r="AD136" s="3">
        <f t="shared" si="10"/>
        <v>45856927.756302163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36546377.680671945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67</v>
      </c>
      <c r="C137" s="7"/>
      <c r="D137" s="2" t="e">
        <f t="shared" si="12"/>
        <v>#N/A</v>
      </c>
      <c r="E137" s="2" t="e">
        <f t="shared" si="22"/>
        <v>#N/A</v>
      </c>
      <c r="F137" s="2">
        <v>760969.36544799805</v>
      </c>
      <c r="G137" s="2">
        <f t="shared" si="35"/>
        <v>589997.71428571432</v>
      </c>
      <c r="H137" s="2">
        <f t="shared" si="32"/>
        <v>54951536.678053081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1275038.1428571406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771046.39255702496</v>
      </c>
      <c r="Q137" s="2">
        <f t="shared" si="36"/>
        <v>600000</v>
      </c>
      <c r="R137" s="2">
        <f t="shared" si="33"/>
        <v>56103642.756302208</v>
      </c>
      <c r="S137" s="2">
        <f t="shared" si="17"/>
        <v>589997.71428571641</v>
      </c>
      <c r="T137" s="2">
        <f t="shared" si="18"/>
        <v>10002.285714285681</v>
      </c>
      <c r="U137" s="2">
        <f t="shared" si="19"/>
        <v>600000</v>
      </c>
      <c r="V137" s="2">
        <f t="shared" si="34"/>
        <v>10021471</v>
      </c>
      <c r="W137" s="2">
        <f t="shared" si="20"/>
        <v>374756</v>
      </c>
      <c r="X137" s="2">
        <f t="shared" si="6"/>
        <v>225244</v>
      </c>
      <c r="Y137" s="2">
        <f t="shared" si="30"/>
        <v>46082171.756302163</v>
      </c>
      <c r="Z137" s="2" t="str">
        <f t="shared" si="8"/>
        <v>HERE</v>
      </c>
      <c r="AA137" s="2">
        <f>IF(Z137="HERE",Y137,AA136+Graph!$G$1*1000)</f>
        <v>46082171.756302163</v>
      </c>
      <c r="AB137" s="2">
        <f t="shared" si="21"/>
        <v>225244</v>
      </c>
      <c r="AC137" s="2">
        <f t="shared" si="31"/>
        <v>10021471</v>
      </c>
      <c r="AD137" s="3">
        <f t="shared" si="10"/>
        <v>46082171.756302163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36909865.830671951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68</v>
      </c>
      <c r="C138" s="7"/>
      <c r="D138" s="2" t="e">
        <f t="shared" si="12"/>
        <v>#N/A</v>
      </c>
      <c r="E138" s="2" t="e">
        <f t="shared" si="22"/>
        <v>#N/A</v>
      </c>
      <c r="F138" s="2">
        <v>765476.55922731757</v>
      </c>
      <c r="G138" s="2">
        <f t="shared" si="35"/>
        <v>589997.71428571432</v>
      </c>
      <c r="H138" s="2">
        <f t="shared" si="32"/>
        <v>55541534.392338797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1285040.4285714263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775627.97719085217</v>
      </c>
      <c r="Q138" s="2">
        <f t="shared" si="36"/>
        <v>600000</v>
      </c>
      <c r="R138" s="2">
        <f t="shared" si="33"/>
        <v>56703642.756302208</v>
      </c>
      <c r="S138" s="2">
        <f t="shared" si="17"/>
        <v>589997.71428571641</v>
      </c>
      <c r="T138" s="2">
        <f t="shared" si="18"/>
        <v>10002.285714285681</v>
      </c>
      <c r="U138" s="2">
        <f t="shared" si="19"/>
        <v>600000</v>
      </c>
      <c r="V138" s="2">
        <f t="shared" si="34"/>
        <v>10490487</v>
      </c>
      <c r="W138" s="2">
        <f t="shared" si="20"/>
        <v>469016</v>
      </c>
      <c r="X138" s="2">
        <f t="shared" si="6"/>
        <v>130984</v>
      </c>
      <c r="Y138" s="2">
        <f t="shared" si="30"/>
        <v>46213155.756302163</v>
      </c>
      <c r="Z138" s="2" t="str">
        <f t="shared" si="8"/>
        <v>HERE</v>
      </c>
      <c r="AA138" s="2">
        <f>IF(Z138="HERE",Y138,AA137+Graph!$G$1*1000)</f>
        <v>46213155.756302163</v>
      </c>
      <c r="AB138" s="2">
        <f t="shared" si="21"/>
        <v>130984</v>
      </c>
      <c r="AC138" s="2">
        <f t="shared" si="31"/>
        <v>10490487</v>
      </c>
      <c r="AD138" s="3">
        <f t="shared" si="10"/>
        <v>46213155.756302163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37212764.280671947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69</v>
      </c>
      <c r="C139" s="7"/>
      <c r="D139" s="2" t="e">
        <f t="shared" si="12"/>
        <v>#N/A</v>
      </c>
      <c r="E139" s="2" t="e">
        <f t="shared" si="22"/>
        <v>#N/A</v>
      </c>
      <c r="F139" s="2">
        <v>769983.7530066669</v>
      </c>
      <c r="G139" s="2">
        <f t="shared" si="35"/>
        <v>589997.71428571432</v>
      </c>
      <c r="H139" s="2">
        <f t="shared" si="32"/>
        <v>56131532.106624514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1295042.714285712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780209.56182470918</v>
      </c>
      <c r="Q139" s="2">
        <f t="shared" si="36"/>
        <v>600000</v>
      </c>
      <c r="R139" s="2">
        <f t="shared" si="33"/>
        <v>57303642.756302208</v>
      </c>
      <c r="S139" s="2">
        <f t="shared" si="17"/>
        <v>589997.71428571641</v>
      </c>
      <c r="T139" s="2">
        <f t="shared" si="18"/>
        <v>10002.285714285681</v>
      </c>
      <c r="U139" s="2">
        <f t="shared" si="19"/>
        <v>600000</v>
      </c>
      <c r="V139" s="2">
        <f t="shared" si="34"/>
        <v>10971047</v>
      </c>
      <c r="W139" s="2">
        <f t="shared" si="20"/>
        <v>480560</v>
      </c>
      <c r="X139" s="2">
        <f t="shared" si="6"/>
        <v>119440</v>
      </c>
      <c r="Y139" s="2">
        <f t="shared" si="30"/>
        <v>46332595.756302163</v>
      </c>
      <c r="Z139" s="2" t="str">
        <f t="shared" si="8"/>
        <v>HERE</v>
      </c>
      <c r="AA139" s="2">
        <f>IF(Z139="HERE",Y139,AA138+Graph!$G$1*1000)</f>
        <v>46332595.756302163</v>
      </c>
      <c r="AB139" s="2">
        <f t="shared" si="21"/>
        <v>119440</v>
      </c>
      <c r="AC139" s="2">
        <f t="shared" si="31"/>
        <v>10971047</v>
      </c>
      <c r="AD139" s="3">
        <f t="shared" si="10"/>
        <v>46332595.756302163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37483574.380671948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70</v>
      </c>
      <c r="C140" s="7"/>
      <c r="D140" s="2" t="e">
        <f t="shared" si="12"/>
        <v>#N/A</v>
      </c>
      <c r="E140" s="2" t="e">
        <f t="shared" si="22"/>
        <v>#N/A</v>
      </c>
      <c r="F140" s="2">
        <v>774490.94678598642</v>
      </c>
      <c r="G140" s="2">
        <f t="shared" si="35"/>
        <v>589997.71428571432</v>
      </c>
      <c r="H140" s="2">
        <f t="shared" si="32"/>
        <v>56721529.82091023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1305044.9999999977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784791.14645856619</v>
      </c>
      <c r="Q140" s="2">
        <f t="shared" si="36"/>
        <v>600000</v>
      </c>
      <c r="R140" s="2">
        <f t="shared" si="33"/>
        <v>57903642.756302208</v>
      </c>
      <c r="S140" s="2">
        <f t="shared" si="17"/>
        <v>589997.71428571641</v>
      </c>
      <c r="T140" s="2">
        <f t="shared" si="18"/>
        <v>10002.285714285681</v>
      </c>
      <c r="U140" s="2">
        <f t="shared" si="19"/>
        <v>600000</v>
      </c>
      <c r="V140" s="2">
        <f t="shared" si="34"/>
        <v>11465210</v>
      </c>
      <c r="W140" s="2">
        <f t="shared" si="20"/>
        <v>494163</v>
      </c>
      <c r="X140" s="2">
        <f t="shared" si="6"/>
        <v>105837</v>
      </c>
      <c r="Y140" s="2">
        <f t="shared" si="30"/>
        <v>46438432.756302163</v>
      </c>
      <c r="Z140" s="2" t="str">
        <f t="shared" si="8"/>
        <v>HERE</v>
      </c>
      <c r="AA140" s="2">
        <f>IF(Z140="HERE",Y140,AA139+Graph!$G$1*1000)</f>
        <v>46438432.756302163</v>
      </c>
      <c r="AB140" s="2">
        <f t="shared" si="21"/>
        <v>105837</v>
      </c>
      <c r="AC140" s="2">
        <f t="shared" si="31"/>
        <v>11465210</v>
      </c>
      <c r="AD140" s="3">
        <f t="shared" si="10"/>
        <v>46438432.756302163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37747976.330671951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71</v>
      </c>
      <c r="C141" s="7"/>
      <c r="D141" s="2" t="e">
        <f t="shared" si="12"/>
        <v>#N/A</v>
      </c>
      <c r="E141" s="2" t="e">
        <f t="shared" si="22"/>
        <v>#N/A</v>
      </c>
      <c r="F141" s="2">
        <v>778998.14056530595</v>
      </c>
      <c r="G141" s="2">
        <f t="shared" si="35"/>
        <v>589997.71428571432</v>
      </c>
      <c r="H141" s="2">
        <f t="shared" si="32"/>
        <v>57311527.535195947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1315047.2857142834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789372.7310924232</v>
      </c>
      <c r="Q141" s="2">
        <f t="shared" si="36"/>
        <v>600000</v>
      </c>
      <c r="R141" s="2">
        <f t="shared" si="33"/>
        <v>58503642.756302208</v>
      </c>
      <c r="S141" s="2">
        <f t="shared" si="17"/>
        <v>589997.71428571641</v>
      </c>
      <c r="T141" s="2">
        <f t="shared" si="18"/>
        <v>10002.285714285681</v>
      </c>
      <c r="U141" s="2">
        <f t="shared" si="19"/>
        <v>600000</v>
      </c>
      <c r="V141" s="2">
        <f t="shared" si="34"/>
        <v>12014288</v>
      </c>
      <c r="W141" s="2">
        <f t="shared" si="20"/>
        <v>549078</v>
      </c>
      <c r="X141" s="2">
        <f t="shared" si="6"/>
        <v>50922</v>
      </c>
      <c r="Y141" s="2">
        <f t="shared" si="30"/>
        <v>46489354.756302163</v>
      </c>
      <c r="Z141" s="2" t="str">
        <f t="shared" si="8"/>
        <v>HERE</v>
      </c>
      <c r="AA141" s="2">
        <f>IF(Z141="HERE",Y141,AA140+Graph!$G$1*1000)</f>
        <v>46489354.756302163</v>
      </c>
      <c r="AB141" s="2">
        <f t="shared" si="21"/>
        <v>50922</v>
      </c>
      <c r="AC141" s="2">
        <f t="shared" si="31"/>
        <v>12014288</v>
      </c>
      <c r="AD141" s="3">
        <f t="shared" si="10"/>
        <v>46489354.756302163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38051748.580671951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72</v>
      </c>
      <c r="C142" s="7"/>
      <c r="D142" s="2" t="e">
        <f t="shared" si="12"/>
        <v>#N/A</v>
      </c>
      <c r="E142" s="2" t="e">
        <f t="shared" si="22"/>
        <v>#N/A</v>
      </c>
      <c r="F142" s="2">
        <v>783505.33434465528</v>
      </c>
      <c r="G142" s="2">
        <f t="shared" si="35"/>
        <v>589997.71428571432</v>
      </c>
      <c r="H142" s="2">
        <f t="shared" si="32"/>
        <v>57901525.249481663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1325049.571428569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793954.31572628021</v>
      </c>
      <c r="Q142" s="2">
        <f t="shared" si="36"/>
        <v>600000</v>
      </c>
      <c r="R142" s="2">
        <f t="shared" si="33"/>
        <v>59103642.756302208</v>
      </c>
      <c r="S142" s="2">
        <f t="shared" si="17"/>
        <v>589997.71428571641</v>
      </c>
      <c r="T142" s="2">
        <f t="shared" si="18"/>
        <v>10002.285714285681</v>
      </c>
      <c r="U142" s="2">
        <f t="shared" si="19"/>
        <v>600000</v>
      </c>
      <c r="V142" s="2">
        <f t="shared" si="34"/>
        <v>12294006</v>
      </c>
      <c r="W142" s="2">
        <f t="shared" si="20"/>
        <v>279718</v>
      </c>
      <c r="X142" s="2">
        <f t="shared" si="6"/>
        <v>320282</v>
      </c>
      <c r="Y142" s="2">
        <f t="shared" si="30"/>
        <v>46809636.756302163</v>
      </c>
      <c r="Z142" s="2" t="str">
        <f t="shared" si="8"/>
        <v>HERE</v>
      </c>
      <c r="AA142" s="2">
        <f>IF(Z142="HERE",Y142,AA141+Graph!$G$1*1000)</f>
        <v>46809636.756302163</v>
      </c>
      <c r="AB142" s="2">
        <f t="shared" si="21"/>
        <v>320282</v>
      </c>
      <c r="AC142" s="2">
        <f t="shared" si="31"/>
        <v>12294006</v>
      </c>
      <c r="AD142" s="3">
        <f t="shared" si="10"/>
        <v>46809636.756302163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38400152.630671948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73</v>
      </c>
      <c r="C143" s="7"/>
      <c r="D143" s="2" t="e">
        <f t="shared" si="12"/>
        <v>#N/A</v>
      </c>
      <c r="E143" s="2" t="e">
        <f t="shared" si="22"/>
        <v>#N/A</v>
      </c>
      <c r="F143" s="2">
        <v>788012.5281239748</v>
      </c>
      <c r="G143" s="2">
        <f t="shared" si="35"/>
        <v>589997.71428571432</v>
      </c>
      <c r="H143" s="2">
        <f t="shared" si="32"/>
        <v>58491522.96376738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1335051.8571428547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798535.90036013722</v>
      </c>
      <c r="Q143" s="2">
        <f t="shared" si="36"/>
        <v>600000</v>
      </c>
      <c r="R143" s="2">
        <f t="shared" si="33"/>
        <v>59703642.756302208</v>
      </c>
      <c r="S143" s="2">
        <f t="shared" si="17"/>
        <v>589997.71428571641</v>
      </c>
      <c r="T143" s="2">
        <f t="shared" si="18"/>
        <v>10002.285714285681</v>
      </c>
      <c r="U143" s="2">
        <f t="shared" si="19"/>
        <v>600000</v>
      </c>
      <c r="V143" s="2">
        <f t="shared" si="34"/>
        <v>12646486</v>
      </c>
      <c r="W143" s="2">
        <f t="shared" si="20"/>
        <v>352480</v>
      </c>
      <c r="X143" s="2">
        <f t="shared" si="6"/>
        <v>247520</v>
      </c>
      <c r="Y143" s="2">
        <f t="shared" si="30"/>
        <v>47057156.756302163</v>
      </c>
      <c r="Z143" s="2" t="str">
        <f t="shared" si="8"/>
        <v>HERE</v>
      </c>
      <c r="AA143" s="2">
        <f>IF(Z143="HERE",Y143,AA142+Graph!$G$1*1000)</f>
        <v>47057156.756302163</v>
      </c>
      <c r="AB143" s="2">
        <f t="shared" si="21"/>
        <v>247520</v>
      </c>
      <c r="AC143" s="2">
        <f t="shared" si="31"/>
        <v>12646486</v>
      </c>
      <c r="AD143" s="3">
        <f t="shared" si="10"/>
        <v>47057156.756302163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38766688.030671947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74</v>
      </c>
      <c r="C144" s="7"/>
      <c r="D144" s="2" t="e">
        <f t="shared" si="12"/>
        <v>#N/A</v>
      </c>
      <c r="E144" s="2" t="e">
        <f t="shared" si="22"/>
        <v>#N/A</v>
      </c>
      <c r="F144" s="2">
        <v>792519.72190329432</v>
      </c>
      <c r="G144" s="2">
        <f t="shared" si="35"/>
        <v>589997.71428571432</v>
      </c>
      <c r="H144" s="2">
        <f t="shared" si="32"/>
        <v>59081520.678053096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1345054.1428571404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803117.48499399424</v>
      </c>
      <c r="Q144" s="2">
        <f t="shared" si="36"/>
        <v>600000</v>
      </c>
      <c r="R144" s="2">
        <f t="shared" si="33"/>
        <v>60303642.756302208</v>
      </c>
      <c r="S144" s="2">
        <f t="shared" si="17"/>
        <v>589997.71428571641</v>
      </c>
      <c r="T144" s="2">
        <f t="shared" si="18"/>
        <v>10002.285714285681</v>
      </c>
      <c r="U144" s="2">
        <f t="shared" si="19"/>
        <v>600000</v>
      </c>
      <c r="V144" s="2">
        <f t="shared" si="34"/>
        <v>13058298</v>
      </c>
      <c r="W144" s="2">
        <f t="shared" si="20"/>
        <v>411812</v>
      </c>
      <c r="X144" s="2">
        <f t="shared" si="6"/>
        <v>188188</v>
      </c>
      <c r="Y144" s="2">
        <f t="shared" si="30"/>
        <v>47245344.756302163</v>
      </c>
      <c r="Z144" s="2" t="str">
        <f t="shared" si="8"/>
        <v>HERE</v>
      </c>
      <c r="AA144" s="2">
        <f>IF(Z144="HERE",Y144,AA143+Graph!$G$1*1000)</f>
        <v>47245344.756302163</v>
      </c>
      <c r="AB144" s="2">
        <f t="shared" si="21"/>
        <v>188188</v>
      </c>
      <c r="AC144" s="2">
        <f t="shared" si="31"/>
        <v>13058298</v>
      </c>
      <c r="AD144" s="3">
        <f t="shared" si="10"/>
        <v>47245344.756302163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39014999.48067195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75</v>
      </c>
      <c r="C145" s="7"/>
      <c r="D145" s="2" t="e">
        <f t="shared" si="12"/>
        <v>#N/A</v>
      </c>
      <c r="E145" s="2" t="e">
        <f t="shared" si="22"/>
        <v>#N/A</v>
      </c>
      <c r="F145" s="2">
        <v>797026.91568264365</v>
      </c>
      <c r="G145" s="2">
        <f t="shared" si="35"/>
        <v>589997.71428571432</v>
      </c>
      <c r="H145" s="2">
        <f t="shared" si="32"/>
        <v>59671518.392338812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1355056.4285714261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807699.06962785125</v>
      </c>
      <c r="Q145" s="2">
        <f t="shared" si="36"/>
        <v>600000</v>
      </c>
      <c r="R145" s="2">
        <f t="shared" si="33"/>
        <v>60903642.756302208</v>
      </c>
      <c r="S145" s="2">
        <f t="shared" si="17"/>
        <v>589997.71428571641</v>
      </c>
      <c r="T145" s="2">
        <f t="shared" si="18"/>
        <v>10002.285714285681</v>
      </c>
      <c r="U145" s="2">
        <f t="shared" si="19"/>
        <v>600000</v>
      </c>
      <c r="V145" s="2">
        <f t="shared" si="34"/>
        <v>13509108</v>
      </c>
      <c r="W145" s="2">
        <f t="shared" si="20"/>
        <v>450810</v>
      </c>
      <c r="X145" s="2">
        <f t="shared" si="6"/>
        <v>149190</v>
      </c>
      <c r="Y145" s="2">
        <f t="shared" si="30"/>
        <v>47394534.756302163</v>
      </c>
      <c r="Z145" s="2" t="str">
        <f t="shared" si="8"/>
        <v>HERE</v>
      </c>
      <c r="AA145" s="2">
        <f>IF(Z145="HERE",Y145,AA144+Graph!$G$1*1000)</f>
        <v>47394534.756302163</v>
      </c>
      <c r="AB145" s="2">
        <f t="shared" si="21"/>
        <v>149190</v>
      </c>
      <c r="AC145" s="2">
        <f t="shared" si="31"/>
        <v>13509108</v>
      </c>
      <c r="AD145" s="3">
        <f t="shared" si="10"/>
        <v>47394534.756302163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39246017.680671945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76</v>
      </c>
      <c r="C146" s="7"/>
      <c r="D146" s="2" t="e">
        <f t="shared" si="12"/>
        <v>#N/A</v>
      </c>
      <c r="E146" s="2" t="e">
        <f t="shared" si="22"/>
        <v>#N/A</v>
      </c>
      <c r="F146" s="2">
        <v>801534.10946196318</v>
      </c>
      <c r="G146" s="2">
        <f t="shared" si="35"/>
        <v>589997.71428571432</v>
      </c>
      <c r="H146" s="2">
        <f t="shared" si="32"/>
        <v>60261516.106624529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1365058.7142857118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812280.65426170826</v>
      </c>
      <c r="Q146" s="2">
        <f t="shared" si="36"/>
        <v>600000</v>
      </c>
      <c r="R146" s="2">
        <f t="shared" si="33"/>
        <v>61503642.756302208</v>
      </c>
      <c r="S146" s="2">
        <f t="shared" si="17"/>
        <v>589997.71428571641</v>
      </c>
      <c r="T146" s="2">
        <f t="shared" si="18"/>
        <v>10002.285714285681</v>
      </c>
      <c r="U146" s="2">
        <f t="shared" si="19"/>
        <v>600000</v>
      </c>
      <c r="V146" s="2">
        <f t="shared" si="34"/>
        <v>14012224</v>
      </c>
      <c r="W146" s="2">
        <f t="shared" si="20"/>
        <v>503116</v>
      </c>
      <c r="X146" s="2">
        <f t="shared" si="6"/>
        <v>96884</v>
      </c>
      <c r="Y146" s="2">
        <f t="shared" si="30"/>
        <v>47491418.756302163</v>
      </c>
      <c r="Z146" s="2" t="str">
        <f t="shared" si="8"/>
        <v>HERE</v>
      </c>
      <c r="AA146" s="2">
        <f>IF(Z146="HERE",Y146,AA145+Graph!$G$1*1000)</f>
        <v>47491418.756302163</v>
      </c>
      <c r="AB146" s="2">
        <f t="shared" si="21"/>
        <v>96884</v>
      </c>
      <c r="AC146" s="2">
        <f t="shared" si="31"/>
        <v>14012224</v>
      </c>
      <c r="AD146" s="3">
        <f t="shared" si="10"/>
        <v>47491418.756302163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39437640.930671945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77</v>
      </c>
      <c r="C147" s="7"/>
      <c r="D147" s="2" t="e">
        <f t="shared" si="12"/>
        <v>#N/A</v>
      </c>
      <c r="E147" s="2" t="e">
        <f t="shared" si="22"/>
        <v>#N/A</v>
      </c>
      <c r="F147" s="2">
        <v>806041.3032412827</v>
      </c>
      <c r="G147" s="2">
        <f t="shared" si="35"/>
        <v>589997.71428571432</v>
      </c>
      <c r="H147" s="2">
        <f t="shared" si="32"/>
        <v>60851513.820910245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1375060.9999999974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816862.23889553547</v>
      </c>
      <c r="Q147" s="2">
        <f t="shared" si="36"/>
        <v>600000</v>
      </c>
      <c r="R147" s="2">
        <f t="shared" si="33"/>
        <v>62103642.756302208</v>
      </c>
      <c r="S147" s="2">
        <f t="shared" si="17"/>
        <v>589997.71428571641</v>
      </c>
      <c r="T147" s="2">
        <f t="shared" si="18"/>
        <v>10002.285714285681</v>
      </c>
      <c r="U147" s="2">
        <f t="shared" si="19"/>
        <v>600000</v>
      </c>
      <c r="V147" s="2">
        <f t="shared" si="34"/>
        <v>14556827</v>
      </c>
      <c r="W147" s="2">
        <f t="shared" si="20"/>
        <v>544603</v>
      </c>
      <c r="X147" s="2">
        <f t="shared" si="6"/>
        <v>55397</v>
      </c>
      <c r="Y147" s="2">
        <f t="shared" si="30"/>
        <v>47546815.756302163</v>
      </c>
      <c r="Z147" s="2" t="str">
        <f t="shared" si="8"/>
        <v>HERE</v>
      </c>
      <c r="AA147" s="2">
        <f>IF(Z147="HERE",Y147,AA146+Graph!$G$1*1000)</f>
        <v>47546815.756302163</v>
      </c>
      <c r="AB147" s="2">
        <f t="shared" si="21"/>
        <v>55397</v>
      </c>
      <c r="AC147" s="2">
        <f t="shared" si="31"/>
        <v>14556827</v>
      </c>
      <c r="AD147" s="3">
        <f t="shared" si="10"/>
        <v>47546815.756302163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39571130.130671948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78</v>
      </c>
      <c r="C148" s="7"/>
      <c r="D148" s="2" t="e">
        <f t="shared" si="12"/>
        <v>#N/A</v>
      </c>
      <c r="E148" s="2" t="e">
        <f t="shared" si="22"/>
        <v>#N/A</v>
      </c>
      <c r="F148" s="2">
        <v>810548.49702063203</v>
      </c>
      <c r="G148" s="2">
        <f t="shared" si="35"/>
        <v>589997.71428571432</v>
      </c>
      <c r="H148" s="2">
        <f t="shared" si="32"/>
        <v>61441511.535195962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1385063.2857142831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821443.82352939248</v>
      </c>
      <c r="Q148" s="2">
        <f t="shared" si="36"/>
        <v>600000</v>
      </c>
      <c r="R148" s="2">
        <f t="shared" si="33"/>
        <v>62703642.756302208</v>
      </c>
      <c r="S148" s="2">
        <f t="shared" si="17"/>
        <v>589997.71428571641</v>
      </c>
      <c r="T148" s="2">
        <f t="shared" si="18"/>
        <v>10002.285714285681</v>
      </c>
      <c r="U148" s="2">
        <f t="shared" si="19"/>
        <v>600000</v>
      </c>
      <c r="V148" s="2">
        <f t="shared" si="34"/>
        <v>15062189</v>
      </c>
      <c r="W148" s="2">
        <f t="shared" si="20"/>
        <v>505362</v>
      </c>
      <c r="X148" s="2">
        <f t="shared" si="6"/>
        <v>94638</v>
      </c>
      <c r="Y148" s="2">
        <f t="shared" si="30"/>
        <v>47641453.756302163</v>
      </c>
      <c r="Z148" s="2" t="str">
        <f t="shared" si="8"/>
        <v>HERE</v>
      </c>
      <c r="AA148" s="2">
        <f>IF(Z148="HERE",Y148,AA147+Graph!$G$1*1000)</f>
        <v>47641453.756302163</v>
      </c>
      <c r="AB148" s="2">
        <f t="shared" si="21"/>
        <v>94638</v>
      </c>
      <c r="AC148" s="2">
        <f t="shared" si="31"/>
        <v>15062189</v>
      </c>
      <c r="AD148" s="3">
        <f t="shared" si="10"/>
        <v>47641453.756302163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39692955.630671948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79</v>
      </c>
      <c r="C149" s="7"/>
      <c r="D149" s="2" t="e">
        <f t="shared" si="12"/>
        <v>#N/A</v>
      </c>
      <c r="E149" s="2" t="e">
        <f t="shared" si="22"/>
        <v>#N/A</v>
      </c>
      <c r="F149" s="2">
        <v>815055.69079995155</v>
      </c>
      <c r="G149" s="2">
        <f t="shared" si="35"/>
        <v>589997.71428571432</v>
      </c>
      <c r="H149" s="2">
        <f t="shared" si="32"/>
        <v>62031509.249481678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1395065.5714285688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826025.40816324949</v>
      </c>
      <c r="Q149" s="2">
        <f t="shared" si="36"/>
        <v>600000</v>
      </c>
      <c r="R149" s="2">
        <f t="shared" si="33"/>
        <v>63303642.756302208</v>
      </c>
      <c r="S149" s="2">
        <f t="shared" si="17"/>
        <v>589997.71428571641</v>
      </c>
      <c r="T149" s="2">
        <f t="shared" si="18"/>
        <v>10002.285714285681</v>
      </c>
      <c r="U149" s="2">
        <f t="shared" si="19"/>
        <v>600000</v>
      </c>
      <c r="V149" s="2">
        <f t="shared" si="34"/>
        <v>15300151</v>
      </c>
      <c r="W149" s="2">
        <f t="shared" si="20"/>
        <v>237962</v>
      </c>
      <c r="X149" s="2">
        <f t="shared" si="6"/>
        <v>362038</v>
      </c>
      <c r="Y149" s="2">
        <f t="shared" si="30"/>
        <v>48003491.756302163</v>
      </c>
      <c r="Z149" s="2" t="str">
        <f t="shared" si="8"/>
        <v>HERE</v>
      </c>
      <c r="AA149" s="2">
        <f>IF(Z149="HERE",Y149,AA148+Graph!$G$1*1000)</f>
        <v>48003491.756302163</v>
      </c>
      <c r="AB149" s="2">
        <f t="shared" si="21"/>
        <v>362038</v>
      </c>
      <c r="AC149" s="2">
        <f t="shared" si="31"/>
        <v>15300151</v>
      </c>
      <c r="AD149" s="3">
        <f t="shared" si="10"/>
        <v>48003491.756302163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40045743.98067195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80</v>
      </c>
      <c r="C150" s="7"/>
      <c r="D150" s="2" t="e">
        <f t="shared" si="12"/>
        <v>#N/A</v>
      </c>
      <c r="E150" s="2" t="e">
        <f t="shared" si="22"/>
        <v>#N/A</v>
      </c>
      <c r="F150" s="2">
        <v>819562.88457927108</v>
      </c>
      <c r="G150" s="2">
        <f t="shared" si="35"/>
        <v>589997.71428571432</v>
      </c>
      <c r="H150" s="2">
        <f t="shared" si="32"/>
        <v>62621506.963767394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1405067.8571428545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830606.9927971065</v>
      </c>
      <c r="Q150" s="2">
        <f t="shared" si="36"/>
        <v>600000</v>
      </c>
      <c r="R150" s="2">
        <f t="shared" si="33"/>
        <v>63903642.756302208</v>
      </c>
      <c r="S150" s="2">
        <f t="shared" si="17"/>
        <v>589997.71428571641</v>
      </c>
      <c r="T150" s="2">
        <f t="shared" si="18"/>
        <v>10002.285714285681</v>
      </c>
      <c r="U150" s="2">
        <f t="shared" si="19"/>
        <v>600000</v>
      </c>
      <c r="V150" s="2">
        <f t="shared" si="34"/>
        <v>15576107</v>
      </c>
      <c r="W150" s="2">
        <f t="shared" si="20"/>
        <v>275956</v>
      </c>
      <c r="X150" s="2">
        <f t="shared" si="6"/>
        <v>324044</v>
      </c>
      <c r="Y150" s="2">
        <f t="shared" si="30"/>
        <v>48327535.756302163</v>
      </c>
      <c r="Z150" s="2" t="str">
        <f t="shared" si="8"/>
        <v>HERE</v>
      </c>
      <c r="AA150" s="2">
        <f>IF(Z150="HERE",Y150,AA149+Graph!$G$1*1000)</f>
        <v>48327535.756302163</v>
      </c>
      <c r="AB150" s="2">
        <f t="shared" si="21"/>
        <v>324044</v>
      </c>
      <c r="AC150" s="2">
        <f t="shared" si="31"/>
        <v>15576107</v>
      </c>
      <c r="AD150" s="3">
        <f t="shared" si="10"/>
        <v>48327535.756302163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40347912.280671947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81</v>
      </c>
      <c r="C151" s="7"/>
      <c r="D151" s="2" t="e">
        <f t="shared" si="12"/>
        <v>#N/A</v>
      </c>
      <c r="E151" s="2" t="e">
        <f t="shared" si="22"/>
        <v>#N/A</v>
      </c>
      <c r="F151" s="2">
        <v>824070.07835862041</v>
      </c>
      <c r="G151" s="2">
        <f t="shared" si="35"/>
        <v>589997.71428571432</v>
      </c>
      <c r="H151" s="2">
        <f t="shared" si="32"/>
        <v>63211504.678053111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1415070.1428571402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835188.57743096352</v>
      </c>
      <c r="Q151" s="2">
        <f t="shared" si="36"/>
        <v>600000</v>
      </c>
      <c r="R151" s="2">
        <f t="shared" si="33"/>
        <v>64503642.756302208</v>
      </c>
      <c r="S151" s="2">
        <f t="shared" si="17"/>
        <v>589997.71428571641</v>
      </c>
      <c r="T151" s="2">
        <f t="shared" si="18"/>
        <v>10002.285714285681</v>
      </c>
      <c r="U151" s="2">
        <f t="shared" si="19"/>
        <v>600000</v>
      </c>
      <c r="V151" s="2">
        <f t="shared" si="34"/>
        <v>15940972</v>
      </c>
      <c r="W151" s="2">
        <f t="shared" si="20"/>
        <v>364865</v>
      </c>
      <c r="X151" s="2">
        <f t="shared" si="6"/>
        <v>235135</v>
      </c>
      <c r="Y151" s="2">
        <f t="shared" si="30"/>
        <v>48562670.756302163</v>
      </c>
      <c r="Z151" s="2" t="str">
        <f t="shared" si="8"/>
        <v>HERE</v>
      </c>
      <c r="AA151" s="2">
        <f>IF(Z151="HERE",Y151,AA150+Graph!$G$1*1000)</f>
        <v>48562670.756302163</v>
      </c>
      <c r="AB151" s="2">
        <f t="shared" si="21"/>
        <v>235135</v>
      </c>
      <c r="AC151" s="2">
        <f t="shared" si="31"/>
        <v>15940972</v>
      </c>
      <c r="AD151" s="3">
        <f t="shared" si="10"/>
        <v>48562670.756302163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40623549.530671947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82</v>
      </c>
      <c r="C152" s="7"/>
      <c r="D152" s="2" t="e">
        <f t="shared" si="12"/>
        <v>#N/A</v>
      </c>
      <c r="E152" s="2" t="e">
        <f t="shared" si="22"/>
        <v>#N/A</v>
      </c>
      <c r="F152" s="2">
        <v>828577.27213793993</v>
      </c>
      <c r="G152" s="2">
        <f t="shared" si="35"/>
        <v>589997.71428571432</v>
      </c>
      <c r="H152" s="2">
        <f t="shared" si="32"/>
        <v>63801502.392338827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1425072.4285714258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839770.16206482053</v>
      </c>
      <c r="Q152" s="2">
        <f t="shared" si="36"/>
        <v>600000</v>
      </c>
      <c r="R152" s="2">
        <f t="shared" si="33"/>
        <v>65103642.756302208</v>
      </c>
      <c r="S152" s="2">
        <f t="shared" si="17"/>
        <v>589997.71428571641</v>
      </c>
      <c r="T152" s="2">
        <f t="shared" si="18"/>
        <v>10002.285714285681</v>
      </c>
      <c r="U152" s="2">
        <f t="shared" si="19"/>
        <v>600000</v>
      </c>
      <c r="V152" s="2">
        <f t="shared" si="34"/>
        <v>16423082</v>
      </c>
      <c r="W152" s="2">
        <f t="shared" si="20"/>
        <v>482110</v>
      </c>
      <c r="X152" s="2">
        <f t="shared" si="6"/>
        <v>117890</v>
      </c>
      <c r="Y152" s="2">
        <f t="shared" si="30"/>
        <v>48680560.756302163</v>
      </c>
      <c r="Z152" s="2" t="str">
        <f t="shared" si="8"/>
        <v>HERE</v>
      </c>
      <c r="AA152" s="2">
        <f>IF(Z152="HERE",Y152,AA151+Graph!$G$1*1000)</f>
        <v>48680560.756302163</v>
      </c>
      <c r="AB152" s="2">
        <f t="shared" si="21"/>
        <v>117890</v>
      </c>
      <c r="AC152" s="2">
        <f t="shared" si="31"/>
        <v>16423082</v>
      </c>
      <c r="AD152" s="3">
        <f t="shared" si="10"/>
        <v>48680560.756302163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40923159.330671951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83</v>
      </c>
      <c r="C153" s="7"/>
      <c r="D153" s="2" t="e">
        <f t="shared" si="12"/>
        <v>#N/A</v>
      </c>
      <c r="E153" s="2" t="e">
        <f t="shared" si="22"/>
        <v>#N/A</v>
      </c>
      <c r="F153" s="2">
        <v>833084.46591728926</v>
      </c>
      <c r="G153" s="2">
        <f t="shared" si="35"/>
        <v>589997.71428571432</v>
      </c>
      <c r="H153" s="2">
        <f t="shared" si="32"/>
        <v>64391500.106624544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1435074.7142857115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844351.74669867754</v>
      </c>
      <c r="Q153" s="2">
        <f t="shared" si="36"/>
        <v>600000</v>
      </c>
      <c r="R153" s="2">
        <f t="shared" si="33"/>
        <v>65703642.756302208</v>
      </c>
      <c r="S153" s="2">
        <f t="shared" si="17"/>
        <v>589997.71428571641</v>
      </c>
      <c r="T153" s="2">
        <f t="shared" si="18"/>
        <v>10002.285714285681</v>
      </c>
      <c r="U153" s="2">
        <f t="shared" si="19"/>
        <v>600000</v>
      </c>
      <c r="V153" s="2">
        <f t="shared" si="34"/>
        <v>16875536</v>
      </c>
      <c r="W153" s="2">
        <f t="shared" si="20"/>
        <v>452454</v>
      </c>
      <c r="X153" s="2">
        <f t="shared" si="6"/>
        <v>147546</v>
      </c>
      <c r="Y153" s="2">
        <f t="shared" si="30"/>
        <v>48828106.756302163</v>
      </c>
      <c r="Z153" s="2" t="str">
        <f t="shared" si="8"/>
        <v>HERE</v>
      </c>
      <c r="AA153" s="2">
        <f>IF(Z153="HERE",Y153,AA152+Graph!$G$1*1000)</f>
        <v>48828106.756302163</v>
      </c>
      <c r="AB153" s="2">
        <f t="shared" si="21"/>
        <v>147546</v>
      </c>
      <c r="AC153" s="2">
        <f t="shared" si="31"/>
        <v>16875536</v>
      </c>
      <c r="AD153" s="3">
        <f t="shared" si="10"/>
        <v>48828106.756302163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41085772.080671951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84</v>
      </c>
      <c r="C154" s="7"/>
      <c r="D154" s="2" t="e">
        <f t="shared" si="12"/>
        <v>#N/A</v>
      </c>
      <c r="E154" s="2" t="e">
        <f t="shared" si="22"/>
        <v>#N/A</v>
      </c>
      <c r="F154" s="2">
        <v>837591.65969660878</v>
      </c>
      <c r="G154" s="2">
        <f t="shared" si="35"/>
        <v>589997.71428571432</v>
      </c>
      <c r="H154" s="2">
        <f t="shared" si="32"/>
        <v>64981497.82091026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1445076.9999999972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848933.33133253455</v>
      </c>
      <c r="Q154" s="2">
        <f t="shared" si="36"/>
        <v>600000</v>
      </c>
      <c r="R154" s="2">
        <f t="shared" si="33"/>
        <v>66303642.756302208</v>
      </c>
      <c r="S154" s="2">
        <f t="shared" si="17"/>
        <v>589997.71428571641</v>
      </c>
      <c r="T154" s="2">
        <f t="shared" si="18"/>
        <v>10002.285714285681</v>
      </c>
      <c r="U154" s="2">
        <f t="shared" si="19"/>
        <v>600000</v>
      </c>
      <c r="V154" s="2">
        <f t="shared" si="34"/>
        <v>17247442</v>
      </c>
      <c r="W154" s="2">
        <f t="shared" si="20"/>
        <v>371906</v>
      </c>
      <c r="X154" s="2">
        <f t="shared" si="6"/>
        <v>228094</v>
      </c>
      <c r="Y154" s="2">
        <f t="shared" si="30"/>
        <v>49056200.756302163</v>
      </c>
      <c r="Z154" s="2" t="str">
        <f t="shared" si="8"/>
        <v>HERE</v>
      </c>
      <c r="AA154" s="2">
        <f>IF(Z154="HERE",Y154,AA153+Graph!$G$1*1000)</f>
        <v>49056200.756302163</v>
      </c>
      <c r="AB154" s="2">
        <f t="shared" si="21"/>
        <v>228094</v>
      </c>
      <c r="AC154" s="2">
        <f t="shared" si="31"/>
        <v>17247442</v>
      </c>
      <c r="AD154" s="3">
        <f t="shared" si="10"/>
        <v>49056200.756302163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41211179.48067195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85</v>
      </c>
      <c r="C155" s="7"/>
      <c r="D155" s="2" t="e">
        <f t="shared" si="12"/>
        <v>#N/A</v>
      </c>
      <c r="E155" s="2" t="e">
        <f t="shared" si="22"/>
        <v>#N/A</v>
      </c>
      <c r="F155" s="2">
        <v>842098.85347592831</v>
      </c>
      <c r="G155" s="2">
        <f t="shared" si="35"/>
        <v>589997.71428571432</v>
      </c>
      <c r="H155" s="2">
        <f t="shared" si="32"/>
        <v>65571495.535195976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1455079.2857142829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853514.91596636176</v>
      </c>
      <c r="Q155" s="2">
        <f t="shared" si="36"/>
        <v>600000</v>
      </c>
      <c r="R155" s="2">
        <f t="shared" si="33"/>
        <v>66903642.756302208</v>
      </c>
      <c r="S155" s="2">
        <f t="shared" si="17"/>
        <v>589997.71428571641</v>
      </c>
      <c r="T155" s="2">
        <f t="shared" si="18"/>
        <v>10002.285714285681</v>
      </c>
      <c r="U155" s="2">
        <f t="shared" si="19"/>
        <v>600000</v>
      </c>
      <c r="V155" s="2">
        <f t="shared" si="34"/>
        <v>17710936.576012224</v>
      </c>
      <c r="W155" s="2">
        <f t="shared" si="20"/>
        <v>463494.57601222396</v>
      </c>
      <c r="X155" s="2">
        <f t="shared" si="6"/>
        <v>136505.42398777604</v>
      </c>
      <c r="Y155" s="2">
        <f t="shared" si="30"/>
        <v>49192706.180289939</v>
      </c>
      <c r="Z155" s="2" t="str">
        <f t="shared" si="8"/>
        <v>HERE</v>
      </c>
      <c r="AA155" s="2">
        <f>IF(Z155="HERE",Y155,AA154+Graph!$G$1*1000)</f>
        <v>49192706.180289939</v>
      </c>
      <c r="AB155" s="2">
        <f t="shared" si="21"/>
        <v>136505.42398777604</v>
      </c>
      <c r="AC155" s="2">
        <f t="shared" si="31"/>
        <v>17710936.576012224</v>
      </c>
      <c r="AD155" s="3">
        <f t="shared" si="10"/>
        <v>49192706.180289939</v>
      </c>
      <c r="AE155" s="2">
        <f>IF(AE153&gt;=52800000,52800000,IF(AB134=Graph!G$1*1000,AE154+Graph!G$1*1000,AC155))</f>
        <v>17710936.576012224</v>
      </c>
      <c r="AF155" s="3">
        <f t="shared" si="11"/>
        <v>17710936.576012224</v>
      </c>
      <c r="AG155" s="3">
        <f t="shared" si="29"/>
        <v>41242548.830671951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86</v>
      </c>
      <c r="C156" s="7"/>
      <c r="D156" s="2" t="e">
        <f t="shared" si="12"/>
        <v>#N/A</v>
      </c>
      <c r="E156" s="2" t="e">
        <f t="shared" si="22"/>
        <v>#N/A</v>
      </c>
      <c r="F156" s="2">
        <v>846606.04725527763</v>
      </c>
      <c r="G156" s="2">
        <f t="shared" si="35"/>
        <v>589997.71428571432</v>
      </c>
      <c r="H156" s="2">
        <f t="shared" si="32"/>
        <v>66161493.249481693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1465081.5714285686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858096.50060021877</v>
      </c>
      <c r="Q156" s="2">
        <f t="shared" si="36"/>
        <v>600000</v>
      </c>
      <c r="R156" s="2">
        <f t="shared" si="33"/>
        <v>67503642.756302208</v>
      </c>
      <c r="S156" s="2">
        <f t="shared" si="17"/>
        <v>589997.71428571641</v>
      </c>
      <c r="T156" s="2">
        <f t="shared" si="18"/>
        <v>10002.285714285681</v>
      </c>
      <c r="U156" s="2">
        <f t="shared" si="19"/>
        <v>600000</v>
      </c>
      <c r="V156" s="2">
        <f t="shared" si="34"/>
        <v>18178938.345803767</v>
      </c>
      <c r="W156" s="2">
        <f t="shared" si="20"/>
        <v>468001.76979154348</v>
      </c>
      <c r="X156" s="2">
        <f t="shared" si="6"/>
        <v>131998.23020845652</v>
      </c>
      <c r="Y156" s="2">
        <f t="shared" si="30"/>
        <v>49324704.410498396</v>
      </c>
      <c r="Z156" s="2" t="str">
        <f t="shared" si="8"/>
        <v>HERE</v>
      </c>
      <c r="AA156" s="2">
        <f>IF(Z156="HERE",Y156,AA155+Graph!$G$1*1000)</f>
        <v>49324704.410498396</v>
      </c>
      <c r="AB156" s="2">
        <f t="shared" si="21"/>
        <v>131998.23020845652</v>
      </c>
      <c r="AC156" s="2">
        <f t="shared" si="31"/>
        <v>18178938.345803767</v>
      </c>
      <c r="AD156" s="3">
        <f t="shared" si="10"/>
        <v>49324704.410498396</v>
      </c>
      <c r="AE156" s="2">
        <f>IF(AE154&gt;=52800000,52800000,IF(AB135=Graph!G$1*1000,AE155+Graph!G$1*1000,AC156))</f>
        <v>18178938.345803767</v>
      </c>
      <c r="AF156" s="3">
        <f t="shared" si="11"/>
        <v>18178938.345803767</v>
      </c>
      <c r="AG156" s="3">
        <f t="shared" si="29"/>
        <v>41511366.530671947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87</v>
      </c>
      <c r="C157" s="7"/>
      <c r="D157" s="2" t="e">
        <f t="shared" si="12"/>
        <v>#N/A</v>
      </c>
      <c r="E157" s="2" t="e">
        <f t="shared" si="22"/>
        <v>#N/A</v>
      </c>
      <c r="F157" s="2">
        <v>851113.24103459716</v>
      </c>
      <c r="G157" s="2">
        <f t="shared" si="35"/>
        <v>589997.71428571432</v>
      </c>
      <c r="H157" s="2">
        <f t="shared" si="32"/>
        <v>66751490.963767409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1475083.8571428542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862678.08523407578</v>
      </c>
      <c r="Q157" s="2">
        <f t="shared" si="36"/>
        <v>600000</v>
      </c>
      <c r="R157" s="2">
        <f t="shared" si="33"/>
        <v>68103642.756302208</v>
      </c>
      <c r="S157" s="2">
        <f t="shared" si="17"/>
        <v>589997.71428571641</v>
      </c>
      <c r="T157" s="2">
        <f t="shared" si="18"/>
        <v>10002.285714285681</v>
      </c>
      <c r="U157" s="2">
        <f t="shared" si="19"/>
        <v>600000</v>
      </c>
      <c r="V157" s="2">
        <f t="shared" si="34"/>
        <v>18651447.30937466</v>
      </c>
      <c r="W157" s="2">
        <f t="shared" si="20"/>
        <v>472508.96357089281</v>
      </c>
      <c r="X157" s="2">
        <f t="shared" si="6"/>
        <v>127491.03642910719</v>
      </c>
      <c r="Y157" s="2">
        <f t="shared" si="30"/>
        <v>49452195.446927503</v>
      </c>
      <c r="Z157" s="2" t="str">
        <f t="shared" si="8"/>
        <v>HERE</v>
      </c>
      <c r="AA157" s="2">
        <f>IF(Z157="HERE",Y157,AA156+Graph!$G$1*1000)</f>
        <v>49452195.446927503</v>
      </c>
      <c r="AB157" s="2">
        <f t="shared" si="21"/>
        <v>127491.03642910719</v>
      </c>
      <c r="AC157" s="2">
        <f t="shared" si="31"/>
        <v>18651447.30937466</v>
      </c>
      <c r="AD157" s="3">
        <f t="shared" si="10"/>
        <v>49452195.446927503</v>
      </c>
      <c r="AE157" s="2">
        <f>IF(AE155&gt;=52800000,52800000,IF(AB136=Graph!G$1*1000,AE156+Graph!G$1*1000,AC157))</f>
        <v>18651447.30937466</v>
      </c>
      <c r="AF157" s="3">
        <f t="shared" si="11"/>
        <v>18651447.30937466</v>
      </c>
      <c r="AG157" s="3">
        <f t="shared" si="29"/>
        <v>41753570.73067195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88</v>
      </c>
      <c r="C158" s="7"/>
      <c r="D158" s="2" t="e">
        <f t="shared" si="12"/>
        <v>#N/A</v>
      </c>
      <c r="E158" s="2" t="e">
        <f t="shared" si="22"/>
        <v>#N/A</v>
      </c>
      <c r="F158" s="2">
        <v>855620.43481391668</v>
      </c>
      <c r="G158" s="2">
        <f t="shared" si="35"/>
        <v>589997.71428571432</v>
      </c>
      <c r="H158" s="2">
        <f t="shared" si="32"/>
        <v>67341488.678053126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1485086.1428571399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867259.6698679328</v>
      </c>
      <c r="Q158" s="2">
        <f t="shared" si="36"/>
        <v>600000</v>
      </c>
      <c r="R158" s="2">
        <f t="shared" si="33"/>
        <v>68703642.756302208</v>
      </c>
      <c r="S158" s="2">
        <f t="shared" si="17"/>
        <v>589997.71428571641</v>
      </c>
      <c r="T158" s="2">
        <f t="shared" si="18"/>
        <v>10002.285714285681</v>
      </c>
      <c r="U158" s="2">
        <f t="shared" si="19"/>
        <v>600000</v>
      </c>
      <c r="V158" s="2">
        <f t="shared" si="34"/>
        <v>19128463.466724873</v>
      </c>
      <c r="W158" s="2">
        <f t="shared" si="20"/>
        <v>477016.15735021234</v>
      </c>
      <c r="X158" s="2">
        <f t="shared" si="6"/>
        <v>122983.84264978766</v>
      </c>
      <c r="Y158" s="2">
        <f t="shared" si="30"/>
        <v>49575179.28957729</v>
      </c>
      <c r="Z158" s="2" t="str">
        <f t="shared" si="8"/>
        <v>HERE</v>
      </c>
      <c r="AA158" s="2">
        <f>IF(Z158="HERE",Y158,AA157+Graph!$G$1*1000)</f>
        <v>49575179.28957729</v>
      </c>
      <c r="AB158" s="2">
        <f t="shared" si="21"/>
        <v>122983.84264978766</v>
      </c>
      <c r="AC158" s="2">
        <f t="shared" si="31"/>
        <v>19128463.466724873</v>
      </c>
      <c r="AD158" s="3">
        <f t="shared" si="10"/>
        <v>49575179.28957729</v>
      </c>
      <c r="AE158" s="2">
        <f>IF(AE156&gt;=52800000,52800000,IF(AB137=Graph!G$1*1000,AE157+Graph!G$1*1000,AC158))</f>
        <v>19128463.466724873</v>
      </c>
      <c r="AF158" s="3">
        <f t="shared" si="11"/>
        <v>19128463.466724873</v>
      </c>
      <c r="AG158" s="3">
        <f t="shared" si="29"/>
        <v>41975028.130671948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89</v>
      </c>
      <c r="C159" s="7"/>
      <c r="D159" s="2" t="e">
        <f t="shared" si="12"/>
        <v>#N/A</v>
      </c>
      <c r="E159" s="2" t="e">
        <f t="shared" si="22"/>
        <v>#N/A</v>
      </c>
      <c r="F159" s="2">
        <v>860127.62859326601</v>
      </c>
      <c r="G159" s="2">
        <f t="shared" si="35"/>
        <v>589997.71428571432</v>
      </c>
      <c r="H159" s="2">
        <f t="shared" si="32"/>
        <v>67931486.392338842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1495088.4285714256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871841.25450178981</v>
      </c>
      <c r="Q159" s="2">
        <f t="shared" si="36"/>
        <v>600000</v>
      </c>
      <c r="R159" s="2">
        <f t="shared" si="33"/>
        <v>69303642.756302208</v>
      </c>
      <c r="S159" s="2">
        <f t="shared" si="17"/>
        <v>589997.71428571641</v>
      </c>
      <c r="T159" s="2">
        <f t="shared" si="18"/>
        <v>10002.285714285681</v>
      </c>
      <c r="U159" s="2">
        <f t="shared" si="19"/>
        <v>600000</v>
      </c>
      <c r="V159" s="2">
        <f t="shared" si="34"/>
        <v>19609986.817854404</v>
      </c>
      <c r="W159" s="2">
        <f t="shared" si="20"/>
        <v>481523.35112953186</v>
      </c>
      <c r="X159" s="2">
        <f t="shared" si="6"/>
        <v>118476.64887046814</v>
      </c>
      <c r="Y159" s="2">
        <f t="shared" ref="Y159:Y222" si="37">IF(COUNT($C160)=0,IF(COUNT($C159)=1,C159,SUM(Y158+X159)),C159)</f>
        <v>49693655.938447759</v>
      </c>
      <c r="Z159" s="2" t="str">
        <f t="shared" si="8"/>
        <v>HERE</v>
      </c>
      <c r="AA159" s="2">
        <f>IF(Z159="HERE",Y159,AA158+Graph!$G$1*1000)</f>
        <v>49693655.938447759</v>
      </c>
      <c r="AB159" s="2">
        <f t="shared" si="21"/>
        <v>118476.64887046814</v>
      </c>
      <c r="AC159" s="2">
        <f t="shared" ref="AC159:AC222" si="38">IF(Z160="HERE",V159,AC158)</f>
        <v>19609986.817854404</v>
      </c>
      <c r="AD159" s="3">
        <f t="shared" si="10"/>
        <v>49693655.938447759</v>
      </c>
      <c r="AE159" s="2">
        <f>IF(AE157&gt;=52800000,52800000,IF(AB138=Graph!G$1*1000,AE158+Graph!G$1*1000,AC159))</f>
        <v>19609986.817854404</v>
      </c>
      <c r="AF159" s="3">
        <f t="shared" si="11"/>
        <v>19609986.817854404</v>
      </c>
      <c r="AG159" s="3">
        <f t="shared" si="29"/>
        <v>42116364.530671947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90</v>
      </c>
      <c r="C160" s="7"/>
      <c r="D160" s="2" t="e">
        <f t="shared" si="12"/>
        <v>#N/A</v>
      </c>
      <c r="E160" s="2" t="e">
        <f t="shared" si="22"/>
        <v>#N/A</v>
      </c>
      <c r="F160" s="2">
        <v>864634.82237258554</v>
      </c>
      <c r="G160" s="2">
        <f t="shared" si="35"/>
        <v>589997.71428571432</v>
      </c>
      <c r="H160" s="2">
        <f t="shared" ref="H160:H223" si="39">IF(COUNT($C161)=0,IF(COUNT($C160)=1,C160,SUM(H159+G160)),C160)</f>
        <v>68521484.106624559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1505090.7142857113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876422.83913564682</v>
      </c>
      <c r="Q160" s="2">
        <f t="shared" si="36"/>
        <v>600000</v>
      </c>
      <c r="R160" s="2">
        <f t="shared" ref="R160:R223" si="40">IF(COUNT($C161)=0,IF(COUNT($C160)=1,M160,SUM(R159+Q160)),M160)</f>
        <v>69903642.756302208</v>
      </c>
      <c r="S160" s="2">
        <f t="shared" si="17"/>
        <v>589997.71428571641</v>
      </c>
      <c r="T160" s="2">
        <f t="shared" si="18"/>
        <v>10002.285714285681</v>
      </c>
      <c r="U160" s="2">
        <f t="shared" si="19"/>
        <v>600000</v>
      </c>
      <c r="V160" s="2">
        <f t="shared" si="34"/>
        <v>20096017.362763286</v>
      </c>
      <c r="W160" s="2">
        <f t="shared" si="20"/>
        <v>486030.54490888119</v>
      </c>
      <c r="X160" s="2">
        <f t="shared" si="6"/>
        <v>113969.45509111881</v>
      </c>
      <c r="Y160" s="2">
        <f t="shared" si="37"/>
        <v>49807625.393538877</v>
      </c>
      <c r="Z160" s="2" t="str">
        <f t="shared" si="8"/>
        <v>HERE</v>
      </c>
      <c r="AA160" s="2">
        <f>IF(Z160="HERE",Y160,AA159+Graph!$G$1*1000)</f>
        <v>49807625.393538877</v>
      </c>
      <c r="AB160" s="2">
        <f t="shared" si="21"/>
        <v>113969.45509111881</v>
      </c>
      <c r="AC160" s="2">
        <f t="shared" si="38"/>
        <v>20096017.362763286</v>
      </c>
      <c r="AD160" s="3">
        <f t="shared" si="10"/>
        <v>49807625.393538877</v>
      </c>
      <c r="AE160" s="2">
        <f>IF(AE158&gt;=52800000,52800000,IF(AB139=Graph!G$1*1000,AE159+Graph!G$1*1000,AC160))</f>
        <v>20096017.362763286</v>
      </c>
      <c r="AF160" s="3">
        <f t="shared" si="11"/>
        <v>20096017.362763286</v>
      </c>
      <c r="AG160" s="3">
        <f t="shared" si="29"/>
        <v>42247888.530671947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91</v>
      </c>
      <c r="C161" s="7"/>
      <c r="D161" s="2" t="e">
        <f t="shared" si="12"/>
        <v>#N/A</v>
      </c>
      <c r="E161" s="2" t="e">
        <f t="shared" si="22"/>
        <v>#N/A</v>
      </c>
      <c r="F161" s="2">
        <v>869142.01615190506</v>
      </c>
      <c r="G161" s="2">
        <f t="shared" si="35"/>
        <v>589997.71428571432</v>
      </c>
      <c r="H161" s="2">
        <f t="shared" si="39"/>
        <v>69111481.820910275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1515092.999999997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881004.42376950383</v>
      </c>
      <c r="Q161" s="2">
        <f t="shared" si="36"/>
        <v>600000</v>
      </c>
      <c r="R161" s="2">
        <f t="shared" si="40"/>
        <v>70503642.756302208</v>
      </c>
      <c r="S161" s="2">
        <f t="shared" si="17"/>
        <v>589997.71428571641</v>
      </c>
      <c r="T161" s="2">
        <f t="shared" si="18"/>
        <v>10002.285714285681</v>
      </c>
      <c r="U161" s="2">
        <f t="shared" si="19"/>
        <v>600000</v>
      </c>
      <c r="V161" s="2">
        <f t="shared" si="34"/>
        <v>20586555.101451486</v>
      </c>
      <c r="W161" s="2">
        <f t="shared" si="20"/>
        <v>490537.73868820071</v>
      </c>
      <c r="X161" s="2">
        <f t="shared" si="6"/>
        <v>109462.26131179929</v>
      </c>
      <c r="Y161" s="2">
        <f t="shared" si="37"/>
        <v>49917087.654850677</v>
      </c>
      <c r="Z161" s="2" t="str">
        <f t="shared" si="8"/>
        <v>HERE</v>
      </c>
      <c r="AA161" s="2">
        <f>IF(Z161="HERE",Y161,AA160+Graph!$G$1*1000)</f>
        <v>49917087.654850677</v>
      </c>
      <c r="AB161" s="2">
        <f t="shared" si="21"/>
        <v>109462.26131179929</v>
      </c>
      <c r="AC161" s="2">
        <f t="shared" si="38"/>
        <v>20586555.101451486</v>
      </c>
      <c r="AD161" s="3">
        <f t="shared" si="10"/>
        <v>49917087.654850677</v>
      </c>
      <c r="AE161" s="2">
        <f>IF(AE159&gt;=52800000,52800000,IF(AB140=Graph!G$1*1000,AE160+Graph!G$1*1000,AC161))</f>
        <v>20586555.101451486</v>
      </c>
      <c r="AF161" s="3">
        <f t="shared" si="11"/>
        <v>20586555.101451486</v>
      </c>
      <c r="AG161" s="3">
        <f t="shared" si="29"/>
        <v>42367849.98067195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92</v>
      </c>
      <c r="C162" s="7"/>
      <c r="D162" s="2" t="e">
        <f t="shared" si="12"/>
        <v>#N/A</v>
      </c>
      <c r="E162" s="2" t="e">
        <f t="shared" si="22"/>
        <v>#N/A</v>
      </c>
      <c r="F162" s="2">
        <v>873649.20993125439</v>
      </c>
      <c r="G162" s="2">
        <f t="shared" si="35"/>
        <v>589997.71428571432</v>
      </c>
      <c r="H162" s="2">
        <f t="shared" si="39"/>
        <v>69701479.535195991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1525095.2857142827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885586.00840336084</v>
      </c>
      <c r="Q162" s="2">
        <f t="shared" si="36"/>
        <v>600000</v>
      </c>
      <c r="R162" s="2">
        <f t="shared" si="40"/>
        <v>71103642.756302208</v>
      </c>
      <c r="S162" s="2">
        <f t="shared" si="17"/>
        <v>589997.71428571641</v>
      </c>
      <c r="T162" s="2">
        <f t="shared" si="18"/>
        <v>10002.285714285681</v>
      </c>
      <c r="U162" s="2">
        <f t="shared" si="19"/>
        <v>600000</v>
      </c>
      <c r="V162" s="2">
        <f t="shared" si="34"/>
        <v>21081600.033919007</v>
      </c>
      <c r="W162" s="2">
        <f t="shared" si="20"/>
        <v>495044.93246752024</v>
      </c>
      <c r="X162" s="2">
        <f t="shared" si="6"/>
        <v>104955.06753247976</v>
      </c>
      <c r="Y162" s="2">
        <f t="shared" si="37"/>
        <v>50022042.722383156</v>
      </c>
      <c r="Z162" s="2" t="str">
        <f t="shared" si="8"/>
        <v>HERE</v>
      </c>
      <c r="AA162" s="2">
        <f>IF(Z162="HERE",Y162,AA161+Graph!$G$1*1000)</f>
        <v>50022042.722383156</v>
      </c>
      <c r="AB162" s="2">
        <f t="shared" si="21"/>
        <v>104955.06753247976</v>
      </c>
      <c r="AC162" s="2">
        <f t="shared" si="38"/>
        <v>21081600.033919007</v>
      </c>
      <c r="AD162" s="3">
        <f t="shared" si="10"/>
        <v>50022042.722383156</v>
      </c>
      <c r="AE162" s="2">
        <f>IF(AE160&gt;=52800000,52800000,IF(AB141=Graph!G$1*1000,AE161+Graph!G$1*1000,AC162))</f>
        <v>21081600.033919007</v>
      </c>
      <c r="AF162" s="3">
        <f t="shared" si="11"/>
        <v>21081600.033919007</v>
      </c>
      <c r="AG162" s="3">
        <f t="shared" si="29"/>
        <v>42441133.680671945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93</v>
      </c>
      <c r="C163" s="7"/>
      <c r="D163" s="2" t="e">
        <f t="shared" si="12"/>
        <v>#N/A</v>
      </c>
      <c r="E163" s="2" t="e">
        <f t="shared" si="22"/>
        <v>#N/A</v>
      </c>
      <c r="F163" s="2">
        <v>878156.40371057391</v>
      </c>
      <c r="G163" s="2">
        <f t="shared" si="35"/>
        <v>589997.71428571432</v>
      </c>
      <c r="H163" s="2">
        <f t="shared" si="39"/>
        <v>70291477.249481708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1535097.5714285683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890167.59303721786</v>
      </c>
      <c r="Q163" s="2">
        <f t="shared" si="36"/>
        <v>600000</v>
      </c>
      <c r="R163" s="2">
        <f t="shared" si="40"/>
        <v>71703642.756302208</v>
      </c>
      <c r="S163" s="2">
        <f t="shared" si="17"/>
        <v>589997.71428571641</v>
      </c>
      <c r="T163" s="2">
        <f t="shared" si="18"/>
        <v>10002.285714285681</v>
      </c>
      <c r="U163" s="2">
        <f t="shared" si="19"/>
        <v>600000</v>
      </c>
      <c r="V163" s="2">
        <f t="shared" si="34"/>
        <v>21581152.160165876</v>
      </c>
      <c r="W163" s="2">
        <f t="shared" si="20"/>
        <v>499552.12624686956</v>
      </c>
      <c r="X163" s="2">
        <f t="shared" si="6"/>
        <v>100447.87375313044</v>
      </c>
      <c r="Y163" s="2">
        <f t="shared" si="37"/>
        <v>50122490.596136287</v>
      </c>
      <c r="Z163" s="2" t="str">
        <f t="shared" si="8"/>
        <v>HERE</v>
      </c>
      <c r="AA163" s="2">
        <f>IF(Z163="HERE",Y163,AA162+Graph!$G$1*1000)</f>
        <v>50122490.596136287</v>
      </c>
      <c r="AB163" s="2">
        <f t="shared" si="21"/>
        <v>100447.87375313044</v>
      </c>
      <c r="AC163" s="2">
        <f t="shared" si="38"/>
        <v>21581152.160165876</v>
      </c>
      <c r="AD163" s="3">
        <f t="shared" si="10"/>
        <v>50122490.596136287</v>
      </c>
      <c r="AE163" s="2">
        <f>IF(AE161&gt;=52800000,52800000,IF(AB142=Graph!G$1*1000,AE162+Graph!G$1*1000,AC163))</f>
        <v>21581152.160165876</v>
      </c>
      <c r="AF163" s="3">
        <f t="shared" si="11"/>
        <v>21581152.160165876</v>
      </c>
      <c r="AG163" s="3">
        <f t="shared" si="29"/>
        <v>42743373.380671948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94</v>
      </c>
      <c r="C164" s="7"/>
      <c r="D164" s="2" t="e">
        <f t="shared" si="12"/>
        <v>#N/A</v>
      </c>
      <c r="E164" s="2" t="e">
        <f t="shared" si="22"/>
        <v>#N/A</v>
      </c>
      <c r="F164" s="2">
        <v>882663.59748989344</v>
      </c>
      <c r="G164" s="2">
        <f t="shared" si="35"/>
        <v>589997.71428571432</v>
      </c>
      <c r="H164" s="2">
        <f t="shared" si="39"/>
        <v>70881474.963767424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1545099.857142854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894749.17767104506</v>
      </c>
      <c r="Q164" s="2">
        <f t="shared" si="36"/>
        <v>600000</v>
      </c>
      <c r="R164" s="2">
        <f t="shared" si="40"/>
        <v>72303642.756302208</v>
      </c>
      <c r="S164" s="2">
        <f t="shared" si="17"/>
        <v>589997.71428571641</v>
      </c>
      <c r="T164" s="2">
        <f t="shared" si="18"/>
        <v>10002.285714285681</v>
      </c>
      <c r="U164" s="2">
        <f t="shared" si="19"/>
        <v>600000</v>
      </c>
      <c r="V164" s="2">
        <f t="shared" si="34"/>
        <v>22085211.480192065</v>
      </c>
      <c r="W164" s="2">
        <f t="shared" si="20"/>
        <v>504059.32002618909</v>
      </c>
      <c r="X164" s="2">
        <f t="shared" si="6"/>
        <v>95940.679973810911</v>
      </c>
      <c r="Y164" s="2">
        <f t="shared" si="37"/>
        <v>50218431.276110098</v>
      </c>
      <c r="Z164" s="2" t="str">
        <f t="shared" si="8"/>
        <v>HERE</v>
      </c>
      <c r="AA164" s="2">
        <f>IF(Z164="HERE",Y164,AA163+Graph!$G$1*1000)</f>
        <v>50218431.276110098</v>
      </c>
      <c r="AB164" s="2">
        <f t="shared" si="21"/>
        <v>95940.679973810911</v>
      </c>
      <c r="AC164" s="2">
        <f t="shared" si="38"/>
        <v>22085211.480192065</v>
      </c>
      <c r="AD164" s="3">
        <f t="shared" si="10"/>
        <v>50218431.276110098</v>
      </c>
      <c r="AE164" s="2">
        <f>IF(AE162&gt;=52800000,52800000,IF(AB143=Graph!G$1*1000,AE163+Graph!G$1*1000,AC164))</f>
        <v>22085211.480192065</v>
      </c>
      <c r="AF164" s="3">
        <f t="shared" si="11"/>
        <v>22085211.480192065</v>
      </c>
      <c r="AG164" s="3">
        <f t="shared" si="29"/>
        <v>42983765.380671948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95</v>
      </c>
      <c r="C165" s="7"/>
      <c r="D165" s="2" t="e">
        <f t="shared" si="12"/>
        <v>#N/A</v>
      </c>
      <c r="E165" s="2" t="e">
        <f t="shared" si="22"/>
        <v>#N/A</v>
      </c>
      <c r="F165" s="2">
        <v>887170.79126924276</v>
      </c>
      <c r="G165" s="2">
        <f t="shared" si="35"/>
        <v>589997.71428571432</v>
      </c>
      <c r="H165" s="2">
        <f t="shared" si="39"/>
        <v>71471472.678053141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1555102.1428571397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899330.76230490208</v>
      </c>
      <c r="Q165" s="2">
        <f t="shared" si="36"/>
        <v>600000</v>
      </c>
      <c r="R165" s="2">
        <f t="shared" si="40"/>
        <v>72903642.756302208</v>
      </c>
      <c r="S165" s="2">
        <f t="shared" si="17"/>
        <v>589997.71428571641</v>
      </c>
      <c r="T165" s="2">
        <f t="shared" si="18"/>
        <v>10002.285714285681</v>
      </c>
      <c r="U165" s="2">
        <f t="shared" si="19"/>
        <v>600000</v>
      </c>
      <c r="V165" s="2">
        <f t="shared" si="34"/>
        <v>22593777.993997574</v>
      </c>
      <c r="W165" s="2">
        <f t="shared" si="20"/>
        <v>508566.51380550861</v>
      </c>
      <c r="X165" s="2">
        <f t="shared" si="6"/>
        <v>91433.486194491386</v>
      </c>
      <c r="Y165" s="2">
        <f t="shared" si="37"/>
        <v>50309864.762304589</v>
      </c>
      <c r="Z165" s="2" t="str">
        <f t="shared" si="8"/>
        <v>HERE</v>
      </c>
      <c r="AA165" s="2">
        <f>IF(Z165="HERE",Y165,AA164+Graph!$G$1*1000)</f>
        <v>50309864.762304589</v>
      </c>
      <c r="AB165" s="2">
        <f t="shared" si="21"/>
        <v>91433.486194491386</v>
      </c>
      <c r="AC165" s="2">
        <f t="shared" si="38"/>
        <v>22593777.993997574</v>
      </c>
      <c r="AD165" s="3">
        <f t="shared" si="10"/>
        <v>50309864.762304589</v>
      </c>
      <c r="AE165" s="2">
        <f>IF(AE163&gt;=52800000,52800000,IF(AB144=Graph!G$1*1000,AE164+Graph!G$1*1000,AC165))</f>
        <v>22593777.993997574</v>
      </c>
      <c r="AF165" s="3">
        <f t="shared" si="11"/>
        <v>22593777.993997574</v>
      </c>
      <c r="AG165" s="3">
        <f t="shared" si="29"/>
        <v>43173725.180671945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96</v>
      </c>
      <c r="C166" s="7"/>
      <c r="D166" s="2" t="e">
        <f t="shared" si="12"/>
        <v>#N/A</v>
      </c>
      <c r="E166" s="2" t="e">
        <f t="shared" si="22"/>
        <v>#N/A</v>
      </c>
      <c r="F166" s="2">
        <v>891677.98504856229</v>
      </c>
      <c r="G166" s="2">
        <f t="shared" ref="G166:G229" si="41">IF(F166&gt;600000,$AK$31*1000,F166)</f>
        <v>589997.71428571432</v>
      </c>
      <c r="H166" s="2">
        <f t="shared" si="39"/>
        <v>72061470.392338857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1565104.4285714254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903912.34693875909</v>
      </c>
      <c r="Q166" s="2">
        <f t="shared" ref="Q166:Q229" si="42">IF(P166&gt;600000,600000,P166)</f>
        <v>600000</v>
      </c>
      <c r="R166" s="2">
        <f t="shared" si="40"/>
        <v>73503642.756302208</v>
      </c>
      <c r="S166" s="2">
        <f t="shared" si="17"/>
        <v>589997.71428571641</v>
      </c>
      <c r="T166" s="2">
        <f t="shared" si="18"/>
        <v>10002.285714285681</v>
      </c>
      <c r="U166" s="2">
        <f t="shared" si="19"/>
        <v>600000</v>
      </c>
      <c r="V166" s="2">
        <f t="shared" si="34"/>
        <v>23106851.701582432</v>
      </c>
      <c r="W166" s="2">
        <f t="shared" si="20"/>
        <v>513073.70758485794</v>
      </c>
      <c r="X166" s="2">
        <f t="shared" si="6"/>
        <v>86926.292415142059</v>
      </c>
      <c r="Y166" s="2">
        <f t="shared" si="37"/>
        <v>50396791.054719731</v>
      </c>
      <c r="Z166" s="2" t="str">
        <f t="shared" si="8"/>
        <v>HERE</v>
      </c>
      <c r="AA166" s="2">
        <f>IF(Z166="HERE",Y166,AA165+Graph!$G$1*1000)</f>
        <v>50396791.054719731</v>
      </c>
      <c r="AB166" s="2">
        <f t="shared" si="21"/>
        <v>86926.292415142059</v>
      </c>
      <c r="AC166" s="2">
        <f t="shared" si="38"/>
        <v>23106851.701582432</v>
      </c>
      <c r="AD166" s="3">
        <f t="shared" si="10"/>
        <v>50396791.054719731</v>
      </c>
      <c r="AE166" s="2">
        <f>IF(AE164&gt;=52800000,52800000,IF(AB145=Graph!G$1*1000,AE165+Graph!G$1*1000,AC166))</f>
        <v>23106851.701582432</v>
      </c>
      <c r="AF166" s="3">
        <f t="shared" si="11"/>
        <v>23106851.701582432</v>
      </c>
      <c r="AG166" s="3">
        <f t="shared" si="29"/>
        <v>43330536.680671945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97</v>
      </c>
      <c r="C167" s="7"/>
      <c r="D167" s="2" t="e">
        <f t="shared" si="12"/>
        <v>#N/A</v>
      </c>
      <c r="E167" s="2" t="e">
        <f t="shared" si="22"/>
        <v>#N/A</v>
      </c>
      <c r="F167" s="2">
        <v>896185.17882788181</v>
      </c>
      <c r="G167" s="2">
        <f t="shared" si="41"/>
        <v>589997.71428571432</v>
      </c>
      <c r="H167" s="2">
        <f t="shared" si="39"/>
        <v>72651468.106624573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1575106.7142857111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908493.9315726161</v>
      </c>
      <c r="Q167" s="2">
        <f t="shared" si="42"/>
        <v>600000</v>
      </c>
      <c r="R167" s="2">
        <f t="shared" si="40"/>
        <v>74103642.756302208</v>
      </c>
      <c r="S167" s="2">
        <f t="shared" si="17"/>
        <v>589997.71428571641</v>
      </c>
      <c r="T167" s="2">
        <f t="shared" si="18"/>
        <v>10002.285714285681</v>
      </c>
      <c r="U167" s="2">
        <f t="shared" si="19"/>
        <v>600000</v>
      </c>
      <c r="V167" s="2">
        <f t="shared" si="34"/>
        <v>23624432.602946609</v>
      </c>
      <c r="W167" s="2">
        <f t="shared" si="20"/>
        <v>517580.90136417747</v>
      </c>
      <c r="X167" s="2">
        <f t="shared" si="6"/>
        <v>82419.098635822535</v>
      </c>
      <c r="Y167" s="2">
        <f t="shared" si="37"/>
        <v>50479210.153355554</v>
      </c>
      <c r="Z167" s="2" t="str">
        <f t="shared" si="8"/>
        <v>HERE</v>
      </c>
      <c r="AA167" s="2">
        <f>IF(Z167="HERE",Y167,AA166+Graph!$G$1*1000)</f>
        <v>50479210.153355554</v>
      </c>
      <c r="AB167" s="2">
        <f t="shared" si="21"/>
        <v>82419.098635822535</v>
      </c>
      <c r="AC167" s="2">
        <f t="shared" si="38"/>
        <v>23624432.602946609</v>
      </c>
      <c r="AD167" s="3">
        <f t="shared" si="10"/>
        <v>50479210.153355554</v>
      </c>
      <c r="AE167" s="2">
        <f>IF(AE165&gt;=52800000,52800000,IF(AB146=Graph!G$1*1000,AE166+Graph!G$1*1000,AC167))</f>
        <v>23624432.602946609</v>
      </c>
      <c r="AF167" s="3">
        <f t="shared" si="11"/>
        <v>23624432.602946609</v>
      </c>
      <c r="AG167" s="3">
        <f t="shared" si="29"/>
        <v>43442888.080671951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98</v>
      </c>
      <c r="C168" s="7"/>
      <c r="D168" s="2" t="e">
        <f t="shared" si="12"/>
        <v>#N/A</v>
      </c>
      <c r="E168" s="2" t="e">
        <f t="shared" si="22"/>
        <v>#N/A</v>
      </c>
      <c r="F168" s="2">
        <v>900692.37260723114</v>
      </c>
      <c r="G168" s="2">
        <f t="shared" si="41"/>
        <v>589997.71428571432</v>
      </c>
      <c r="H168" s="2">
        <f t="shared" si="39"/>
        <v>73241465.82091029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1585108.9999999967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913075.51620647311</v>
      </c>
      <c r="Q168" s="2">
        <f t="shared" si="42"/>
        <v>600000</v>
      </c>
      <c r="R168" s="2">
        <f t="shared" si="40"/>
        <v>74703642.756302208</v>
      </c>
      <c r="S168" s="2">
        <f t="shared" si="17"/>
        <v>589997.71428571641</v>
      </c>
      <c r="T168" s="2">
        <f t="shared" si="18"/>
        <v>10002.285714285681</v>
      </c>
      <c r="U168" s="2">
        <f t="shared" si="19"/>
        <v>600000</v>
      </c>
      <c r="V168" s="2">
        <f t="shared" si="34"/>
        <v>24146520.698090106</v>
      </c>
      <c r="W168" s="2">
        <f t="shared" si="20"/>
        <v>522088.09514349699</v>
      </c>
      <c r="X168" s="2">
        <f t="shared" si="6"/>
        <v>77911.90485650301</v>
      </c>
      <c r="Y168" s="2">
        <f t="shared" si="37"/>
        <v>50557122.058212057</v>
      </c>
      <c r="Z168" s="2" t="str">
        <f t="shared" si="8"/>
        <v>HERE</v>
      </c>
      <c r="AA168" s="2">
        <f>IF(Z168="HERE",Y168,AA167+Graph!$G$1*1000)</f>
        <v>50557122.058212057</v>
      </c>
      <c r="AB168" s="2">
        <f t="shared" si="21"/>
        <v>77911.90485650301</v>
      </c>
      <c r="AC168" s="2">
        <f t="shared" si="38"/>
        <v>24146520.698090106</v>
      </c>
      <c r="AD168" s="3">
        <f t="shared" si="10"/>
        <v>50557122.058212057</v>
      </c>
      <c r="AE168" s="2">
        <f>IF(AE166&gt;=52800000,52800000,IF(AB147=Graph!G$1*1000,AE167+Graph!G$1*1000,AC168))</f>
        <v>24146520.698090106</v>
      </c>
      <c r="AF168" s="3">
        <f t="shared" si="11"/>
        <v>24146520.698090106</v>
      </c>
      <c r="AG168" s="3">
        <f t="shared" si="29"/>
        <v>43519975.530671947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99</v>
      </c>
      <c r="C169" s="7"/>
      <c r="D169" s="2" t="e">
        <f t="shared" si="12"/>
        <v>#N/A</v>
      </c>
      <c r="E169" s="2" t="e">
        <f t="shared" si="22"/>
        <v>#N/A</v>
      </c>
      <c r="F169" s="2">
        <v>905199.56638655066</v>
      </c>
      <c r="G169" s="2">
        <f t="shared" si="41"/>
        <v>589997.71428571432</v>
      </c>
      <c r="H169" s="2">
        <f t="shared" si="39"/>
        <v>73831463.535196006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1595111.2857142824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917657.10084033012</v>
      </c>
      <c r="Q169" s="2">
        <f t="shared" si="42"/>
        <v>600000</v>
      </c>
      <c r="R169" s="2">
        <f t="shared" si="40"/>
        <v>75303642.756302208</v>
      </c>
      <c r="S169" s="2">
        <f t="shared" si="17"/>
        <v>589997.71428571641</v>
      </c>
      <c r="T169" s="2">
        <f t="shared" si="18"/>
        <v>10002.285714285681</v>
      </c>
      <c r="U169" s="2">
        <f t="shared" si="19"/>
        <v>600000</v>
      </c>
      <c r="V169" s="2">
        <f t="shared" si="34"/>
        <v>24673115.987012953</v>
      </c>
      <c r="W169" s="2">
        <f t="shared" si="20"/>
        <v>526595.28892284632</v>
      </c>
      <c r="X169" s="2">
        <f t="shared" si="6"/>
        <v>73404.711077153683</v>
      </c>
      <c r="Y169" s="2">
        <f t="shared" si="37"/>
        <v>50630526.76928921</v>
      </c>
      <c r="Z169" s="2" t="str">
        <f t="shared" si="8"/>
        <v>HERE</v>
      </c>
      <c r="AA169" s="2">
        <f>IF(Z169="HERE",Y169,AA168+Graph!$G$1*1000)</f>
        <v>50630526.76928921</v>
      </c>
      <c r="AB169" s="2">
        <f t="shared" si="21"/>
        <v>73404.711077153683</v>
      </c>
      <c r="AC169" s="2">
        <f t="shared" si="38"/>
        <v>24673115.987012953</v>
      </c>
      <c r="AD169" s="3">
        <f t="shared" si="10"/>
        <v>50630526.76928921</v>
      </c>
      <c r="AE169" s="2">
        <f>IF(AE167&gt;=52800000,52800000,IF(AB148=Graph!G$1*1000,AE168+Graph!G$1*1000,AC169))</f>
        <v>24673115.987012953</v>
      </c>
      <c r="AF169" s="3">
        <f t="shared" si="11"/>
        <v>24673115.987012953</v>
      </c>
      <c r="AG169" s="3">
        <f t="shared" si="29"/>
        <v>43630417.830671951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100</v>
      </c>
      <c r="C170" s="7"/>
      <c r="D170" s="2" t="e">
        <f t="shared" si="12"/>
        <v>#N/A</v>
      </c>
      <c r="E170" s="2" t="e">
        <f t="shared" si="22"/>
        <v>#N/A</v>
      </c>
      <c r="F170" s="2">
        <v>909706.76016587019</v>
      </c>
      <c r="G170" s="2">
        <f t="shared" si="41"/>
        <v>589997.71428571432</v>
      </c>
      <c r="H170" s="2">
        <f t="shared" si="39"/>
        <v>74421461.249481723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1605113.5714285681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922238.68547418714</v>
      </c>
      <c r="Q170" s="2">
        <f t="shared" si="42"/>
        <v>600000</v>
      </c>
      <c r="R170" s="2">
        <f t="shared" si="40"/>
        <v>75903642.756302208</v>
      </c>
      <c r="S170" s="2">
        <f t="shared" si="17"/>
        <v>589997.71428571641</v>
      </c>
      <c r="T170" s="2">
        <f t="shared" si="18"/>
        <v>10002.285714285681</v>
      </c>
      <c r="U170" s="2">
        <f t="shared" si="19"/>
        <v>600000</v>
      </c>
      <c r="V170" s="2">
        <f t="shared" si="34"/>
        <v>25204218.469715118</v>
      </c>
      <c r="W170" s="2">
        <f t="shared" si="20"/>
        <v>531102.48270216584</v>
      </c>
      <c r="X170" s="2">
        <f t="shared" si="6"/>
        <v>68897.517297834158</v>
      </c>
      <c r="Y170" s="2">
        <f t="shared" si="37"/>
        <v>50699424.286587045</v>
      </c>
      <c r="Z170" s="2" t="str">
        <f t="shared" si="8"/>
        <v>HERE</v>
      </c>
      <c r="AA170" s="2">
        <f>IF(Z170="HERE",Y170,AA169+Graph!$G$1*1000)</f>
        <v>50699424.286587045</v>
      </c>
      <c r="AB170" s="2">
        <f t="shared" si="21"/>
        <v>68897.517297834158</v>
      </c>
      <c r="AC170" s="2">
        <f t="shared" si="38"/>
        <v>25204218.469715118</v>
      </c>
      <c r="AD170" s="3">
        <f t="shared" si="10"/>
        <v>50699424.286587045</v>
      </c>
      <c r="AE170" s="2">
        <f>IF(AE168&gt;=52800000,52800000,IF(AB149=Graph!G$1*1000,AE169+Graph!G$1*1000,AC170))</f>
        <v>25204218.469715118</v>
      </c>
      <c r="AF170" s="3">
        <f t="shared" si="11"/>
        <v>25204218.469715118</v>
      </c>
      <c r="AG170" s="3">
        <f t="shared" si="29"/>
        <v>43968150.130671948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101</v>
      </c>
      <c r="C171" s="7"/>
      <c r="D171" s="2" t="e">
        <f t="shared" si="12"/>
        <v>#N/A</v>
      </c>
      <c r="E171" s="2" t="e">
        <f t="shared" si="22"/>
        <v>#N/A</v>
      </c>
      <c r="F171" s="2">
        <v>914213.95394521952</v>
      </c>
      <c r="G171" s="2">
        <f t="shared" si="41"/>
        <v>589997.71428571432</v>
      </c>
      <c r="H171" s="2">
        <f t="shared" si="39"/>
        <v>75011458.963767439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1615115.8571428538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926820.27010804415</v>
      </c>
      <c r="Q171" s="2">
        <f t="shared" si="42"/>
        <v>600000</v>
      </c>
      <c r="R171" s="2">
        <f t="shared" si="40"/>
        <v>76503642.756302208</v>
      </c>
      <c r="S171" s="2">
        <f t="shared" si="17"/>
        <v>589997.71428571641</v>
      </c>
      <c r="T171" s="2">
        <f t="shared" si="18"/>
        <v>10002.285714285681</v>
      </c>
      <c r="U171" s="2">
        <f t="shared" si="19"/>
        <v>600000</v>
      </c>
      <c r="V171" s="2">
        <f t="shared" si="34"/>
        <v>25739828.146196634</v>
      </c>
      <c r="W171" s="2">
        <f t="shared" si="20"/>
        <v>535609.67648151517</v>
      </c>
      <c r="X171" s="2">
        <f t="shared" si="6"/>
        <v>64390.323518484831</v>
      </c>
      <c r="Y171" s="2">
        <f t="shared" si="37"/>
        <v>50763814.610105529</v>
      </c>
      <c r="Z171" s="2" t="str">
        <f t="shared" si="8"/>
        <v>HERE</v>
      </c>
      <c r="AA171" s="2">
        <f>IF(Z171="HERE",Y171,AA170+Graph!$G$1*1000)</f>
        <v>50763814.610105529</v>
      </c>
      <c r="AB171" s="2">
        <f t="shared" si="21"/>
        <v>64390.323518484831</v>
      </c>
      <c r="AC171" s="2">
        <f t="shared" si="38"/>
        <v>25739828.146196634</v>
      </c>
      <c r="AD171" s="3">
        <f t="shared" si="10"/>
        <v>50763814.610105529</v>
      </c>
      <c r="AE171" s="2">
        <f>IF(AE169&gt;=52800000,52800000,IF(AB150=Graph!G$1*1000,AE170+Graph!G$1*1000,AC171))</f>
        <v>25739828.146196634</v>
      </c>
      <c r="AF171" s="3">
        <f t="shared" si="11"/>
        <v>25739828.146196634</v>
      </c>
      <c r="AG171" s="3">
        <f t="shared" si="29"/>
        <v>44273587.530671947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102</v>
      </c>
      <c r="C172" s="7"/>
      <c r="D172" s="2" t="e">
        <f t="shared" si="12"/>
        <v>#N/A</v>
      </c>
      <c r="E172" s="2" t="e">
        <f t="shared" si="22"/>
        <v>#N/A</v>
      </c>
      <c r="F172" s="2">
        <v>918721.14772453904</v>
      </c>
      <c r="G172" s="2">
        <f t="shared" si="41"/>
        <v>589997.71428571432</v>
      </c>
      <c r="H172" s="2">
        <f t="shared" si="39"/>
        <v>75601456.678053156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1625118.1428571395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931401.85474190116</v>
      </c>
      <c r="Q172" s="2">
        <f t="shared" si="42"/>
        <v>600000</v>
      </c>
      <c r="R172" s="2">
        <f t="shared" si="40"/>
        <v>77103642.756302208</v>
      </c>
      <c r="S172" s="2">
        <f t="shared" si="17"/>
        <v>589997.71428571641</v>
      </c>
      <c r="T172" s="2">
        <f t="shared" si="18"/>
        <v>10002.285714285681</v>
      </c>
      <c r="U172" s="2">
        <f t="shared" si="19"/>
        <v>600000</v>
      </c>
      <c r="V172" s="2">
        <f t="shared" si="34"/>
        <v>26279945.016457468</v>
      </c>
      <c r="W172" s="2">
        <f t="shared" si="20"/>
        <v>540116.87026083469</v>
      </c>
      <c r="X172" s="2">
        <f t="shared" si="6"/>
        <v>59883.129739165306</v>
      </c>
      <c r="Y172" s="2">
        <f t="shared" si="37"/>
        <v>50823697.739844695</v>
      </c>
      <c r="Z172" s="2" t="str">
        <f t="shared" si="8"/>
        <v>HERE</v>
      </c>
      <c r="AA172" s="2">
        <f>IF(Z172="HERE",Y172,AA171+Graph!$G$1*1000)</f>
        <v>50823697.739844695</v>
      </c>
      <c r="AB172" s="2">
        <f t="shared" si="21"/>
        <v>59883.129739165306</v>
      </c>
      <c r="AC172" s="2">
        <f t="shared" si="38"/>
        <v>26279945.016457468</v>
      </c>
      <c r="AD172" s="3">
        <f t="shared" si="10"/>
        <v>50823697.739844695</v>
      </c>
      <c r="AE172" s="2">
        <f>IF(AE170&gt;=52800000,52800000,IF(AB151=Graph!G$1*1000,AE171+Graph!G$1*1000,AC172))</f>
        <v>26279945.016457468</v>
      </c>
      <c r="AF172" s="3">
        <f t="shared" si="11"/>
        <v>26279945.016457468</v>
      </c>
      <c r="AG172" s="3">
        <f t="shared" si="29"/>
        <v>44503452.280671947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103</v>
      </c>
      <c r="C173" s="7"/>
      <c r="D173" s="2" t="e">
        <f t="shared" si="12"/>
        <v>#N/A</v>
      </c>
      <c r="E173" s="2" t="e">
        <f t="shared" si="22"/>
        <v>#N/A</v>
      </c>
      <c r="F173" s="2">
        <v>923228.34150388837</v>
      </c>
      <c r="G173" s="2">
        <f t="shared" si="41"/>
        <v>589997.71428571432</v>
      </c>
      <c r="H173" s="2">
        <f t="shared" si="39"/>
        <v>76191454.392338872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1635120.4285714251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935983.43937572837</v>
      </c>
      <c r="Q173" s="2">
        <f t="shared" si="42"/>
        <v>600000</v>
      </c>
      <c r="R173" s="2">
        <f t="shared" si="40"/>
        <v>77703642.756302208</v>
      </c>
      <c r="S173" s="2">
        <f t="shared" si="17"/>
        <v>589997.71428571641</v>
      </c>
      <c r="T173" s="2">
        <f t="shared" si="18"/>
        <v>10002.285714285681</v>
      </c>
      <c r="U173" s="2">
        <f t="shared" si="19"/>
        <v>600000</v>
      </c>
      <c r="V173" s="2">
        <f t="shared" si="34"/>
        <v>26824569.080497622</v>
      </c>
      <c r="W173" s="2">
        <f t="shared" si="20"/>
        <v>544624.06404015422</v>
      </c>
      <c r="X173" s="2">
        <f t="shared" si="6"/>
        <v>55375.935959845781</v>
      </c>
      <c r="Y173" s="2">
        <f t="shared" si="37"/>
        <v>50879073.675804541</v>
      </c>
      <c r="Z173" s="2" t="str">
        <f t="shared" si="8"/>
        <v>HERE</v>
      </c>
      <c r="AA173" s="2">
        <f>IF(Z173="HERE",Y173,AA172+Graph!$G$1*1000)</f>
        <v>50879073.675804541</v>
      </c>
      <c r="AB173" s="2">
        <f t="shared" si="21"/>
        <v>55375.935959845781</v>
      </c>
      <c r="AC173" s="2">
        <f t="shared" si="38"/>
        <v>26824569.080497622</v>
      </c>
      <c r="AD173" s="3">
        <f t="shared" si="10"/>
        <v>50879073.675804541</v>
      </c>
      <c r="AE173" s="2">
        <f>IF(AE171&gt;=52800000,52800000,IF(AB152=Graph!G$1*1000,AE172+Graph!G$1*1000,AC173))</f>
        <v>26824569.080497622</v>
      </c>
      <c r="AF173" s="3">
        <f t="shared" si="11"/>
        <v>26824569.080497622</v>
      </c>
      <c r="AG173" s="3">
        <f t="shared" si="29"/>
        <v>44633658.780671947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104</v>
      </c>
      <c r="C174" s="7"/>
      <c r="D174" s="2" t="e">
        <f t="shared" si="12"/>
        <v>#N/A</v>
      </c>
      <c r="E174" s="2" t="e">
        <f t="shared" si="22"/>
        <v>#N/A</v>
      </c>
      <c r="F174" s="2">
        <v>927735.53528320789</v>
      </c>
      <c r="G174" s="2">
        <f t="shared" si="41"/>
        <v>589997.71428571432</v>
      </c>
      <c r="H174" s="2">
        <f t="shared" si="39"/>
        <v>76781452.106624588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1645122.7142857108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940565.02400958538</v>
      </c>
      <c r="Q174" s="2">
        <f t="shared" si="42"/>
        <v>600000</v>
      </c>
      <c r="R174" s="2">
        <f t="shared" si="40"/>
        <v>78303642.756302208</v>
      </c>
      <c r="S174" s="2">
        <f t="shared" si="17"/>
        <v>589997.71428571641</v>
      </c>
      <c r="T174" s="2">
        <f t="shared" si="18"/>
        <v>10002.285714285681</v>
      </c>
      <c r="U174" s="2">
        <f t="shared" si="19"/>
        <v>600000</v>
      </c>
      <c r="V174" s="2">
        <f t="shared" si="34"/>
        <v>27373700.338317126</v>
      </c>
      <c r="W174" s="2">
        <f t="shared" si="20"/>
        <v>549131.25781950355</v>
      </c>
      <c r="X174" s="2">
        <f t="shared" si="6"/>
        <v>50868.742180496454</v>
      </c>
      <c r="Y174" s="2">
        <f t="shared" si="37"/>
        <v>50929942.417985037</v>
      </c>
      <c r="Z174" s="2" t="str">
        <f t="shared" si="8"/>
        <v>HERE</v>
      </c>
      <c r="AA174" s="2">
        <f>IF(Z174="HERE",Y174,AA173+Graph!$G$1*1000)</f>
        <v>50929942.417985037</v>
      </c>
      <c r="AB174" s="2">
        <f t="shared" si="21"/>
        <v>50868.742180496454</v>
      </c>
      <c r="AC174" s="2">
        <f t="shared" si="38"/>
        <v>27373700.338317126</v>
      </c>
      <c r="AD174" s="3">
        <f t="shared" si="10"/>
        <v>50929942.417985037</v>
      </c>
      <c r="AE174" s="2">
        <f>IF(AE172&gt;=52800000,52800000,IF(AB153=Graph!G$1*1000,AE173+Graph!G$1*1000,AC174))</f>
        <v>27373700.338317126</v>
      </c>
      <c r="AF174" s="3">
        <f t="shared" si="11"/>
        <v>27373700.338317126</v>
      </c>
      <c r="AG174" s="3">
        <f t="shared" si="29"/>
        <v>44789072.880671948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105</v>
      </c>
      <c r="C175" s="7"/>
      <c r="D175" s="2" t="e">
        <f t="shared" si="12"/>
        <v>#N/A</v>
      </c>
      <c r="E175" s="2" t="e">
        <f t="shared" si="22"/>
        <v>#N/A</v>
      </c>
      <c r="F175" s="2">
        <v>932242.72906252742</v>
      </c>
      <c r="G175" s="2">
        <f t="shared" si="41"/>
        <v>589997.71428571432</v>
      </c>
      <c r="H175" s="2">
        <f t="shared" si="39"/>
        <v>77371449.820910305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1655124.9999999965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945146.60864344239</v>
      </c>
      <c r="Q175" s="2">
        <f t="shared" si="42"/>
        <v>600000</v>
      </c>
      <c r="R175" s="2">
        <f t="shared" si="40"/>
        <v>78903642.756302208</v>
      </c>
      <c r="S175" s="2">
        <f t="shared" si="17"/>
        <v>589997.71428571641</v>
      </c>
      <c r="T175" s="2">
        <f t="shared" si="18"/>
        <v>10002.285714285681</v>
      </c>
      <c r="U175" s="2">
        <f t="shared" si="19"/>
        <v>600000</v>
      </c>
      <c r="V175" s="2">
        <f t="shared" si="34"/>
        <v>27927338.789915949</v>
      </c>
      <c r="W175" s="2">
        <f t="shared" si="20"/>
        <v>553638.45159882307</v>
      </c>
      <c r="X175" s="2">
        <f t="shared" si="6"/>
        <v>46361.548401176929</v>
      </c>
      <c r="Y175" s="2">
        <f t="shared" si="37"/>
        <v>50976303.966386214</v>
      </c>
      <c r="Z175" s="2" t="str">
        <f t="shared" si="8"/>
        <v>HERE</v>
      </c>
      <c r="AA175" s="2">
        <f>IF(Z175="HERE",Y175,AA174+Graph!$G$1*1000)</f>
        <v>50976303.966386214</v>
      </c>
      <c r="AB175" s="2">
        <f t="shared" si="21"/>
        <v>46361.548401176929</v>
      </c>
      <c r="AC175" s="2">
        <f t="shared" si="38"/>
        <v>27927338.789915949</v>
      </c>
      <c r="AD175" s="3">
        <f t="shared" si="10"/>
        <v>50976303.966386214</v>
      </c>
      <c r="AE175" s="2">
        <f>IF(AE173&gt;=52800000,52800000,IF(AB154=Graph!G$1*1000,AE174+Graph!G$1*1000,AC175))</f>
        <v>27927338.789915949</v>
      </c>
      <c r="AF175" s="3">
        <f t="shared" si="11"/>
        <v>27927338.789915949</v>
      </c>
      <c r="AG175" s="3">
        <f t="shared" si="29"/>
        <v>45012952.780671947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106</v>
      </c>
      <c r="C176" s="7"/>
      <c r="D176" s="2" t="e">
        <f t="shared" si="12"/>
        <v>#N/A</v>
      </c>
      <c r="E176" s="2" t="e">
        <f t="shared" si="22"/>
        <v>#N/A</v>
      </c>
      <c r="F176" s="2">
        <v>936749.92284187675</v>
      </c>
      <c r="G176" s="2">
        <f t="shared" si="41"/>
        <v>589997.71428571432</v>
      </c>
      <c r="H176" s="2">
        <f t="shared" si="39"/>
        <v>77961447.535196021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1665127.2857142822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949728.1932772994</v>
      </c>
      <c r="Q176" s="2">
        <f t="shared" si="42"/>
        <v>600000</v>
      </c>
      <c r="R176" s="2">
        <f t="shared" si="40"/>
        <v>79503642.756302208</v>
      </c>
      <c r="S176" s="2">
        <f t="shared" si="17"/>
        <v>589997.71428571641</v>
      </c>
      <c r="T176" s="2">
        <f t="shared" si="18"/>
        <v>10002.285714285681</v>
      </c>
      <c r="U176" s="2">
        <f t="shared" si="19"/>
        <v>600000</v>
      </c>
      <c r="V176" s="2">
        <f t="shared" si="34"/>
        <v>28485484.435294092</v>
      </c>
      <c r="W176" s="2">
        <f t="shared" si="20"/>
        <v>558145.6453781426</v>
      </c>
      <c r="X176" s="2">
        <f t="shared" si="6"/>
        <v>41854.354621857405</v>
      </c>
      <c r="Y176" s="2">
        <f t="shared" si="37"/>
        <v>51018158.321008071</v>
      </c>
      <c r="Z176" s="2" t="str">
        <f t="shared" si="8"/>
        <v>HERE</v>
      </c>
      <c r="AA176" s="2">
        <f>IF(Z176="HERE",Y176,AA175+Graph!$G$1*1000)</f>
        <v>51018158.321008071</v>
      </c>
      <c r="AB176" s="2">
        <f t="shared" si="21"/>
        <v>41854.354621857405</v>
      </c>
      <c r="AC176" s="2">
        <f t="shared" si="38"/>
        <v>28485484.435294092</v>
      </c>
      <c r="AD176" s="3">
        <f t="shared" si="10"/>
        <v>51018158.321008071</v>
      </c>
      <c r="AE176" s="2">
        <f>IF(AE174&gt;=52800000,52800000,IF(AB155=Graph!G$1*1000,AE175+Graph!G$1*1000,AC176))</f>
        <v>28485484.435294092</v>
      </c>
      <c r="AF176" s="3">
        <f t="shared" si="11"/>
        <v>28485484.435294092</v>
      </c>
      <c r="AG176" s="3">
        <f t="shared" si="29"/>
        <v>45158982.391061559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107</v>
      </c>
      <c r="C177" s="7"/>
      <c r="D177" s="2" t="e">
        <f t="shared" si="12"/>
        <v>#N/A</v>
      </c>
      <c r="E177" s="2" t="e">
        <f t="shared" si="22"/>
        <v>#N/A</v>
      </c>
      <c r="F177" s="2">
        <v>941257.11662119627</v>
      </c>
      <c r="G177" s="2">
        <f t="shared" si="41"/>
        <v>589997.71428571432</v>
      </c>
      <c r="H177" s="2">
        <f t="shared" si="39"/>
        <v>78551445.249481738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1675129.5714285679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954309.77791115642</v>
      </c>
      <c r="Q177" s="2">
        <f t="shared" si="42"/>
        <v>600000</v>
      </c>
      <c r="R177" s="2">
        <f t="shared" si="40"/>
        <v>80103642.756302208</v>
      </c>
      <c r="S177" s="2">
        <f t="shared" si="17"/>
        <v>589997.71428571641</v>
      </c>
      <c r="T177" s="2">
        <f t="shared" si="18"/>
        <v>10002.285714285681</v>
      </c>
      <c r="U177" s="2">
        <f t="shared" si="19"/>
        <v>600000</v>
      </c>
      <c r="V177" s="2">
        <f t="shared" si="34"/>
        <v>29048137.274451584</v>
      </c>
      <c r="W177" s="2">
        <f t="shared" si="20"/>
        <v>562652.83915749192</v>
      </c>
      <c r="X177" s="2">
        <f t="shared" si="6"/>
        <v>37347.160842508078</v>
      </c>
      <c r="Y177" s="2">
        <f t="shared" si="37"/>
        <v>51055505.481850579</v>
      </c>
      <c r="Z177" s="2" t="str">
        <f t="shared" si="8"/>
        <v>HERE</v>
      </c>
      <c r="AA177" s="2">
        <f>IF(Z177="HERE",Y177,AA176+Graph!$G$1*1000)</f>
        <v>51055505.481850579</v>
      </c>
      <c r="AB177" s="2">
        <f t="shared" si="21"/>
        <v>37347.160842508078</v>
      </c>
      <c r="AC177" s="2">
        <f t="shared" si="38"/>
        <v>29048137.274451584</v>
      </c>
      <c r="AD177" s="3">
        <f t="shared" si="10"/>
        <v>51055505.481850579</v>
      </c>
      <c r="AE177" s="2">
        <f>IF(AE175&gt;=52800000,52800000,IF(AB156=Graph!G$1*1000,AE176+Graph!G$1*1000,AC177))</f>
        <v>29048137.274451584</v>
      </c>
      <c r="AF177" s="3">
        <f t="shared" si="11"/>
        <v>29048137.274451584</v>
      </c>
      <c r="AG177" s="3">
        <f t="shared" si="29"/>
        <v>45301180.886738747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108</v>
      </c>
      <c r="C178" s="7"/>
      <c r="D178" s="2" t="e">
        <f t="shared" si="12"/>
        <v>#N/A</v>
      </c>
      <c r="E178" s="2" t="e">
        <f t="shared" si="22"/>
        <v>#N/A</v>
      </c>
      <c r="F178" s="2">
        <v>945764.31040051579</v>
      </c>
      <c r="G178" s="2">
        <f t="shared" si="41"/>
        <v>589997.71428571432</v>
      </c>
      <c r="H178" s="2">
        <f t="shared" si="39"/>
        <v>79141442.963767454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1685131.8571428536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958891.36254501343</v>
      </c>
      <c r="Q178" s="2">
        <f t="shared" si="42"/>
        <v>600000</v>
      </c>
      <c r="R178" s="2">
        <f t="shared" si="40"/>
        <v>80703642.756302208</v>
      </c>
      <c r="S178" s="2">
        <f t="shared" si="17"/>
        <v>589997.71428571641</v>
      </c>
      <c r="T178" s="2">
        <f t="shared" si="18"/>
        <v>10002.285714285681</v>
      </c>
      <c r="U178" s="2">
        <f t="shared" si="19"/>
        <v>600000</v>
      </c>
      <c r="V178" s="2">
        <f t="shared" si="34"/>
        <v>29615297.307388395</v>
      </c>
      <c r="W178" s="2">
        <f t="shared" si="20"/>
        <v>567160.03293681145</v>
      </c>
      <c r="X178" s="2">
        <f t="shared" si="6"/>
        <v>32839.967063188553</v>
      </c>
      <c r="Y178" s="2">
        <f t="shared" si="37"/>
        <v>51088345.448913768</v>
      </c>
      <c r="Z178" s="2" t="str">
        <f t="shared" si="8"/>
        <v>HERE</v>
      </c>
      <c r="AA178" s="2">
        <f>IF(Z178="HERE",Y178,AA177+Graph!$G$1*1000)</f>
        <v>51088345.448913768</v>
      </c>
      <c r="AB178" s="2">
        <f t="shared" si="21"/>
        <v>32839.967063188553</v>
      </c>
      <c r="AC178" s="2">
        <f t="shared" si="38"/>
        <v>29615297.307388395</v>
      </c>
      <c r="AD178" s="3">
        <f t="shared" si="10"/>
        <v>51088345.448913768</v>
      </c>
      <c r="AE178" s="2">
        <f>IF(AE176&gt;=52800000,52800000,IF(AB157=Graph!G$1*1000,AE177+Graph!G$1*1000,AC178))</f>
        <v>29615297.307388395</v>
      </c>
      <c r="AF178" s="3">
        <f t="shared" si="11"/>
        <v>29615297.307388395</v>
      </c>
      <c r="AG178" s="3">
        <f t="shared" si="29"/>
        <v>45439548.267703488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109</v>
      </c>
      <c r="C179" s="7"/>
      <c r="D179" s="2" t="e">
        <f t="shared" si="12"/>
        <v>#N/A</v>
      </c>
      <c r="E179" s="2" t="e">
        <f t="shared" si="22"/>
        <v>#N/A</v>
      </c>
      <c r="F179" s="2">
        <v>950271.50417986512</v>
      </c>
      <c r="G179" s="2">
        <f t="shared" si="41"/>
        <v>589997.71428571432</v>
      </c>
      <c r="H179" s="2">
        <f t="shared" si="39"/>
        <v>79731440.67805317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1695134.1428571392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963472.94717887044</v>
      </c>
      <c r="Q179" s="2">
        <f t="shared" si="42"/>
        <v>600000</v>
      </c>
      <c r="R179" s="2">
        <f t="shared" si="40"/>
        <v>81303642.756302208</v>
      </c>
      <c r="S179" s="2">
        <f t="shared" si="17"/>
        <v>589997.71428571641</v>
      </c>
      <c r="T179" s="2">
        <f t="shared" si="18"/>
        <v>10002.285714285681</v>
      </c>
      <c r="U179" s="2">
        <f t="shared" si="19"/>
        <v>600000</v>
      </c>
      <c r="V179" s="2">
        <f t="shared" si="34"/>
        <v>30186964.534104526</v>
      </c>
      <c r="W179" s="2">
        <f t="shared" si="20"/>
        <v>571667.22671613097</v>
      </c>
      <c r="X179" s="2">
        <f t="shared" si="6"/>
        <v>28332.773283869028</v>
      </c>
      <c r="Y179" s="2">
        <f t="shared" si="37"/>
        <v>51116678.222197637</v>
      </c>
      <c r="Z179" s="2" t="str">
        <f t="shared" si="8"/>
        <v>HERE</v>
      </c>
      <c r="AA179" s="2">
        <f>IF(Z179="HERE",Y179,AA178+Graph!$G$1*1000)</f>
        <v>51116678.222197637</v>
      </c>
      <c r="AB179" s="2">
        <f t="shared" si="21"/>
        <v>28332.773283869028</v>
      </c>
      <c r="AC179" s="2">
        <f t="shared" si="38"/>
        <v>30186964.534104526</v>
      </c>
      <c r="AD179" s="3">
        <f t="shared" si="10"/>
        <v>51116678.222197637</v>
      </c>
      <c r="AE179" s="2">
        <f>IF(AE177&gt;=52800000,52800000,IF(AB158=Graph!G$1*1000,AE178+Graph!G$1*1000,AC179))</f>
        <v>30186964.534104526</v>
      </c>
      <c r="AF179" s="3">
        <f t="shared" si="11"/>
        <v>30186964.534104526</v>
      </c>
      <c r="AG179" s="3">
        <f t="shared" si="29"/>
        <v>45574084.533955805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110</v>
      </c>
      <c r="C180" s="7"/>
      <c r="D180" s="2" t="e">
        <f t="shared" si="12"/>
        <v>#N/A</v>
      </c>
      <c r="E180" s="2" t="e">
        <f t="shared" si="22"/>
        <v>#N/A</v>
      </c>
      <c r="F180" s="2">
        <v>954778.69795918465</v>
      </c>
      <c r="G180" s="2">
        <f t="shared" si="41"/>
        <v>589997.71428571432</v>
      </c>
      <c r="H180" s="2">
        <f t="shared" si="39"/>
        <v>80321438.392338887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1705136.4285714249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968054.53181272745</v>
      </c>
      <c r="Q180" s="2">
        <f t="shared" si="42"/>
        <v>600000</v>
      </c>
      <c r="R180" s="2">
        <f t="shared" si="40"/>
        <v>81903642.756302208</v>
      </c>
      <c r="S180" s="2">
        <f t="shared" si="17"/>
        <v>589997.71428571641</v>
      </c>
      <c r="T180" s="2">
        <f t="shared" si="18"/>
        <v>10002.285714285681</v>
      </c>
      <c r="U180" s="2">
        <f t="shared" si="19"/>
        <v>600000</v>
      </c>
      <c r="V180" s="2">
        <f t="shared" si="34"/>
        <v>30763138.954600006</v>
      </c>
      <c r="W180" s="2">
        <f t="shared" si="20"/>
        <v>576174.4204954803</v>
      </c>
      <c r="X180" s="2">
        <f t="shared" si="6"/>
        <v>23825.579504519701</v>
      </c>
      <c r="Y180" s="2">
        <f t="shared" si="37"/>
        <v>51140503.801702157</v>
      </c>
      <c r="Z180" s="2" t="str">
        <f t="shared" si="8"/>
        <v>HERE</v>
      </c>
      <c r="AA180" s="2">
        <f>IF(Z180="HERE",Y180,AA179+Graph!$G$1*1000)</f>
        <v>51140503.801702157</v>
      </c>
      <c r="AB180" s="2">
        <f t="shared" si="21"/>
        <v>23825.579504519701</v>
      </c>
      <c r="AC180" s="2">
        <f t="shared" si="38"/>
        <v>30763138.954600006</v>
      </c>
      <c r="AD180" s="3">
        <f t="shared" si="10"/>
        <v>51140503.801702157</v>
      </c>
      <c r="AE180" s="2">
        <f>IF(AE178&gt;=52800000,52800000,IF(AB159=Graph!G$1*1000,AE179+Graph!G$1*1000,AC180))</f>
        <v>30763138.954600006</v>
      </c>
      <c r="AF180" s="3">
        <f t="shared" si="11"/>
        <v>30763138.954600006</v>
      </c>
      <c r="AG180" s="3">
        <f t="shared" si="29"/>
        <v>45704789.685495704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111</v>
      </c>
      <c r="C181" s="7"/>
      <c r="D181" s="2" t="e">
        <f t="shared" si="12"/>
        <v>#N/A</v>
      </c>
      <c r="E181" s="2" t="e">
        <f t="shared" si="22"/>
        <v>#N/A</v>
      </c>
      <c r="F181" s="2">
        <v>959285.89173850417</v>
      </c>
      <c r="G181" s="2">
        <f t="shared" si="41"/>
        <v>589997.71428571432</v>
      </c>
      <c r="H181" s="2">
        <f t="shared" si="39"/>
        <v>80911436.106624603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1715138.7142857106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972636.11644655466</v>
      </c>
      <c r="Q181" s="2">
        <f t="shared" si="42"/>
        <v>600000</v>
      </c>
      <c r="R181" s="2">
        <f t="shared" si="40"/>
        <v>82503642.756302208</v>
      </c>
      <c r="S181" s="2">
        <f t="shared" si="17"/>
        <v>589997.71428571641</v>
      </c>
      <c r="T181" s="2">
        <f t="shared" si="18"/>
        <v>10002.285714285681</v>
      </c>
      <c r="U181" s="2">
        <f t="shared" si="19"/>
        <v>600000</v>
      </c>
      <c r="V181" s="2">
        <f t="shared" si="34"/>
        <v>31343820.568874806</v>
      </c>
      <c r="W181" s="2">
        <f t="shared" si="20"/>
        <v>580681.61427479982</v>
      </c>
      <c r="X181" s="2">
        <f t="shared" si="6"/>
        <v>19318.385725200176</v>
      </c>
      <c r="Y181" s="2">
        <f t="shared" si="37"/>
        <v>51159822.187427357</v>
      </c>
      <c r="Z181" s="2" t="str">
        <f t="shared" si="8"/>
        <v>HERE</v>
      </c>
      <c r="AA181" s="2">
        <f>IF(Z181="HERE",Y181,AA180+Graph!$G$1*1000)</f>
        <v>51159822.187427357</v>
      </c>
      <c r="AB181" s="2">
        <f t="shared" si="21"/>
        <v>19318.385725200176</v>
      </c>
      <c r="AC181" s="2">
        <f t="shared" si="38"/>
        <v>31343820.568874806</v>
      </c>
      <c r="AD181" s="3">
        <f t="shared" si="10"/>
        <v>51159822.187427357</v>
      </c>
      <c r="AE181" s="2">
        <f>IF(AE179&gt;=52800000,52800000,IF(AB160=Graph!G$1*1000,AE180+Graph!G$1*1000,AC181))</f>
        <v>31343820.568874806</v>
      </c>
      <c r="AF181" s="3">
        <f t="shared" si="11"/>
        <v>31343820.568874806</v>
      </c>
      <c r="AG181" s="3">
        <f t="shared" si="29"/>
        <v>45831663.722323157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112</v>
      </c>
      <c r="C182" s="7"/>
      <c r="D182" s="2" t="e">
        <f t="shared" si="12"/>
        <v>#N/A</v>
      </c>
      <c r="E182" s="2" t="e">
        <f t="shared" si="22"/>
        <v>#N/A</v>
      </c>
      <c r="F182" s="2">
        <v>963793.0855178535</v>
      </c>
      <c r="G182" s="2">
        <f t="shared" si="41"/>
        <v>589997.71428571432</v>
      </c>
      <c r="H182" s="2">
        <f t="shared" si="39"/>
        <v>81501433.82091032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1725140.9999999963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977217.70108041167</v>
      </c>
      <c r="Q182" s="2">
        <f t="shared" si="42"/>
        <v>600000</v>
      </c>
      <c r="R182" s="2">
        <f t="shared" si="40"/>
        <v>83103642.756302208</v>
      </c>
      <c r="S182" s="2">
        <f t="shared" si="17"/>
        <v>589997.71428571641</v>
      </c>
      <c r="T182" s="2">
        <f t="shared" si="18"/>
        <v>10002.285714285681</v>
      </c>
      <c r="U182" s="2">
        <f t="shared" si="19"/>
        <v>600000</v>
      </c>
      <c r="V182" s="2">
        <f t="shared" si="34"/>
        <v>31929009.376928926</v>
      </c>
      <c r="W182" s="2">
        <f t="shared" si="20"/>
        <v>585188.80805411935</v>
      </c>
      <c r="X182" s="2">
        <f t="shared" si="6"/>
        <v>14811.191945880651</v>
      </c>
      <c r="Y182" s="2">
        <f t="shared" si="37"/>
        <v>51174633.379373237</v>
      </c>
      <c r="Z182" s="2" t="str">
        <f t="shared" si="8"/>
        <v>HERE</v>
      </c>
      <c r="AA182" s="2">
        <f>IF(Z182="HERE",Y182,AA181+Graph!$G$1*1000)</f>
        <v>51174633.379373237</v>
      </c>
      <c r="AB182" s="2">
        <f t="shared" si="21"/>
        <v>14811.191945880651</v>
      </c>
      <c r="AC182" s="2">
        <f t="shared" si="38"/>
        <v>31929009.376928926</v>
      </c>
      <c r="AD182" s="3">
        <f t="shared" si="10"/>
        <v>51174633.379373237</v>
      </c>
      <c r="AE182" s="2">
        <f>IF(AE180&gt;=52800000,52800000,IF(AB161=Graph!G$1*1000,AE181+Graph!G$1*1000,AC182))</f>
        <v>31929009.376928926</v>
      </c>
      <c r="AF182" s="3">
        <f t="shared" si="11"/>
        <v>31929009.376928926</v>
      </c>
      <c r="AG182" s="3">
        <f t="shared" si="29"/>
        <v>45954706.644438185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113</v>
      </c>
      <c r="C183" s="7"/>
      <c r="D183" s="2" t="e">
        <f t="shared" si="12"/>
        <v>#N/A</v>
      </c>
      <c r="E183" s="2" t="e">
        <f t="shared" si="22"/>
        <v>#N/A</v>
      </c>
      <c r="F183" s="2">
        <v>968300.27929717302</v>
      </c>
      <c r="G183" s="2">
        <f t="shared" si="41"/>
        <v>589997.71428571432</v>
      </c>
      <c r="H183" s="2">
        <f t="shared" si="39"/>
        <v>82091431.535196036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1735143.285714282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981799.28571426868</v>
      </c>
      <c r="Q183" s="2">
        <f t="shared" si="42"/>
        <v>600000</v>
      </c>
      <c r="R183" s="2">
        <f t="shared" si="40"/>
        <v>83703642.756302208</v>
      </c>
      <c r="S183" s="2">
        <f t="shared" si="17"/>
        <v>589997.71428571641</v>
      </c>
      <c r="T183" s="2">
        <f t="shared" si="18"/>
        <v>10002.285714285681</v>
      </c>
      <c r="U183" s="2">
        <f t="shared" si="19"/>
        <v>600000</v>
      </c>
      <c r="V183" s="2">
        <f t="shared" si="34"/>
        <v>32518705.378762394</v>
      </c>
      <c r="W183" s="2">
        <f t="shared" si="20"/>
        <v>589696.00183346868</v>
      </c>
      <c r="X183" s="2">
        <f t="shared" si="6"/>
        <v>10303.998166531324</v>
      </c>
      <c r="Y183" s="2">
        <f t="shared" si="37"/>
        <v>51184937.377539769</v>
      </c>
      <c r="Z183" s="2" t="str">
        <f t="shared" si="8"/>
        <v>HERE</v>
      </c>
      <c r="AA183" s="2">
        <f>IF(Z183="HERE",Y183,AA182+Graph!$G$1*1000)</f>
        <v>51184937.377539769</v>
      </c>
      <c r="AB183" s="2">
        <f t="shared" si="21"/>
        <v>10303.998166531324</v>
      </c>
      <c r="AC183" s="2">
        <f t="shared" si="38"/>
        <v>32518705.378762394</v>
      </c>
      <c r="AD183" s="3">
        <f t="shared" si="10"/>
        <v>51184937.377539769</v>
      </c>
      <c r="AE183" s="2">
        <f>IF(AE181&gt;=52800000,52800000,IF(AB162=Graph!G$1*1000,AE182+Graph!G$1*1000,AC183))</f>
        <v>32518705.378762394</v>
      </c>
      <c r="AF183" s="3">
        <f t="shared" si="11"/>
        <v>32518705.378762394</v>
      </c>
      <c r="AG183" s="3">
        <f t="shared" si="29"/>
        <v>46073918.451840796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114</v>
      </c>
      <c r="C184" s="7"/>
      <c r="D184" s="2" t="e">
        <f t="shared" si="12"/>
        <v>#N/A</v>
      </c>
      <c r="E184" s="2" t="e">
        <f t="shared" si="22"/>
        <v>#N/A</v>
      </c>
      <c r="F184" s="2">
        <v>972807.47307649255</v>
      </c>
      <c r="G184" s="2">
        <f t="shared" si="41"/>
        <v>589997.71428571432</v>
      </c>
      <c r="H184" s="2">
        <f t="shared" si="39"/>
        <v>82681429.249481753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1745145.5714285676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986380.8703481257</v>
      </c>
      <c r="Q184" s="2">
        <f t="shared" si="42"/>
        <v>600000</v>
      </c>
      <c r="R184" s="2">
        <f t="shared" si="40"/>
        <v>84303642.756302208</v>
      </c>
      <c r="S184" s="2">
        <f t="shared" si="17"/>
        <v>589997.71428571641</v>
      </c>
      <c r="T184" s="2">
        <f t="shared" si="18"/>
        <v>10002.285714285681</v>
      </c>
      <c r="U184" s="2">
        <f t="shared" si="19"/>
        <v>600000</v>
      </c>
      <c r="V184" s="2">
        <f t="shared" si="34"/>
        <v>33112908.574375182</v>
      </c>
      <c r="W184" s="2">
        <f t="shared" si="20"/>
        <v>594203.1956127882</v>
      </c>
      <c r="X184" s="2">
        <f t="shared" si="6"/>
        <v>5796.8043872117996</v>
      </c>
      <c r="Y184" s="2">
        <f t="shared" si="37"/>
        <v>51190734.181926981</v>
      </c>
      <c r="Z184" s="2" t="str">
        <f t="shared" si="8"/>
        <v>HERE</v>
      </c>
      <c r="AA184" s="2">
        <f>IF(Z184="HERE",Y184,AA183+Graph!$G$1*1000)</f>
        <v>51190734.181926981</v>
      </c>
      <c r="AB184" s="2">
        <f t="shared" si="21"/>
        <v>5796.8043872117996</v>
      </c>
      <c r="AC184" s="2">
        <f t="shared" si="38"/>
        <v>33112908.574375182</v>
      </c>
      <c r="AD184" s="3">
        <f t="shared" si="10"/>
        <v>51190734.181926981</v>
      </c>
      <c r="AE184" s="2">
        <f>IF(AE182&gt;=52800000,52800000,IF(AB163=Graph!G$1*1000,AE183+Graph!G$1*1000,AC184))</f>
        <v>33112908.574375182</v>
      </c>
      <c r="AF184" s="3">
        <f t="shared" si="11"/>
        <v>33112908.574375182</v>
      </c>
      <c r="AG184" s="3">
        <f t="shared" si="29"/>
        <v>46189299.144530952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115</v>
      </c>
      <c r="C185" s="7"/>
      <c r="D185" s="2" t="e">
        <f t="shared" si="12"/>
        <v>#N/A</v>
      </c>
      <c r="E185" s="2" t="e">
        <f t="shared" si="22"/>
        <v>#N/A</v>
      </c>
      <c r="F185" s="2">
        <v>977314.66685584188</v>
      </c>
      <c r="G185" s="2">
        <f t="shared" si="41"/>
        <v>589997.71428571432</v>
      </c>
      <c r="H185" s="2">
        <f t="shared" si="39"/>
        <v>83271426.963767469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1755147.8571428533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990962.45498198271</v>
      </c>
      <c r="Q185" s="2">
        <f t="shared" si="42"/>
        <v>600000</v>
      </c>
      <c r="R185" s="2">
        <f t="shared" si="40"/>
        <v>84903642.756302208</v>
      </c>
      <c r="S185" s="2">
        <f t="shared" si="17"/>
        <v>589997.71428571641</v>
      </c>
      <c r="T185" s="2">
        <f t="shared" si="18"/>
        <v>10002.285714285681</v>
      </c>
      <c r="U185" s="2">
        <f t="shared" si="19"/>
        <v>600000</v>
      </c>
      <c r="V185" s="2">
        <f t="shared" si="34"/>
        <v>33711618.96376729</v>
      </c>
      <c r="W185" s="2">
        <f t="shared" si="20"/>
        <v>598710.38939210773</v>
      </c>
      <c r="X185" s="2">
        <f t="shared" si="6"/>
        <v>1289.6106078922749</v>
      </c>
      <c r="Y185" s="2">
        <f t="shared" si="37"/>
        <v>51192023.792534873</v>
      </c>
      <c r="Z185" s="2" t="str">
        <f t="shared" si="8"/>
        <v>HERE</v>
      </c>
      <c r="AA185" s="2">
        <f>IF(Z185="HERE",Y185,AA184+Graph!$G$1*1000)</f>
        <v>51192023.792534873</v>
      </c>
      <c r="AB185" s="2">
        <f t="shared" si="21"/>
        <v>1289.6106078922749</v>
      </c>
      <c r="AC185" s="2">
        <f t="shared" si="38"/>
        <v>33711618.96376729</v>
      </c>
      <c r="AD185" s="3">
        <f t="shared" si="10"/>
        <v>51192023.792534873</v>
      </c>
      <c r="AE185" s="2">
        <f>IF(AE183&gt;=52800000,52800000,IF(AB164=Graph!G$1*1000,AE184+Graph!G$1*1000,AC185))</f>
        <v>33711618.96376729</v>
      </c>
      <c r="AF185" s="3">
        <f t="shared" si="11"/>
        <v>33711618.96376729</v>
      </c>
      <c r="AG185" s="3">
        <f t="shared" si="29"/>
        <v>46300848.722508691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116</v>
      </c>
      <c r="C186" s="7"/>
      <c r="D186" s="2" t="e">
        <f t="shared" si="12"/>
        <v>#N/A</v>
      </c>
      <c r="E186" s="2" t="e">
        <f t="shared" si="22"/>
        <v>#N/A</v>
      </c>
      <c r="F186" s="2">
        <v>981821.8606351614</v>
      </c>
      <c r="G186" s="2">
        <f t="shared" si="41"/>
        <v>589997.71428571432</v>
      </c>
      <c r="H186" s="2">
        <f t="shared" si="39"/>
        <v>83861424.678053185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1765150.142857139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995544.03961583972</v>
      </c>
      <c r="Q186" s="2">
        <f t="shared" si="42"/>
        <v>600000</v>
      </c>
      <c r="R186" s="2">
        <f t="shared" si="40"/>
        <v>85503642.756302208</v>
      </c>
      <c r="S186" s="2">
        <f t="shared" si="17"/>
        <v>589997.71428571641</v>
      </c>
      <c r="T186" s="2">
        <f t="shared" si="18"/>
        <v>10002.285714285681</v>
      </c>
      <c r="U186" s="2">
        <f t="shared" si="19"/>
        <v>600000</v>
      </c>
      <c r="V186" s="2">
        <f t="shared" si="34"/>
        <v>34301616.678053007</v>
      </c>
      <c r="W186" s="2">
        <f t="shared" si="20"/>
        <v>589997.71428571641</v>
      </c>
      <c r="X186" s="2">
        <f t="shared" si="6"/>
        <v>10002.285714283586</v>
      </c>
      <c r="Y186" s="2">
        <f t="shared" si="37"/>
        <v>51202026.078249156</v>
      </c>
      <c r="Z186" s="2" t="str">
        <f t="shared" si="8"/>
        <v>HERE</v>
      </c>
      <c r="AA186" s="2">
        <f>IF(Z186="HERE",Y186,AA185+Graph!$G$1*1000)</f>
        <v>51202026.078249156</v>
      </c>
      <c r="AB186" s="2">
        <f t="shared" si="21"/>
        <v>10002.285714283586</v>
      </c>
      <c r="AC186" s="2">
        <f t="shared" si="38"/>
        <v>34301616.678053007</v>
      </c>
      <c r="AD186" s="3">
        <f t="shared" si="10"/>
        <v>51202026.078249156</v>
      </c>
      <c r="AE186" s="2">
        <f>IF(AE184&gt;=52800000,52800000,IF(AB165=Graph!G$1*1000,AE185+Graph!G$1*1000,AC186))</f>
        <v>34301616.678053007</v>
      </c>
      <c r="AF186" s="3">
        <f t="shared" si="11"/>
        <v>34301616.678053007</v>
      </c>
      <c r="AG186" s="3">
        <f t="shared" si="29"/>
        <v>46408567.185774013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117</v>
      </c>
      <c r="C187" s="7"/>
      <c r="D187" s="2" t="e">
        <f t="shared" si="12"/>
        <v>#N/A</v>
      </c>
      <c r="E187" s="2" t="e">
        <f t="shared" si="22"/>
        <v>#N/A</v>
      </c>
      <c r="F187" s="2">
        <v>986329.05441448092</v>
      </c>
      <c r="G187" s="2">
        <f t="shared" si="41"/>
        <v>589997.71428571432</v>
      </c>
      <c r="H187" s="2">
        <f t="shared" si="39"/>
        <v>84451422.392338902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1775152.4285714247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1000125.6242496967</v>
      </c>
      <c r="Q187" s="2">
        <f t="shared" si="42"/>
        <v>600000</v>
      </c>
      <c r="R187" s="2">
        <f t="shared" si="40"/>
        <v>86103642.756302208</v>
      </c>
      <c r="S187" s="2">
        <f t="shared" si="17"/>
        <v>589997.71428571641</v>
      </c>
      <c r="T187" s="2">
        <f t="shared" si="18"/>
        <v>10002.285714285681</v>
      </c>
      <c r="U187" s="2">
        <f t="shared" si="19"/>
        <v>600000</v>
      </c>
      <c r="V187" s="2">
        <f t="shared" si="34"/>
        <v>34891614.392338723</v>
      </c>
      <c r="W187" s="2">
        <f t="shared" si="20"/>
        <v>589997.71428571641</v>
      </c>
      <c r="X187" s="2">
        <f t="shared" si="6"/>
        <v>10002.285714283586</v>
      </c>
      <c r="Y187" s="2">
        <f t="shared" si="37"/>
        <v>51212028.36396344</v>
      </c>
      <c r="Z187" s="2" t="str">
        <f t="shared" si="8"/>
        <v>HERE</v>
      </c>
      <c r="AA187" s="2">
        <f>IF(Z187="HERE",Y187,AA186+Graph!$G$1*1000)</f>
        <v>51212028.36396344</v>
      </c>
      <c r="AB187" s="2">
        <f t="shared" si="21"/>
        <v>10002.285714283586</v>
      </c>
      <c r="AC187" s="2">
        <f t="shared" si="38"/>
        <v>34891614.392338723</v>
      </c>
      <c r="AD187" s="3">
        <f t="shared" si="10"/>
        <v>51212028.36396344</v>
      </c>
      <c r="AE187" s="2">
        <f>IF(AE185&gt;=52800000,52800000,IF(AB166=Graph!G$1*1000,AE186+Graph!G$1*1000,AC187))</f>
        <v>34891614.392338723</v>
      </c>
      <c r="AF187" s="3">
        <f t="shared" si="11"/>
        <v>34891614.392338723</v>
      </c>
      <c r="AG187" s="3">
        <f t="shared" si="29"/>
        <v>46512454.534326881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118</v>
      </c>
      <c r="C188" s="7"/>
      <c r="D188" s="2" t="e">
        <f t="shared" si="12"/>
        <v>#N/A</v>
      </c>
      <c r="E188" s="2" t="e">
        <f t="shared" si="22"/>
        <v>#N/A</v>
      </c>
      <c r="F188" s="2">
        <v>990836.24819383025</v>
      </c>
      <c r="G188" s="2">
        <f t="shared" si="41"/>
        <v>589997.71428571432</v>
      </c>
      <c r="H188" s="2">
        <f t="shared" si="39"/>
        <v>85041420.106624618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1785154.7142857104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1004707.2088835537</v>
      </c>
      <c r="Q188" s="2">
        <f t="shared" si="42"/>
        <v>600000</v>
      </c>
      <c r="R188" s="2">
        <f t="shared" si="40"/>
        <v>86703642.756302208</v>
      </c>
      <c r="S188" s="2">
        <f t="shared" si="17"/>
        <v>589997.71428571641</v>
      </c>
      <c r="T188" s="2">
        <f t="shared" si="18"/>
        <v>10002.285714285681</v>
      </c>
      <c r="U188" s="2">
        <f t="shared" si="19"/>
        <v>600000</v>
      </c>
      <c r="V188" s="2">
        <f t="shared" si="34"/>
        <v>35481612.106624439</v>
      </c>
      <c r="W188" s="2">
        <f t="shared" si="20"/>
        <v>589997.71428571641</v>
      </c>
      <c r="X188" s="2">
        <f t="shared" si="6"/>
        <v>10002.285714283586</v>
      </c>
      <c r="Y188" s="2">
        <f t="shared" si="37"/>
        <v>51222030.649677724</v>
      </c>
      <c r="Z188" s="2" t="str">
        <f t="shared" si="8"/>
        <v>HERE</v>
      </c>
      <c r="AA188" s="2">
        <f>IF(Z188="HERE",Y188,AA187+Graph!$G$1*1000)</f>
        <v>51222030.649677724</v>
      </c>
      <c r="AB188" s="2">
        <f t="shared" si="21"/>
        <v>10002.285714283586</v>
      </c>
      <c r="AC188" s="2">
        <f t="shared" si="38"/>
        <v>35481612.106624439</v>
      </c>
      <c r="AD188" s="3">
        <f t="shared" si="10"/>
        <v>51222030.649677724</v>
      </c>
      <c r="AE188" s="2">
        <f>IF(AE186&gt;=52800000,52800000,IF(AB167=Graph!G$1*1000,AE187+Graph!G$1*1000,AC188))</f>
        <v>35481612.106624439</v>
      </c>
      <c r="AF188" s="3">
        <f t="shared" si="11"/>
        <v>35481612.106624439</v>
      </c>
      <c r="AG188" s="3">
        <f t="shared" si="29"/>
        <v>46612510.768167332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119</v>
      </c>
      <c r="C189" s="7"/>
      <c r="D189" s="2" t="e">
        <f t="shared" si="12"/>
        <v>#N/A</v>
      </c>
      <c r="E189" s="2" t="e">
        <f t="shared" si="22"/>
        <v>#N/A</v>
      </c>
      <c r="F189" s="2">
        <v>995343.44197314978</v>
      </c>
      <c r="G189" s="2">
        <f t="shared" si="41"/>
        <v>589997.71428571432</v>
      </c>
      <c r="H189" s="2">
        <f t="shared" si="39"/>
        <v>85631417.820910335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1795156.999999996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1009288.7935174108</v>
      </c>
      <c r="Q189" s="2">
        <f t="shared" si="42"/>
        <v>600000</v>
      </c>
      <c r="R189" s="2">
        <f t="shared" si="40"/>
        <v>87303642.756302208</v>
      </c>
      <c r="S189" s="2">
        <f t="shared" si="17"/>
        <v>589997.71428571641</v>
      </c>
      <c r="T189" s="2">
        <f t="shared" si="18"/>
        <v>10002.285714285681</v>
      </c>
      <c r="U189" s="2">
        <f t="shared" si="19"/>
        <v>600000</v>
      </c>
      <c r="V189" s="2">
        <f t="shared" si="34"/>
        <v>36071609.820910156</v>
      </c>
      <c r="W189" s="2">
        <f t="shared" si="20"/>
        <v>589997.71428571641</v>
      </c>
      <c r="X189" s="2">
        <f t="shared" si="6"/>
        <v>10002.285714283586</v>
      </c>
      <c r="Y189" s="2">
        <f t="shared" si="37"/>
        <v>51232032.935392007</v>
      </c>
      <c r="Z189" s="2" t="str">
        <f t="shared" si="8"/>
        <v>HERE</v>
      </c>
      <c r="AA189" s="2">
        <f>IF(Z189="HERE",Y189,AA188+Graph!$G$1*1000)</f>
        <v>51232032.935392007</v>
      </c>
      <c r="AB189" s="2">
        <f t="shared" si="21"/>
        <v>10002.285714283586</v>
      </c>
      <c r="AC189" s="2">
        <f t="shared" si="38"/>
        <v>36071609.820910156</v>
      </c>
      <c r="AD189" s="3">
        <f t="shared" si="10"/>
        <v>51232032.935392007</v>
      </c>
      <c r="AE189" s="2">
        <f>IF(AE187&gt;=52800000,52800000,IF(AB168=Graph!G$1*1000,AE188+Graph!G$1*1000,AC189))</f>
        <v>36071609.820910156</v>
      </c>
      <c r="AF189" s="3">
        <f t="shared" si="11"/>
        <v>36071609.820910156</v>
      </c>
      <c r="AG189" s="3">
        <f t="shared" si="29"/>
        <v>46708735.887295358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120</v>
      </c>
      <c r="C190" s="7"/>
      <c r="D190" s="2" t="e">
        <f t="shared" si="12"/>
        <v>#N/A</v>
      </c>
      <c r="E190" s="2" t="e">
        <f t="shared" si="22"/>
        <v>#N/A</v>
      </c>
      <c r="F190" s="2">
        <v>999850.6357524693</v>
      </c>
      <c r="G190" s="2">
        <f t="shared" si="41"/>
        <v>589997.71428571432</v>
      </c>
      <c r="H190" s="2">
        <f t="shared" si="39"/>
        <v>86221415.535196051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1805159.2857142817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1013870.378151238</v>
      </c>
      <c r="Q190" s="2">
        <f t="shared" si="42"/>
        <v>600000</v>
      </c>
      <c r="R190" s="2">
        <f t="shared" si="40"/>
        <v>87903642.756302208</v>
      </c>
      <c r="S190" s="2">
        <f t="shared" si="17"/>
        <v>589997.71428571641</v>
      </c>
      <c r="T190" s="2">
        <f t="shared" si="18"/>
        <v>10002.285714285681</v>
      </c>
      <c r="U190" s="2">
        <f t="shared" si="19"/>
        <v>600000</v>
      </c>
      <c r="V190" s="2">
        <f t="shared" si="34"/>
        <v>36661607.535195872</v>
      </c>
      <c r="W190" s="2">
        <f t="shared" si="20"/>
        <v>589997.71428571641</v>
      </c>
      <c r="X190" s="2">
        <f t="shared" si="6"/>
        <v>10002.285714283586</v>
      </c>
      <c r="Y190" s="2">
        <f t="shared" si="37"/>
        <v>51242035.221106291</v>
      </c>
      <c r="Z190" s="2" t="str">
        <f t="shared" si="8"/>
        <v>HERE</v>
      </c>
      <c r="AA190" s="2">
        <f>IF(Z190="HERE",Y190,AA189+Graph!$G$1*1000)</f>
        <v>51242035.221106291</v>
      </c>
      <c r="AB190" s="2">
        <f t="shared" si="21"/>
        <v>10002.285714283586</v>
      </c>
      <c r="AC190" s="2">
        <f t="shared" si="38"/>
        <v>36661607.535195872</v>
      </c>
      <c r="AD190" s="3">
        <f t="shared" si="10"/>
        <v>51242035.221106291</v>
      </c>
      <c r="AE190" s="2">
        <f>IF(AE188&gt;=52800000,52800000,IF(AB169=Graph!G$1*1000,AE189+Graph!G$1*1000,AC190))</f>
        <v>36661607.535195872</v>
      </c>
      <c r="AF190" s="3">
        <f t="shared" si="11"/>
        <v>36661607.535195872</v>
      </c>
      <c r="AG190" s="3">
        <f t="shared" si="29"/>
        <v>46801129.891710937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121</v>
      </c>
      <c r="C191" s="7"/>
      <c r="D191" s="2" t="e">
        <f t="shared" si="12"/>
        <v>#N/A</v>
      </c>
      <c r="E191" s="2" t="e">
        <f t="shared" si="22"/>
        <v>#N/A</v>
      </c>
      <c r="F191" s="2">
        <v>1004357.8295318186</v>
      </c>
      <c r="G191" s="2">
        <f t="shared" si="41"/>
        <v>589997.71428571432</v>
      </c>
      <c r="H191" s="2">
        <f t="shared" si="39"/>
        <v>86811413.249481767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1815161.5714285674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1018451.962785095</v>
      </c>
      <c r="Q191" s="2">
        <f t="shared" si="42"/>
        <v>600000</v>
      </c>
      <c r="R191" s="2">
        <f t="shared" si="40"/>
        <v>88503642.756302208</v>
      </c>
      <c r="S191" s="2">
        <f t="shared" si="17"/>
        <v>589997.71428571641</v>
      </c>
      <c r="T191" s="2">
        <f t="shared" si="18"/>
        <v>10002.285714285681</v>
      </c>
      <c r="U191" s="2">
        <f t="shared" si="19"/>
        <v>600000</v>
      </c>
      <c r="V191" s="2">
        <f t="shared" si="34"/>
        <v>37251605.249481589</v>
      </c>
      <c r="W191" s="2">
        <f t="shared" si="20"/>
        <v>589997.71428571641</v>
      </c>
      <c r="X191" s="2">
        <f t="shared" si="6"/>
        <v>10002.285714283586</v>
      </c>
      <c r="Y191" s="2">
        <f t="shared" si="37"/>
        <v>51252037.506820574</v>
      </c>
      <c r="Z191" s="2" t="str">
        <f t="shared" si="8"/>
        <v>HERE</v>
      </c>
      <c r="AA191" s="2">
        <f>IF(Z191="HERE",Y191,AA190+Graph!$G$1*1000)</f>
        <v>51252037.506820574</v>
      </c>
      <c r="AB191" s="2">
        <f t="shared" si="21"/>
        <v>10002.285714283586</v>
      </c>
      <c r="AC191" s="2">
        <f t="shared" si="38"/>
        <v>37251605.249481589</v>
      </c>
      <c r="AD191" s="3">
        <f t="shared" si="10"/>
        <v>51252037.506820574</v>
      </c>
      <c r="AE191" s="2">
        <f>IF(AE189&gt;=52800000,52800000,IF(AB170=Graph!G$1*1000,AE190+Graph!G$1*1000,AC191))</f>
        <v>37251605.249481589</v>
      </c>
      <c r="AF191" s="3">
        <f t="shared" si="11"/>
        <v>37251605.249481589</v>
      </c>
      <c r="AG191" s="3">
        <f t="shared" si="29"/>
        <v>46889692.781414099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122</v>
      </c>
      <c r="C192" s="7"/>
      <c r="D192" s="2" t="e">
        <f t="shared" si="12"/>
        <v>#N/A</v>
      </c>
      <c r="E192" s="2" t="e">
        <f t="shared" si="22"/>
        <v>#N/A</v>
      </c>
      <c r="F192" s="2">
        <v>1008865.0233111382</v>
      </c>
      <c r="G192" s="2">
        <f t="shared" si="41"/>
        <v>589997.71428571432</v>
      </c>
      <c r="H192" s="2">
        <f t="shared" si="39"/>
        <v>87401410.963767484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1825163.8571428531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1023033.547418952</v>
      </c>
      <c r="Q192" s="2">
        <f t="shared" si="42"/>
        <v>600000</v>
      </c>
      <c r="R192" s="2">
        <f t="shared" si="40"/>
        <v>89103642.756302208</v>
      </c>
      <c r="S192" s="2">
        <f t="shared" si="17"/>
        <v>589997.71428571641</v>
      </c>
      <c r="T192" s="2">
        <f t="shared" si="18"/>
        <v>10002.285714285681</v>
      </c>
      <c r="U192" s="2">
        <f t="shared" si="19"/>
        <v>600000</v>
      </c>
      <c r="V192" s="2">
        <f t="shared" si="34"/>
        <v>37841602.963767305</v>
      </c>
      <c r="W192" s="2">
        <f t="shared" si="20"/>
        <v>589997.71428571641</v>
      </c>
      <c r="X192" s="2">
        <f t="shared" si="6"/>
        <v>10002.285714283586</v>
      </c>
      <c r="Y192" s="2">
        <f t="shared" si="37"/>
        <v>51262039.792534858</v>
      </c>
      <c r="Z192" s="2" t="str">
        <f t="shared" si="8"/>
        <v>HERE</v>
      </c>
      <c r="AA192" s="2">
        <f>IF(Z192="HERE",Y192,AA191+Graph!$G$1*1000)</f>
        <v>51262039.792534858</v>
      </c>
      <c r="AB192" s="2">
        <f t="shared" si="21"/>
        <v>10002.285714283586</v>
      </c>
      <c r="AC192" s="2">
        <f t="shared" si="38"/>
        <v>37841602.963767305</v>
      </c>
      <c r="AD192" s="3">
        <f t="shared" si="10"/>
        <v>51262039.792534858</v>
      </c>
      <c r="AE192" s="2">
        <f>IF(AE190&gt;=52800000,52800000,IF(AB171=Graph!G$1*1000,AE191+Graph!G$1*1000,AC192))</f>
        <v>37841602.963767305</v>
      </c>
      <c r="AF192" s="3">
        <f t="shared" si="11"/>
        <v>37841602.963767305</v>
      </c>
      <c r="AG192" s="3">
        <f t="shared" si="29"/>
        <v>46974424.556404807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123</v>
      </c>
      <c r="C193" s="7"/>
      <c r="D193" s="2" t="e">
        <f t="shared" si="12"/>
        <v>#N/A</v>
      </c>
      <c r="E193" s="2" t="e">
        <f t="shared" si="22"/>
        <v>#N/A</v>
      </c>
      <c r="F193" s="2">
        <v>1013372.2170904577</v>
      </c>
      <c r="G193" s="2">
        <f t="shared" si="41"/>
        <v>589997.71428571432</v>
      </c>
      <c r="H193" s="2">
        <f t="shared" si="39"/>
        <v>87991408.6780532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1835166.1428571388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1027615.132052809</v>
      </c>
      <c r="Q193" s="2">
        <f t="shared" si="42"/>
        <v>600000</v>
      </c>
      <c r="R193" s="2">
        <f t="shared" si="40"/>
        <v>89703642.756302208</v>
      </c>
      <c r="S193" s="2">
        <f t="shared" si="17"/>
        <v>589997.71428571641</v>
      </c>
      <c r="T193" s="2">
        <f t="shared" si="18"/>
        <v>10002.285714285681</v>
      </c>
      <c r="U193" s="2">
        <f t="shared" si="19"/>
        <v>600000</v>
      </c>
      <c r="V193" s="2">
        <f t="shared" si="34"/>
        <v>38431600.678053021</v>
      </c>
      <c r="W193" s="2">
        <f t="shared" si="20"/>
        <v>589997.71428571641</v>
      </c>
      <c r="X193" s="2">
        <f t="shared" si="6"/>
        <v>10002.285714283586</v>
      </c>
      <c r="Y193" s="2">
        <f t="shared" si="37"/>
        <v>51272042.078249142</v>
      </c>
      <c r="Z193" s="2" t="str">
        <f t="shared" si="8"/>
        <v>HERE</v>
      </c>
      <c r="AA193" s="2">
        <f>IF(Z193="HERE",Y193,AA192+Graph!$G$1*1000)</f>
        <v>51272042.078249142</v>
      </c>
      <c r="AB193" s="2">
        <f t="shared" si="21"/>
        <v>10002.285714283586</v>
      </c>
      <c r="AC193" s="2">
        <f t="shared" si="38"/>
        <v>38431600.678053021</v>
      </c>
      <c r="AD193" s="3">
        <f t="shared" si="10"/>
        <v>51272042.078249142</v>
      </c>
      <c r="AE193" s="2">
        <f>IF(AE191&gt;=52800000,52800000,IF(AB172=Graph!G$1*1000,AE192+Graph!G$1*1000,AC193))</f>
        <v>38431600.678053021</v>
      </c>
      <c r="AF193" s="3">
        <f t="shared" si="11"/>
        <v>38431600.678053021</v>
      </c>
      <c r="AG193" s="3">
        <f t="shared" si="29"/>
        <v>47055325.216683097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124</v>
      </c>
      <c r="C194" s="7"/>
      <c r="D194" s="2" t="e">
        <f t="shared" si="12"/>
        <v>#N/A</v>
      </c>
      <c r="E194" s="2" t="e">
        <f t="shared" si="22"/>
        <v>#N/A</v>
      </c>
      <c r="F194" s="2">
        <v>1017879.410869807</v>
      </c>
      <c r="G194" s="2">
        <f t="shared" si="41"/>
        <v>589997.71428571432</v>
      </c>
      <c r="H194" s="2">
        <f t="shared" si="39"/>
        <v>88581406.392338917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1845168.4285714244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1032196.716686666</v>
      </c>
      <c r="Q194" s="2">
        <f t="shared" si="42"/>
        <v>600000</v>
      </c>
      <c r="R194" s="2">
        <f t="shared" si="40"/>
        <v>90303642.756302208</v>
      </c>
      <c r="S194" s="2">
        <f t="shared" si="17"/>
        <v>589997.71428571641</v>
      </c>
      <c r="T194" s="2">
        <f t="shared" si="18"/>
        <v>10002.285714285681</v>
      </c>
      <c r="U194" s="2">
        <f t="shared" si="19"/>
        <v>600000</v>
      </c>
      <c r="V194" s="2">
        <f t="shared" si="34"/>
        <v>39021598.392338738</v>
      </c>
      <c r="W194" s="2">
        <f t="shared" si="20"/>
        <v>589997.71428571641</v>
      </c>
      <c r="X194" s="2">
        <f t="shared" si="6"/>
        <v>10002.285714283586</v>
      </c>
      <c r="Y194" s="2">
        <f t="shared" si="37"/>
        <v>51282044.363963425</v>
      </c>
      <c r="Z194" s="2" t="str">
        <f t="shared" si="8"/>
        <v>HERE</v>
      </c>
      <c r="AA194" s="2">
        <f>IF(Z194="HERE",Y194,AA193+Graph!$G$1*1000)</f>
        <v>51282044.363963425</v>
      </c>
      <c r="AB194" s="2">
        <f t="shared" si="21"/>
        <v>10002.285714283586</v>
      </c>
      <c r="AC194" s="2">
        <f t="shared" si="38"/>
        <v>39021598.392338738</v>
      </c>
      <c r="AD194" s="3">
        <f t="shared" si="10"/>
        <v>51282044.363963425</v>
      </c>
      <c r="AE194" s="2">
        <f>IF(AE192&gt;=52800000,52800000,IF(AB173=Graph!G$1*1000,AE193+Graph!G$1*1000,AC194))</f>
        <v>39021598.392338738</v>
      </c>
      <c r="AF194" s="3">
        <f t="shared" si="11"/>
        <v>39021598.392338738</v>
      </c>
      <c r="AG194" s="3">
        <f t="shared" si="29"/>
        <v>47132394.762248971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125</v>
      </c>
      <c r="C195" s="7"/>
      <c r="D195" s="2" t="e">
        <f t="shared" si="12"/>
        <v>#N/A</v>
      </c>
      <c r="E195" s="2" t="e">
        <f t="shared" si="22"/>
        <v>#N/A</v>
      </c>
      <c r="F195" s="2">
        <v>1022386.6046491265</v>
      </c>
      <c r="G195" s="2">
        <f t="shared" si="41"/>
        <v>589997.71428571432</v>
      </c>
      <c r="H195" s="2">
        <f t="shared" si="39"/>
        <v>89171404.106624633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1855170.7142857101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1036778.301320523</v>
      </c>
      <c r="Q195" s="2">
        <f t="shared" si="42"/>
        <v>600000</v>
      </c>
      <c r="R195" s="2">
        <f t="shared" si="40"/>
        <v>90903642.756302208</v>
      </c>
      <c r="S195" s="2">
        <f t="shared" si="17"/>
        <v>589997.71428571641</v>
      </c>
      <c r="T195" s="2">
        <f t="shared" si="18"/>
        <v>10002.285714285681</v>
      </c>
      <c r="U195" s="2">
        <f t="shared" si="19"/>
        <v>600000</v>
      </c>
      <c r="V195" s="2">
        <f t="shared" si="34"/>
        <v>39611596.106624454</v>
      </c>
      <c r="W195" s="2">
        <f t="shared" si="20"/>
        <v>589997.71428571641</v>
      </c>
      <c r="X195" s="2">
        <f t="shared" si="6"/>
        <v>10002.285714283586</v>
      </c>
      <c r="Y195" s="2">
        <f t="shared" si="37"/>
        <v>51292046.649677709</v>
      </c>
      <c r="Z195" s="2" t="str">
        <f t="shared" si="8"/>
        <v>HERE</v>
      </c>
      <c r="AA195" s="2">
        <f>IF(Z195="HERE",Y195,AA194+Graph!$G$1*1000)</f>
        <v>51292046.649677709</v>
      </c>
      <c r="AB195" s="2">
        <f t="shared" si="21"/>
        <v>10002.285714283586</v>
      </c>
      <c r="AC195" s="2">
        <f t="shared" si="38"/>
        <v>39611596.106624454</v>
      </c>
      <c r="AD195" s="3">
        <f t="shared" si="10"/>
        <v>51292046.649677709</v>
      </c>
      <c r="AE195" s="2">
        <f>IF(AE193&gt;=52800000,52800000,IF(AB174=Graph!G$1*1000,AE194+Graph!G$1*1000,AC195))</f>
        <v>39611596.106624454</v>
      </c>
      <c r="AF195" s="3">
        <f t="shared" si="11"/>
        <v>39611596.106624454</v>
      </c>
      <c r="AG195" s="3">
        <f t="shared" si="29"/>
        <v>47205633.19310239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126</v>
      </c>
      <c r="C196" s="7"/>
      <c r="D196" s="2" t="e">
        <f t="shared" si="12"/>
        <v>#N/A</v>
      </c>
      <c r="E196" s="2" t="e">
        <f t="shared" si="22"/>
        <v>#N/A</v>
      </c>
      <c r="F196" s="2">
        <v>1026893.7984284759</v>
      </c>
      <c r="G196" s="2">
        <f t="shared" si="41"/>
        <v>589997.71428571432</v>
      </c>
      <c r="H196" s="2">
        <f t="shared" si="39"/>
        <v>89761401.820910349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1865172.9999999958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1041359.88595438</v>
      </c>
      <c r="Q196" s="2">
        <f t="shared" si="42"/>
        <v>600000</v>
      </c>
      <c r="R196" s="2">
        <f t="shared" si="40"/>
        <v>91503642.756302208</v>
      </c>
      <c r="S196" s="2">
        <f t="shared" si="17"/>
        <v>589997.71428571641</v>
      </c>
      <c r="T196" s="2">
        <f t="shared" si="18"/>
        <v>10002.285714285681</v>
      </c>
      <c r="U196" s="2">
        <f t="shared" si="19"/>
        <v>600000</v>
      </c>
      <c r="V196" s="2">
        <f t="shared" si="34"/>
        <v>40201593.820910171</v>
      </c>
      <c r="W196" s="2">
        <f t="shared" si="20"/>
        <v>589997.71428571641</v>
      </c>
      <c r="X196" s="2">
        <f t="shared" si="6"/>
        <v>10002.285714283586</v>
      </c>
      <c r="Y196" s="2">
        <f t="shared" si="37"/>
        <v>51302048.935391992</v>
      </c>
      <c r="Z196" s="2" t="str">
        <f t="shared" si="8"/>
        <v>HERE</v>
      </c>
      <c r="AA196" s="2">
        <f>IF(Z196="HERE",Y196,AA195+Graph!$G$1*1000)</f>
        <v>51302048.935391992</v>
      </c>
      <c r="AB196" s="2">
        <f t="shared" si="21"/>
        <v>10002.285714283586</v>
      </c>
      <c r="AC196" s="2">
        <f t="shared" si="38"/>
        <v>40201593.820910171</v>
      </c>
      <c r="AD196" s="3">
        <f t="shared" si="10"/>
        <v>51302048.935391992</v>
      </c>
      <c r="AE196" s="2">
        <f>IF(AE194&gt;=52800000,52800000,IF(AB175=Graph!G$1*1000,AE195+Graph!G$1*1000,AC196))</f>
        <v>40201593.820910171</v>
      </c>
      <c r="AF196" s="3">
        <f t="shared" si="11"/>
        <v>40201593.820910171</v>
      </c>
      <c r="AG196" s="3">
        <f t="shared" si="29"/>
        <v>47275040.509243391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127</v>
      </c>
      <c r="C197" s="7"/>
      <c r="D197" s="2" t="e">
        <f t="shared" si="12"/>
        <v>#N/A</v>
      </c>
      <c r="E197" s="2" t="e">
        <f t="shared" si="22"/>
        <v>#N/A</v>
      </c>
      <c r="F197" s="2">
        <v>1031400.9922077954</v>
      </c>
      <c r="G197" s="2">
        <f t="shared" si="41"/>
        <v>589997.71428571432</v>
      </c>
      <c r="H197" s="2">
        <f t="shared" si="39"/>
        <v>90351399.535196066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1875175.2857142815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1045941.470588237</v>
      </c>
      <c r="Q197" s="2">
        <f t="shared" si="42"/>
        <v>600000</v>
      </c>
      <c r="R197" s="2">
        <f t="shared" si="40"/>
        <v>92103642.756302208</v>
      </c>
      <c r="S197" s="2">
        <f t="shared" si="17"/>
        <v>589997.71428571641</v>
      </c>
      <c r="T197" s="2">
        <f t="shared" si="18"/>
        <v>10002.285714285681</v>
      </c>
      <c r="U197" s="2">
        <f t="shared" si="19"/>
        <v>600000</v>
      </c>
      <c r="V197" s="2">
        <f t="shared" si="34"/>
        <v>40791591.535195887</v>
      </c>
      <c r="W197" s="2">
        <f t="shared" si="20"/>
        <v>589997.71428571641</v>
      </c>
      <c r="X197" s="2">
        <f t="shared" si="6"/>
        <v>10002.285714283586</v>
      </c>
      <c r="Y197" s="2">
        <f t="shared" si="37"/>
        <v>51312051.221106276</v>
      </c>
      <c r="Z197" s="2" t="str">
        <f t="shared" si="8"/>
        <v>HERE</v>
      </c>
      <c r="AA197" s="2">
        <f>IF(Z197="HERE",Y197,AA196+Graph!$G$1*1000)</f>
        <v>51312051.221106276</v>
      </c>
      <c r="AB197" s="2">
        <f t="shared" si="21"/>
        <v>10002.285714283586</v>
      </c>
      <c r="AC197" s="2">
        <f t="shared" si="38"/>
        <v>40791591.535195887</v>
      </c>
      <c r="AD197" s="3">
        <f t="shared" si="10"/>
        <v>51312051.221106276</v>
      </c>
      <c r="AE197" s="2">
        <f>IF(AE195&gt;=52800000,52800000,IF(AB176=Graph!G$1*1000,AE196+Graph!G$1*1000,AC197))</f>
        <v>40791591.535195887</v>
      </c>
      <c r="AF197" s="3">
        <f t="shared" si="11"/>
        <v>40791591.535195887</v>
      </c>
      <c r="AG197" s="3">
        <f t="shared" si="29"/>
        <v>47340616.710671969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128</v>
      </c>
      <c r="C198" s="7"/>
      <c r="D198" s="2" t="e">
        <f t="shared" si="12"/>
        <v>#N/A</v>
      </c>
      <c r="E198" s="2" t="e">
        <f t="shared" si="22"/>
        <v>#N/A</v>
      </c>
      <c r="F198" s="2">
        <v>1035908.1859871149</v>
      </c>
      <c r="G198" s="2">
        <f t="shared" si="41"/>
        <v>589997.71428571432</v>
      </c>
      <c r="H198" s="2">
        <f t="shared" si="39"/>
        <v>90941397.249481782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1885177.5714285672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1050523.0552220643</v>
      </c>
      <c r="Q198" s="2">
        <f t="shared" si="42"/>
        <v>600000</v>
      </c>
      <c r="R198" s="2">
        <f t="shared" si="40"/>
        <v>92703642.756302208</v>
      </c>
      <c r="S198" s="2">
        <f t="shared" si="17"/>
        <v>589997.71428571641</v>
      </c>
      <c r="T198" s="2">
        <f t="shared" si="18"/>
        <v>10002.285714285681</v>
      </c>
      <c r="U198" s="2">
        <f t="shared" si="19"/>
        <v>600000</v>
      </c>
      <c r="V198" s="2">
        <f t="shared" si="34"/>
        <v>41381589.249481604</v>
      </c>
      <c r="W198" s="2">
        <f t="shared" si="20"/>
        <v>589997.71428571641</v>
      </c>
      <c r="X198" s="2">
        <f t="shared" si="6"/>
        <v>10002.285714283586</v>
      </c>
      <c r="Y198" s="2">
        <f t="shared" si="37"/>
        <v>51322053.50682056</v>
      </c>
      <c r="Z198" s="2" t="str">
        <f t="shared" si="8"/>
        <v>HERE</v>
      </c>
      <c r="AA198" s="2">
        <f>IF(Z198="HERE",Y198,AA197+Graph!$G$1*1000)</f>
        <v>51322053.50682056</v>
      </c>
      <c r="AB198" s="2">
        <f t="shared" si="21"/>
        <v>10002.285714283586</v>
      </c>
      <c r="AC198" s="2">
        <f t="shared" si="38"/>
        <v>41381589.249481604</v>
      </c>
      <c r="AD198" s="3">
        <f t="shared" si="10"/>
        <v>51322053.50682056</v>
      </c>
      <c r="AE198" s="2">
        <f>IF(AE196&gt;=52800000,52800000,IF(AB177=Graph!G$1*1000,AE197+Graph!G$1*1000,AC198))</f>
        <v>41381589.249481604</v>
      </c>
      <c r="AF198" s="3">
        <f t="shared" si="11"/>
        <v>41381589.249481604</v>
      </c>
      <c r="AG198" s="3">
        <f t="shared" si="29"/>
        <v>47402361.797388099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129</v>
      </c>
      <c r="C199" s="7"/>
      <c r="D199" s="2" t="e">
        <f t="shared" si="12"/>
        <v>#N/A</v>
      </c>
      <c r="E199" s="2" t="e">
        <f t="shared" si="22"/>
        <v>#N/A</v>
      </c>
      <c r="F199" s="2">
        <v>1040415.3797664642</v>
      </c>
      <c r="G199" s="2">
        <f t="shared" si="41"/>
        <v>589997.71428571432</v>
      </c>
      <c r="H199" s="2">
        <f t="shared" si="39"/>
        <v>91531394.963767499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1895179.8571428529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1055104.6398559213</v>
      </c>
      <c r="Q199" s="2">
        <f t="shared" si="42"/>
        <v>600000</v>
      </c>
      <c r="R199" s="2">
        <f t="shared" si="40"/>
        <v>93303642.756302208</v>
      </c>
      <c r="S199" s="2">
        <f t="shared" si="17"/>
        <v>589997.71428571641</v>
      </c>
      <c r="T199" s="2">
        <f t="shared" si="18"/>
        <v>10002.285714285681</v>
      </c>
      <c r="U199" s="2">
        <f t="shared" si="19"/>
        <v>600000</v>
      </c>
      <c r="V199" s="2">
        <f t="shared" si="34"/>
        <v>41971586.96376732</v>
      </c>
      <c r="W199" s="2">
        <f t="shared" si="20"/>
        <v>589997.71428571641</v>
      </c>
      <c r="X199" s="2">
        <f t="shared" si="6"/>
        <v>10002.285714283586</v>
      </c>
      <c r="Y199" s="2">
        <f t="shared" si="37"/>
        <v>51332055.792534843</v>
      </c>
      <c r="Z199" s="2" t="str">
        <f t="shared" si="8"/>
        <v>HERE</v>
      </c>
      <c r="AA199" s="2">
        <f>IF(Z199="HERE",Y199,AA198+Graph!$G$1*1000)</f>
        <v>51332055.792534843</v>
      </c>
      <c r="AB199" s="2">
        <f t="shared" si="21"/>
        <v>10002.285714283586</v>
      </c>
      <c r="AC199" s="2">
        <f t="shared" si="38"/>
        <v>41971586.96376732</v>
      </c>
      <c r="AD199" s="3">
        <f t="shared" si="10"/>
        <v>51332055.792534843</v>
      </c>
      <c r="AE199" s="2">
        <f>IF(AE197&gt;=52800000,52800000,IF(AB178=Graph!G$1*1000,AE198+Graph!G$1*1000,AC199))</f>
        <v>41971586.96376732</v>
      </c>
      <c r="AF199" s="3">
        <f t="shared" si="11"/>
        <v>41971586.96376732</v>
      </c>
      <c r="AG199" s="3">
        <f t="shared" si="29"/>
        <v>47460275.769391812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130</v>
      </c>
      <c r="C200" s="7"/>
      <c r="D200" s="2" t="e">
        <f t="shared" si="12"/>
        <v>#N/A</v>
      </c>
      <c r="E200" s="2" t="e">
        <f t="shared" si="22"/>
        <v>#N/A</v>
      </c>
      <c r="F200" s="2">
        <v>1044922.5735457838</v>
      </c>
      <c r="G200" s="2">
        <f t="shared" si="41"/>
        <v>589997.71428571432</v>
      </c>
      <c r="H200" s="2">
        <f t="shared" si="39"/>
        <v>92121392.678053215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1905182.1428571385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1059686.2244897783</v>
      </c>
      <c r="Q200" s="2">
        <f t="shared" si="42"/>
        <v>600000</v>
      </c>
      <c r="R200" s="2">
        <f t="shared" si="40"/>
        <v>93903642.756302208</v>
      </c>
      <c r="S200" s="2">
        <f t="shared" si="17"/>
        <v>589997.71428571641</v>
      </c>
      <c r="T200" s="2">
        <f t="shared" si="18"/>
        <v>10002.285714285681</v>
      </c>
      <c r="U200" s="2">
        <f t="shared" si="19"/>
        <v>600000</v>
      </c>
      <c r="V200" s="2">
        <f t="shared" si="34"/>
        <v>42561584.678053036</v>
      </c>
      <c r="W200" s="2">
        <f t="shared" si="20"/>
        <v>589997.71428571641</v>
      </c>
      <c r="X200" s="2">
        <f t="shared" si="6"/>
        <v>10002.285714283586</v>
      </c>
      <c r="Y200" s="2">
        <f t="shared" si="37"/>
        <v>51342058.078249127</v>
      </c>
      <c r="Z200" s="2" t="str">
        <f t="shared" si="8"/>
        <v>HERE</v>
      </c>
      <c r="AA200" s="2">
        <f>IF(Z200="HERE",Y200,AA199+Graph!$G$1*1000)</f>
        <v>51342058.078249127</v>
      </c>
      <c r="AB200" s="2">
        <f t="shared" si="21"/>
        <v>10002.285714283586</v>
      </c>
      <c r="AC200" s="2">
        <f t="shared" si="38"/>
        <v>42561584.678053036</v>
      </c>
      <c r="AD200" s="3">
        <f t="shared" si="10"/>
        <v>51342058.078249127</v>
      </c>
      <c r="AE200" s="2">
        <f>IF(AE198&gt;=52800000,52800000,IF(AB179=Graph!G$1*1000,AE199+Graph!G$1*1000,AC200))</f>
        <v>42561584.678053036</v>
      </c>
      <c r="AF200" s="3">
        <f t="shared" si="11"/>
        <v>42561584.678053036</v>
      </c>
      <c r="AG200" s="3">
        <f t="shared" si="29"/>
        <v>47514358.626683101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131</v>
      </c>
      <c r="C201" s="7"/>
      <c r="D201" s="2" t="e">
        <f t="shared" si="12"/>
        <v>#N/A</v>
      </c>
      <c r="E201" s="2" t="e">
        <f t="shared" si="22"/>
        <v>#N/A</v>
      </c>
      <c r="F201" s="2">
        <v>1049429.7673251033</v>
      </c>
      <c r="G201" s="2">
        <f t="shared" si="41"/>
        <v>589997.71428571432</v>
      </c>
      <c r="H201" s="2">
        <f t="shared" si="39"/>
        <v>92711390.392338932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1915184.4285714242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1064267.8091236353</v>
      </c>
      <c r="Q201" s="2">
        <f t="shared" si="42"/>
        <v>600000</v>
      </c>
      <c r="R201" s="2">
        <f t="shared" si="40"/>
        <v>94503642.756302208</v>
      </c>
      <c r="S201" s="2">
        <f t="shared" si="17"/>
        <v>589997.71428571641</v>
      </c>
      <c r="T201" s="2">
        <f t="shared" si="18"/>
        <v>10002.285714285681</v>
      </c>
      <c r="U201" s="2">
        <f t="shared" si="19"/>
        <v>600000</v>
      </c>
      <c r="V201" s="2">
        <f t="shared" si="34"/>
        <v>43151582.392338753</v>
      </c>
      <c r="W201" s="2">
        <f t="shared" si="20"/>
        <v>589997.71428571641</v>
      </c>
      <c r="X201" s="2">
        <f t="shared" si="6"/>
        <v>10002.285714283586</v>
      </c>
      <c r="Y201" s="2">
        <f t="shared" si="37"/>
        <v>51352060.36396341</v>
      </c>
      <c r="Z201" s="2" t="str">
        <f t="shared" si="8"/>
        <v>HERE</v>
      </c>
      <c r="AA201" s="2">
        <f>IF(Z201="HERE",Y201,AA200+Graph!$G$1*1000)</f>
        <v>51352060.36396341</v>
      </c>
      <c r="AB201" s="2">
        <f t="shared" si="21"/>
        <v>10002.285714283586</v>
      </c>
      <c r="AC201" s="2">
        <f t="shared" si="38"/>
        <v>43151582.392338753</v>
      </c>
      <c r="AD201" s="3">
        <f t="shared" si="10"/>
        <v>51352060.36396341</v>
      </c>
      <c r="AE201" s="2">
        <f>IF(AE199&gt;=52800000,52800000,IF(AB180=Graph!G$1*1000,AE200+Graph!G$1*1000,AC201))</f>
        <v>43151582.392338753</v>
      </c>
      <c r="AF201" s="3">
        <f t="shared" si="11"/>
        <v>43151582.392338753</v>
      </c>
      <c r="AG201" s="3">
        <f t="shared" si="29"/>
        <v>47564610.369261943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132</v>
      </c>
      <c r="C202" s="7"/>
      <c r="D202" s="2" t="e">
        <f t="shared" si="12"/>
        <v>#N/A</v>
      </c>
      <c r="E202" s="2" t="e">
        <f t="shared" si="22"/>
        <v>#N/A</v>
      </c>
      <c r="F202" s="2">
        <v>1053936.9611044526</v>
      </c>
      <c r="G202" s="2">
        <f t="shared" si="41"/>
        <v>589997.71428571432</v>
      </c>
      <c r="H202" s="2">
        <f t="shared" si="39"/>
        <v>93301388.106624648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1925186.7142857099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1068849.3937574923</v>
      </c>
      <c r="Q202" s="2">
        <f t="shared" si="42"/>
        <v>600000</v>
      </c>
      <c r="R202" s="2">
        <f t="shared" si="40"/>
        <v>95103642.756302208</v>
      </c>
      <c r="S202" s="2">
        <f t="shared" si="17"/>
        <v>589997.71428571641</v>
      </c>
      <c r="T202" s="2">
        <f t="shared" si="18"/>
        <v>10002.285714285681</v>
      </c>
      <c r="U202" s="2">
        <f t="shared" si="19"/>
        <v>600000</v>
      </c>
      <c r="V202" s="2">
        <f t="shared" si="34"/>
        <v>43741580.106624469</v>
      </c>
      <c r="W202" s="2">
        <f t="shared" si="20"/>
        <v>589997.71428571641</v>
      </c>
      <c r="X202" s="2">
        <f t="shared" si="6"/>
        <v>10002.285714283586</v>
      </c>
      <c r="Y202" s="2">
        <f t="shared" si="37"/>
        <v>51362062.649677694</v>
      </c>
      <c r="Z202" s="2" t="str">
        <f t="shared" si="8"/>
        <v>HERE</v>
      </c>
      <c r="AA202" s="2">
        <f>IF(Z202="HERE",Y202,AA201+Graph!$G$1*1000)</f>
        <v>51362062.649677694</v>
      </c>
      <c r="AB202" s="2">
        <f t="shared" si="21"/>
        <v>10002.285714283586</v>
      </c>
      <c r="AC202" s="2">
        <f t="shared" si="38"/>
        <v>43741580.106624469</v>
      </c>
      <c r="AD202" s="3">
        <f t="shared" si="10"/>
        <v>51362062.649677694</v>
      </c>
      <c r="AE202" s="2">
        <f>IF(AE200&gt;=52800000,52800000,IF(AB181=Graph!G$1*1000,AE201+Graph!G$1*1000,AC202))</f>
        <v>43741580.106624469</v>
      </c>
      <c r="AF202" s="3">
        <f t="shared" si="11"/>
        <v>43741580.106624469</v>
      </c>
      <c r="AG202" s="3">
        <f t="shared" si="29"/>
        <v>47611030.99712836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133</v>
      </c>
      <c r="C203" s="7"/>
      <c r="D203" s="2" t="e">
        <f t="shared" si="12"/>
        <v>#N/A</v>
      </c>
      <c r="E203" s="2" t="e">
        <f t="shared" si="22"/>
        <v>#N/A</v>
      </c>
      <c r="F203" s="2">
        <v>1058444.1548837721</v>
      </c>
      <c r="G203" s="2">
        <f t="shared" si="41"/>
        <v>589997.71428571432</v>
      </c>
      <c r="H203" s="2">
        <f t="shared" si="39"/>
        <v>93891385.820910364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1935188.9999999956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1073430.9783913493</v>
      </c>
      <c r="Q203" s="2">
        <f t="shared" si="42"/>
        <v>600000</v>
      </c>
      <c r="R203" s="2">
        <f t="shared" si="40"/>
        <v>95703642.756302208</v>
      </c>
      <c r="S203" s="2">
        <f t="shared" si="17"/>
        <v>589997.71428571641</v>
      </c>
      <c r="T203" s="2">
        <f t="shared" si="18"/>
        <v>10002.285714285681</v>
      </c>
      <c r="U203" s="2">
        <f t="shared" si="19"/>
        <v>600000</v>
      </c>
      <c r="V203" s="2">
        <f t="shared" si="34"/>
        <v>44331577.820910186</v>
      </c>
      <c r="W203" s="2">
        <f t="shared" si="20"/>
        <v>589997.71428571641</v>
      </c>
      <c r="X203" s="2">
        <f t="shared" si="6"/>
        <v>10002.285714283586</v>
      </c>
      <c r="Y203" s="2">
        <f t="shared" si="37"/>
        <v>51372064.935391977</v>
      </c>
      <c r="Z203" s="2" t="str">
        <f t="shared" si="8"/>
        <v>HERE</v>
      </c>
      <c r="AA203" s="2">
        <f>IF(Z203="HERE",Y203,AA202+Graph!$G$1*1000)</f>
        <v>51372064.935391977</v>
      </c>
      <c r="AB203" s="2">
        <f t="shared" si="21"/>
        <v>10002.285714283586</v>
      </c>
      <c r="AC203" s="2">
        <f t="shared" si="38"/>
        <v>44331577.820910186</v>
      </c>
      <c r="AD203" s="3">
        <f t="shared" si="10"/>
        <v>51372064.935391977</v>
      </c>
      <c r="AE203" s="2">
        <f>IF(AE201&gt;=52800000,52800000,IF(AB182=Graph!G$1*1000,AE202+Graph!G$1*1000,AC203))</f>
        <v>44331577.820910186</v>
      </c>
      <c r="AF203" s="3">
        <f t="shared" si="11"/>
        <v>44331577.820910186</v>
      </c>
      <c r="AG203" s="3">
        <f t="shared" si="29"/>
        <v>47653620.51028236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134</v>
      </c>
      <c r="C204" s="7"/>
      <c r="D204" s="2" t="e">
        <f t="shared" si="12"/>
        <v>#N/A</v>
      </c>
      <c r="E204" s="2" t="e">
        <f t="shared" si="22"/>
        <v>#N/A</v>
      </c>
      <c r="F204" s="2">
        <v>1062951.3486630917</v>
      </c>
      <c r="G204" s="2">
        <f t="shared" si="41"/>
        <v>589997.71428571432</v>
      </c>
      <c r="H204" s="2">
        <f t="shared" si="39"/>
        <v>94481383.535196081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1945191.2857142813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1078012.5630252063</v>
      </c>
      <c r="Q204" s="2">
        <f t="shared" si="42"/>
        <v>600000</v>
      </c>
      <c r="R204" s="2">
        <f t="shared" si="40"/>
        <v>96303642.756302208</v>
      </c>
      <c r="S204" s="2">
        <f t="shared" si="17"/>
        <v>589997.71428571641</v>
      </c>
      <c r="T204" s="2">
        <f t="shared" si="18"/>
        <v>10002.285714285681</v>
      </c>
      <c r="U204" s="2">
        <f t="shared" si="19"/>
        <v>600000</v>
      </c>
      <c r="V204" s="2">
        <f t="shared" si="34"/>
        <v>44921575.535195902</v>
      </c>
      <c r="W204" s="2">
        <f t="shared" si="20"/>
        <v>589997.71428571641</v>
      </c>
      <c r="X204" s="2">
        <f t="shared" si="6"/>
        <v>10002.285714283586</v>
      </c>
      <c r="Y204" s="2">
        <f t="shared" si="37"/>
        <v>51382067.221106261</v>
      </c>
      <c r="Z204" s="2" t="str">
        <f t="shared" si="8"/>
        <v>HERE</v>
      </c>
      <c r="AA204" s="2">
        <f>IF(Z204="HERE",Y204,AA203+Graph!$G$1*1000)</f>
        <v>51382067.221106261</v>
      </c>
      <c r="AB204" s="2">
        <f t="shared" si="21"/>
        <v>10002.285714283586</v>
      </c>
      <c r="AC204" s="2">
        <f t="shared" si="38"/>
        <v>44921575.535195902</v>
      </c>
      <c r="AD204" s="3">
        <f t="shared" si="10"/>
        <v>51382067.221106261</v>
      </c>
      <c r="AE204" s="2">
        <f>IF(AE202&gt;=52800000,52800000,IF(AB183=Graph!G$1*1000,AE203+Graph!G$1*1000,AC204))</f>
        <v>44921575.535195902</v>
      </c>
      <c r="AF204" s="3">
        <f t="shared" si="11"/>
        <v>44921575.535195902</v>
      </c>
      <c r="AG204" s="3">
        <f t="shared" si="29"/>
        <v>47692378.908723913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135</v>
      </c>
      <c r="C205" s="7"/>
      <c r="D205" s="2" t="e">
        <f t="shared" si="12"/>
        <v>#N/A</v>
      </c>
      <c r="E205" s="2" t="e">
        <f t="shared" si="22"/>
        <v>#N/A</v>
      </c>
      <c r="F205" s="2">
        <v>1067458.542442441</v>
      </c>
      <c r="G205" s="2">
        <f t="shared" si="41"/>
        <v>589997.71428571432</v>
      </c>
      <c r="H205" s="2">
        <f t="shared" si="39"/>
        <v>95071381.249481797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1955193.5714285669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1082594.1476590633</v>
      </c>
      <c r="Q205" s="2">
        <f t="shared" si="42"/>
        <v>600000</v>
      </c>
      <c r="R205" s="2">
        <f t="shared" si="40"/>
        <v>96903642.756302208</v>
      </c>
      <c r="S205" s="2">
        <f t="shared" si="17"/>
        <v>589997.71428571641</v>
      </c>
      <c r="T205" s="2">
        <f t="shared" si="18"/>
        <v>10002.285714285681</v>
      </c>
      <c r="U205" s="2">
        <f t="shared" si="19"/>
        <v>600000</v>
      </c>
      <c r="V205" s="2">
        <f t="shared" si="34"/>
        <v>45511573.249481618</v>
      </c>
      <c r="W205" s="2">
        <f t="shared" si="20"/>
        <v>589997.71428571641</v>
      </c>
      <c r="X205" s="2">
        <f t="shared" si="6"/>
        <v>10002.285714283586</v>
      </c>
      <c r="Y205" s="2">
        <f t="shared" si="37"/>
        <v>51392069.506820545</v>
      </c>
      <c r="Z205" s="2" t="str">
        <f t="shared" si="8"/>
        <v>HERE</v>
      </c>
      <c r="AA205" s="2">
        <f>IF(Z205="HERE",Y205,AA204+Graph!$G$1*1000)</f>
        <v>51392069.506820545</v>
      </c>
      <c r="AB205" s="2">
        <f t="shared" si="21"/>
        <v>10002.285714283586</v>
      </c>
      <c r="AC205" s="2">
        <f t="shared" si="38"/>
        <v>45511573.249481618</v>
      </c>
      <c r="AD205" s="3">
        <f t="shared" si="10"/>
        <v>51392069.506820545</v>
      </c>
      <c r="AE205" s="2">
        <f>IF(AE203&gt;=52800000,52800000,IF(AB184=Graph!G$1*1000,AE204+Graph!G$1*1000,AC205))</f>
        <v>45511573.249481618</v>
      </c>
      <c r="AF205" s="3">
        <f t="shared" si="11"/>
        <v>45511573.249481618</v>
      </c>
      <c r="AG205" s="3">
        <f t="shared" si="29"/>
        <v>47727306.192453042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136</v>
      </c>
      <c r="C206" s="7"/>
      <c r="D206" s="2" t="e">
        <f t="shared" si="12"/>
        <v>#N/A</v>
      </c>
      <c r="E206" s="2" t="e">
        <f t="shared" si="22"/>
        <v>#N/A</v>
      </c>
      <c r="F206" s="2">
        <v>1071965.7362217605</v>
      </c>
      <c r="G206" s="2">
        <f t="shared" si="41"/>
        <v>589997.71428571432</v>
      </c>
      <c r="H206" s="2">
        <f t="shared" si="39"/>
        <v>95661378.963767514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1965195.8571428526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1087175.7322929204</v>
      </c>
      <c r="Q206" s="2">
        <f t="shared" si="42"/>
        <v>600000</v>
      </c>
      <c r="R206" s="2">
        <f t="shared" si="40"/>
        <v>97503642.756302208</v>
      </c>
      <c r="S206" s="2">
        <f t="shared" si="17"/>
        <v>589997.71428571641</v>
      </c>
      <c r="T206" s="2">
        <f t="shared" si="18"/>
        <v>10002.285714285681</v>
      </c>
      <c r="U206" s="2">
        <f t="shared" si="19"/>
        <v>600000</v>
      </c>
      <c r="V206" s="2">
        <f t="shared" si="34"/>
        <v>46101570.963767335</v>
      </c>
      <c r="W206" s="2">
        <f t="shared" si="20"/>
        <v>589997.71428571641</v>
      </c>
      <c r="X206" s="2">
        <f t="shared" si="6"/>
        <v>10002.285714283586</v>
      </c>
      <c r="Y206" s="2">
        <f t="shared" si="37"/>
        <v>51402071.792534828</v>
      </c>
      <c r="Z206" s="2" t="str">
        <f t="shared" si="8"/>
        <v>HERE</v>
      </c>
      <c r="AA206" s="2">
        <f>IF(Z206="HERE",Y206,AA205+Graph!$G$1*1000)</f>
        <v>51402071.792534828</v>
      </c>
      <c r="AB206" s="2">
        <f t="shared" si="21"/>
        <v>10002.285714283586</v>
      </c>
      <c r="AC206" s="2">
        <f t="shared" si="38"/>
        <v>46101570.963767335</v>
      </c>
      <c r="AD206" s="3">
        <f t="shared" si="10"/>
        <v>51402071.792534828</v>
      </c>
      <c r="AE206" s="2">
        <f>IF(AE204&gt;=52800000,52800000,IF(AB185=Graph!G$1*1000,AE205+Graph!G$1*1000,AC206))</f>
        <v>46101570.963767335</v>
      </c>
      <c r="AF206" s="3">
        <f t="shared" si="11"/>
        <v>46101570.963767335</v>
      </c>
      <c r="AG206" s="3">
        <f t="shared" si="29"/>
        <v>47758402.361469753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137</v>
      </c>
      <c r="C207" s="7"/>
      <c r="D207" s="2" t="e">
        <f t="shared" si="12"/>
        <v>#N/A</v>
      </c>
      <c r="E207" s="2" t="e">
        <f t="shared" si="22"/>
        <v>#N/A</v>
      </c>
      <c r="F207" s="2">
        <v>1076472.93000108</v>
      </c>
      <c r="G207" s="2">
        <f t="shared" si="41"/>
        <v>589997.71428571432</v>
      </c>
      <c r="H207" s="2">
        <f t="shared" si="39"/>
        <v>96251376.67805323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1975198.1428571383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1091757.3169267476</v>
      </c>
      <c r="Q207" s="2">
        <f t="shared" si="42"/>
        <v>600000</v>
      </c>
      <c r="R207" s="2">
        <f t="shared" si="40"/>
        <v>98103642.756302208</v>
      </c>
      <c r="S207" s="2">
        <f t="shared" si="17"/>
        <v>589997.71428571641</v>
      </c>
      <c r="T207" s="2">
        <f t="shared" si="18"/>
        <v>10002.285714285681</v>
      </c>
      <c r="U207" s="2">
        <f t="shared" si="19"/>
        <v>600000</v>
      </c>
      <c r="V207" s="2">
        <f t="shared" si="34"/>
        <v>46691568.678053051</v>
      </c>
      <c r="W207" s="2">
        <f t="shared" si="20"/>
        <v>589997.71428571641</v>
      </c>
      <c r="X207" s="2">
        <f t="shared" si="6"/>
        <v>10002.285714283586</v>
      </c>
      <c r="Y207" s="2">
        <f t="shared" si="37"/>
        <v>51412074.078249112</v>
      </c>
      <c r="Z207" s="2" t="str">
        <f t="shared" si="8"/>
        <v>HERE</v>
      </c>
      <c r="AA207" s="2">
        <f>IF(Z207="HERE",Y207,AA206+Graph!$G$1*1000)</f>
        <v>51412074.078249112</v>
      </c>
      <c r="AB207" s="2">
        <f t="shared" si="21"/>
        <v>10002.285714283586</v>
      </c>
      <c r="AC207" s="2">
        <f t="shared" si="38"/>
        <v>46691568.678053051</v>
      </c>
      <c r="AD207" s="3">
        <f t="shared" si="10"/>
        <v>51412074.078249112</v>
      </c>
      <c r="AE207" s="2">
        <f>IF(AE205&gt;=52800000,52800000,IF(AB186=Graph!G$1*1000,AE206+Graph!G$1*1000,AC207))</f>
        <v>46691568.678053051</v>
      </c>
      <c r="AF207" s="3">
        <f t="shared" si="11"/>
        <v>46691568.678053051</v>
      </c>
      <c r="AG207" s="3">
        <f t="shared" si="29"/>
        <v>47796904.304326892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138</v>
      </c>
      <c r="C208" s="7"/>
      <c r="D208" s="2" t="e">
        <f t="shared" si="12"/>
        <v>#N/A</v>
      </c>
      <c r="E208" s="2" t="e">
        <f t="shared" si="22"/>
        <v>#N/A</v>
      </c>
      <c r="F208" s="2">
        <v>1080980.1237804294</v>
      </c>
      <c r="G208" s="2">
        <f t="shared" si="41"/>
        <v>589997.71428571432</v>
      </c>
      <c r="H208" s="2">
        <f t="shared" si="39"/>
        <v>96841374.392338946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1985200.428571424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1096338.9015606046</v>
      </c>
      <c r="Q208" s="2">
        <f t="shared" si="42"/>
        <v>600000</v>
      </c>
      <c r="R208" s="2">
        <f t="shared" si="40"/>
        <v>98703642.756302208</v>
      </c>
      <c r="S208" s="2">
        <f t="shared" si="17"/>
        <v>589997.71428571641</v>
      </c>
      <c r="T208" s="2">
        <f t="shared" si="18"/>
        <v>10002.285714285681</v>
      </c>
      <c r="U208" s="2">
        <f t="shared" si="19"/>
        <v>600000</v>
      </c>
      <c r="V208" s="2">
        <f t="shared" si="34"/>
        <v>47281566.392338768</v>
      </c>
      <c r="W208" s="2">
        <f t="shared" si="20"/>
        <v>589997.71428571641</v>
      </c>
      <c r="X208" s="2">
        <f t="shared" si="6"/>
        <v>10002.285714283586</v>
      </c>
      <c r="Y208" s="2">
        <f t="shared" si="37"/>
        <v>51422076.363963395</v>
      </c>
      <c r="Z208" s="2" t="str">
        <f t="shared" si="8"/>
        <v>HERE</v>
      </c>
      <c r="AA208" s="2">
        <f>IF(Z208="HERE",Y208,AA207+Graph!$G$1*1000)</f>
        <v>51422076.363963395</v>
      </c>
      <c r="AB208" s="2">
        <f t="shared" si="21"/>
        <v>10002.285714283586</v>
      </c>
      <c r="AC208" s="2">
        <f t="shared" si="38"/>
        <v>47281566.392338768</v>
      </c>
      <c r="AD208" s="3">
        <f t="shared" si="10"/>
        <v>51422076.363963395</v>
      </c>
      <c r="AE208" s="2">
        <f>IF(AE206&gt;=52800000,52800000,IF(AB187=Graph!G$1*1000,AE207+Graph!G$1*1000,AC208))</f>
        <v>47281566.392338768</v>
      </c>
      <c r="AF208" s="3">
        <f t="shared" si="11"/>
        <v>47281566.392338768</v>
      </c>
      <c r="AG208" s="3">
        <f t="shared" si="29"/>
        <v>47835406.247184031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139</v>
      </c>
      <c r="C209" s="7"/>
      <c r="D209" s="2" t="e">
        <f t="shared" si="12"/>
        <v>#N/A</v>
      </c>
      <c r="E209" s="2" t="e">
        <f t="shared" si="22"/>
        <v>#N/A</v>
      </c>
      <c r="F209" s="2">
        <v>1085487.3175597489</v>
      </c>
      <c r="G209" s="2">
        <f t="shared" si="41"/>
        <v>589997.71428571432</v>
      </c>
      <c r="H209" s="2">
        <f t="shared" si="39"/>
        <v>97431372.106624663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1995202.7142857097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1100920.4861944616</v>
      </c>
      <c r="Q209" s="2">
        <f t="shared" si="42"/>
        <v>600000</v>
      </c>
      <c r="R209" s="2">
        <f t="shared" si="40"/>
        <v>99303642.756302208</v>
      </c>
      <c r="S209" s="2">
        <f t="shared" si="17"/>
        <v>589997.71428571641</v>
      </c>
      <c r="T209" s="2">
        <f t="shared" si="18"/>
        <v>10002.285714285681</v>
      </c>
      <c r="U209" s="2">
        <f t="shared" si="19"/>
        <v>600000</v>
      </c>
      <c r="V209" s="2">
        <f t="shared" si="34"/>
        <v>47871564.106624484</v>
      </c>
      <c r="W209" s="2">
        <f t="shared" si="20"/>
        <v>589997.71428571641</v>
      </c>
      <c r="X209" s="2">
        <f t="shared" si="6"/>
        <v>10002.285714283586</v>
      </c>
      <c r="Y209" s="2">
        <f t="shared" si="37"/>
        <v>51432078.649677679</v>
      </c>
      <c r="Z209" s="2" t="str">
        <f t="shared" si="8"/>
        <v>HERE</v>
      </c>
      <c r="AA209" s="2">
        <f>IF(Z209="HERE",Y209,AA208+Graph!$G$1*1000)</f>
        <v>51432078.649677679</v>
      </c>
      <c r="AB209" s="2">
        <f t="shared" si="21"/>
        <v>10002.285714283586</v>
      </c>
      <c r="AC209" s="2">
        <f t="shared" si="38"/>
        <v>47871564.106624484</v>
      </c>
      <c r="AD209" s="3">
        <f t="shared" si="10"/>
        <v>51432078.649677679</v>
      </c>
      <c r="AE209" s="2">
        <f>IF(AE207&gt;=52800000,52800000,IF(AB188=Graph!G$1*1000,AE208+Graph!G$1*1000,AC209))</f>
        <v>47871564.106624484</v>
      </c>
      <c r="AF209" s="3">
        <f t="shared" si="11"/>
        <v>47871564.106624484</v>
      </c>
      <c r="AG209" s="3">
        <f t="shared" si="29"/>
        <v>47873908.19004117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140</v>
      </c>
      <c r="C210" s="7"/>
      <c r="D210" s="2" t="e">
        <f t="shared" si="12"/>
        <v>#N/A</v>
      </c>
      <c r="E210" s="2" t="e">
        <f t="shared" si="22"/>
        <v>#N/A</v>
      </c>
      <c r="F210" s="2">
        <v>1089994.5113390684</v>
      </c>
      <c r="G210" s="2">
        <f t="shared" si="41"/>
        <v>589997.71428571432</v>
      </c>
      <c r="H210" s="2">
        <f t="shared" si="39"/>
        <v>98021369.820910379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2005204.9999999953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1105502.0708283186</v>
      </c>
      <c r="Q210" s="2">
        <f t="shared" si="42"/>
        <v>600000</v>
      </c>
      <c r="R210" s="2">
        <f t="shared" si="40"/>
        <v>99903642.756302208</v>
      </c>
      <c r="S210" s="2">
        <f t="shared" si="17"/>
        <v>589997.71428571641</v>
      </c>
      <c r="T210" s="2">
        <f t="shared" si="18"/>
        <v>10002.285714285681</v>
      </c>
      <c r="U210" s="2">
        <f t="shared" si="19"/>
        <v>600000</v>
      </c>
      <c r="V210" s="2">
        <f t="shared" si="34"/>
        <v>48461561.8209102</v>
      </c>
      <c r="W210" s="2">
        <f t="shared" si="20"/>
        <v>589997.71428571641</v>
      </c>
      <c r="X210" s="2">
        <f t="shared" si="6"/>
        <v>10002.285714283586</v>
      </c>
      <c r="Y210" s="2">
        <f t="shared" si="37"/>
        <v>51442080.935391963</v>
      </c>
      <c r="Z210" s="2" t="str">
        <f t="shared" si="8"/>
        <v>HERE</v>
      </c>
      <c r="AA210" s="2">
        <f>IF(Z210="HERE",Y210,AA209+Graph!$G$1*1000)</f>
        <v>51442080.935391963</v>
      </c>
      <c r="AB210" s="2">
        <f t="shared" si="21"/>
        <v>10002.285714283586</v>
      </c>
      <c r="AC210" s="2">
        <f t="shared" si="38"/>
        <v>48461561.8209102</v>
      </c>
      <c r="AD210" s="3">
        <f t="shared" si="10"/>
        <v>51442080.935391963</v>
      </c>
      <c r="AE210" s="2">
        <f>IF(AE208&gt;=52800000,52800000,IF(AB189=Graph!G$1*1000,AE209+Graph!G$1*1000,AC210))</f>
        <v>48461561.8209102</v>
      </c>
      <c r="AF210" s="3">
        <f t="shared" si="11"/>
        <v>48461561.8209102</v>
      </c>
      <c r="AG210" s="3">
        <f t="shared" si="29"/>
        <v>47912410.132898316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141</v>
      </c>
      <c r="C211" s="7"/>
      <c r="D211" s="2" t="e">
        <f t="shared" si="12"/>
        <v>#N/A</v>
      </c>
      <c r="E211" s="2" t="e">
        <f t="shared" si="22"/>
        <v>#N/A</v>
      </c>
      <c r="F211" s="2">
        <v>1094501.7051184177</v>
      </c>
      <c r="G211" s="2">
        <f t="shared" si="41"/>
        <v>589997.71428571432</v>
      </c>
      <c r="H211" s="2">
        <f t="shared" si="39"/>
        <v>98611367.535196096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2015207.285714281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1110083.6554621756</v>
      </c>
      <c r="Q211" s="2">
        <f t="shared" si="42"/>
        <v>600000</v>
      </c>
      <c r="R211" s="2">
        <f t="shared" si="40"/>
        <v>100503642.75630221</v>
      </c>
      <c r="S211" s="2">
        <f t="shared" si="17"/>
        <v>589997.71428571641</v>
      </c>
      <c r="T211" s="2">
        <f t="shared" si="18"/>
        <v>10002.285714285681</v>
      </c>
      <c r="U211" s="2">
        <f t="shared" si="19"/>
        <v>600000</v>
      </c>
      <c r="V211" s="2">
        <f t="shared" si="34"/>
        <v>49051559.535195917</v>
      </c>
      <c r="W211" s="2">
        <f t="shared" si="20"/>
        <v>589997.71428571641</v>
      </c>
      <c r="X211" s="2">
        <f t="shared" si="6"/>
        <v>10002.285714283586</v>
      </c>
      <c r="Y211" s="2">
        <f t="shared" si="37"/>
        <v>51452083.221106246</v>
      </c>
      <c r="Z211" s="2" t="str">
        <f t="shared" si="8"/>
        <v>HERE</v>
      </c>
      <c r="AA211" s="2">
        <f>IF(Z211="HERE",Y211,AA210+Graph!$G$1*1000)</f>
        <v>51452083.221106246</v>
      </c>
      <c r="AB211" s="2">
        <f t="shared" si="21"/>
        <v>10002.285714283586</v>
      </c>
      <c r="AC211" s="2">
        <f t="shared" si="38"/>
        <v>49051559.535195917</v>
      </c>
      <c r="AD211" s="3">
        <f t="shared" si="10"/>
        <v>51452083.221106246</v>
      </c>
      <c r="AE211" s="2">
        <f>IF(AE209&gt;=52800000,52800000,IF(AB190=Graph!G$1*1000,AE210+Graph!G$1*1000,AC211))</f>
        <v>49051559.535195917</v>
      </c>
      <c r="AF211" s="3">
        <f t="shared" si="11"/>
        <v>49051559.535195917</v>
      </c>
      <c r="AG211" s="3">
        <f t="shared" si="29"/>
        <v>47950912.075755462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142</v>
      </c>
      <c r="C212" s="7"/>
      <c r="D212" s="2" t="e">
        <f t="shared" si="12"/>
        <v>#N/A</v>
      </c>
      <c r="E212" s="2" t="e">
        <f t="shared" si="22"/>
        <v>#N/A</v>
      </c>
      <c r="F212" s="2">
        <v>1099008.8988977373</v>
      </c>
      <c r="G212" s="2">
        <f t="shared" si="41"/>
        <v>589997.71428571432</v>
      </c>
      <c r="H212" s="2">
        <f t="shared" si="39"/>
        <v>99201365.249481812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2025209.5714285667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1114665.2400960326</v>
      </c>
      <c r="Q212" s="2">
        <f t="shared" si="42"/>
        <v>600000</v>
      </c>
      <c r="R212" s="2">
        <f t="shared" si="40"/>
        <v>101103642.75630221</v>
      </c>
      <c r="S212" s="2">
        <f t="shared" si="17"/>
        <v>589997.71428571641</v>
      </c>
      <c r="T212" s="2">
        <f t="shared" si="18"/>
        <v>10002.285714285681</v>
      </c>
      <c r="U212" s="2">
        <f t="shared" si="19"/>
        <v>600000</v>
      </c>
      <c r="V212" s="2">
        <f t="shared" si="34"/>
        <v>49641557.249481633</v>
      </c>
      <c r="W212" s="2">
        <f t="shared" si="20"/>
        <v>589997.71428571641</v>
      </c>
      <c r="X212" s="2">
        <f t="shared" si="6"/>
        <v>10002.285714283586</v>
      </c>
      <c r="Y212" s="2">
        <f t="shared" si="37"/>
        <v>51462085.50682053</v>
      </c>
      <c r="Z212" s="2" t="str">
        <f t="shared" si="8"/>
        <v>HERE</v>
      </c>
      <c r="AA212" s="2">
        <f>IF(Z212="HERE",Y212,AA211+Graph!$G$1*1000)</f>
        <v>51462085.50682053</v>
      </c>
      <c r="AB212" s="2">
        <f t="shared" si="21"/>
        <v>10002.285714283586</v>
      </c>
      <c r="AC212" s="2">
        <f t="shared" si="38"/>
        <v>49641557.249481633</v>
      </c>
      <c r="AD212" s="3">
        <f t="shared" si="10"/>
        <v>51462085.50682053</v>
      </c>
      <c r="AE212" s="2">
        <f>IF(AE210&gt;=52800000,52800000,IF(AB191=Graph!G$1*1000,AE211+Graph!G$1*1000,AC212))</f>
        <v>49641557.249481633</v>
      </c>
      <c r="AF212" s="3">
        <f t="shared" si="11"/>
        <v>49641557.249481633</v>
      </c>
      <c r="AG212" s="3">
        <f t="shared" si="29"/>
        <v>47989414.018612601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143</v>
      </c>
      <c r="C213" s="7"/>
      <c r="D213" s="2" t="e">
        <f t="shared" si="12"/>
        <v>#N/A</v>
      </c>
      <c r="E213" s="2" t="e">
        <f t="shared" si="22"/>
        <v>#N/A</v>
      </c>
      <c r="F213" s="2">
        <v>1103516.0926770568</v>
      </c>
      <c r="G213" s="2">
        <f t="shared" si="41"/>
        <v>589997.71428571432</v>
      </c>
      <c r="H213" s="2">
        <f t="shared" si="39"/>
        <v>99791362.963767529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2035211.8571428524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1119246.8247298896</v>
      </c>
      <c r="Q213" s="2">
        <f t="shared" si="42"/>
        <v>600000</v>
      </c>
      <c r="R213" s="2">
        <f t="shared" si="40"/>
        <v>101703642.75630221</v>
      </c>
      <c r="S213" s="2">
        <f t="shared" si="17"/>
        <v>589997.71428571641</v>
      </c>
      <c r="T213" s="2">
        <f t="shared" si="18"/>
        <v>10002.285714285681</v>
      </c>
      <c r="U213" s="2">
        <f t="shared" si="19"/>
        <v>600000</v>
      </c>
      <c r="V213" s="2">
        <f t="shared" si="34"/>
        <v>50231554.96376735</v>
      </c>
      <c r="W213" s="2">
        <f t="shared" si="20"/>
        <v>589997.71428571641</v>
      </c>
      <c r="X213" s="2">
        <f t="shared" si="6"/>
        <v>10002.285714283586</v>
      </c>
      <c r="Y213" s="2">
        <f t="shared" si="37"/>
        <v>51472087.792534813</v>
      </c>
      <c r="Z213" s="2" t="str">
        <f t="shared" si="8"/>
        <v>HERE</v>
      </c>
      <c r="AA213" s="2">
        <f>IF(Z213="HERE",Y213,AA212+Graph!$G$1*1000)</f>
        <v>51472087.792534813</v>
      </c>
      <c r="AB213" s="2">
        <f t="shared" si="21"/>
        <v>10002.285714283586</v>
      </c>
      <c r="AC213" s="2">
        <f t="shared" si="38"/>
        <v>50231554.96376735</v>
      </c>
      <c r="AD213" s="3">
        <f t="shared" si="10"/>
        <v>51472087.792534813</v>
      </c>
      <c r="AE213" s="2">
        <f>IF(AE211&gt;=52800000,52800000,IF(AB192=Graph!G$1*1000,AE212+Graph!G$1*1000,AC213))</f>
        <v>50231554.96376735</v>
      </c>
      <c r="AF213" s="3">
        <f t="shared" si="11"/>
        <v>50231554.96376735</v>
      </c>
      <c r="AG213" s="3">
        <f t="shared" si="29"/>
        <v>48027915.96146974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144</v>
      </c>
      <c r="C214" s="7"/>
      <c r="D214" s="2" t="e">
        <f t="shared" si="12"/>
        <v>#N/A</v>
      </c>
      <c r="E214" s="2" t="e">
        <f t="shared" si="22"/>
        <v>#N/A</v>
      </c>
      <c r="F214" s="2">
        <v>1108023.2864564061</v>
      </c>
      <c r="G214" s="2">
        <f t="shared" si="41"/>
        <v>589997.71428571432</v>
      </c>
      <c r="H214" s="2">
        <f t="shared" si="39"/>
        <v>100381360.67805324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2045214.1428571381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1123828.4093637466</v>
      </c>
      <c r="Q214" s="2">
        <f t="shared" si="42"/>
        <v>600000</v>
      </c>
      <c r="R214" s="2">
        <f t="shared" si="40"/>
        <v>102303642.75630221</v>
      </c>
      <c r="S214" s="2">
        <f t="shared" si="17"/>
        <v>589997.71428571641</v>
      </c>
      <c r="T214" s="2">
        <f t="shared" si="18"/>
        <v>10002.285714285681</v>
      </c>
      <c r="U214" s="2">
        <f t="shared" si="19"/>
        <v>600000</v>
      </c>
      <c r="V214" s="2">
        <f t="shared" si="34"/>
        <v>50821552.678053066</v>
      </c>
      <c r="W214" s="2">
        <f t="shared" si="20"/>
        <v>589997.71428571641</v>
      </c>
      <c r="X214" s="2">
        <f t="shared" si="6"/>
        <v>10002.285714283586</v>
      </c>
      <c r="Y214" s="2">
        <f t="shared" si="37"/>
        <v>51482090.078249097</v>
      </c>
      <c r="Z214" s="2" t="str">
        <f t="shared" si="8"/>
        <v>HERE</v>
      </c>
      <c r="AA214" s="2">
        <f>IF(Z214="HERE",Y214,AA213+Graph!$G$1*1000)</f>
        <v>51482090.078249097</v>
      </c>
      <c r="AB214" s="2">
        <f t="shared" si="21"/>
        <v>10002.285714283586</v>
      </c>
      <c r="AC214" s="2">
        <f t="shared" si="38"/>
        <v>50821552.678053066</v>
      </c>
      <c r="AD214" s="3">
        <f t="shared" si="10"/>
        <v>51482090.078249097</v>
      </c>
      <c r="AE214" s="2">
        <f>IF(AE212&gt;=52800000,52800000,IF(AB193=Graph!G$1*1000,AE213+Graph!G$1*1000,AC214))</f>
        <v>50821552.678053066</v>
      </c>
      <c r="AF214" s="3">
        <f t="shared" si="11"/>
        <v>50821552.678053066</v>
      </c>
      <c r="AG214" s="3">
        <f t="shared" si="29"/>
        <v>48066417.904326878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145</v>
      </c>
      <c r="C215" s="7"/>
      <c r="D215" s="2" t="e">
        <f t="shared" si="12"/>
        <v>#N/A</v>
      </c>
      <c r="E215" s="2" t="e">
        <f t="shared" si="22"/>
        <v>#N/A</v>
      </c>
      <c r="F215" s="2">
        <v>1112530.4802357256</v>
      </c>
      <c r="G215" s="2">
        <f t="shared" si="41"/>
        <v>589997.71428571432</v>
      </c>
      <c r="H215" s="2">
        <f t="shared" si="39"/>
        <v>100971358.39233896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2055216.4285714237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1128409.9939976037</v>
      </c>
      <c r="Q215" s="2">
        <f t="shared" si="42"/>
        <v>600000</v>
      </c>
      <c r="R215" s="2">
        <f t="shared" si="40"/>
        <v>102903642.75630221</v>
      </c>
      <c r="S215" s="2">
        <f t="shared" si="17"/>
        <v>589997.71428571641</v>
      </c>
      <c r="T215" s="2">
        <f t="shared" si="18"/>
        <v>10002.285714285681</v>
      </c>
      <c r="U215" s="2">
        <f t="shared" si="19"/>
        <v>600000</v>
      </c>
      <c r="V215" s="2">
        <f t="shared" si="34"/>
        <v>51411550.392338783</v>
      </c>
      <c r="W215" s="2">
        <f t="shared" si="20"/>
        <v>589997.71428571641</v>
      </c>
      <c r="X215" s="2">
        <f t="shared" si="6"/>
        <v>10002.285714283586</v>
      </c>
      <c r="Y215" s="2">
        <f t="shared" si="37"/>
        <v>51492092.36396338</v>
      </c>
      <c r="Z215" s="2" t="str">
        <f t="shared" si="8"/>
        <v>HERE</v>
      </c>
      <c r="AA215" s="2">
        <f>IF(Z215="HERE",Y215,AA214+Graph!$G$1*1000)</f>
        <v>51492092.36396338</v>
      </c>
      <c r="AB215" s="2">
        <f t="shared" si="21"/>
        <v>10002.285714283586</v>
      </c>
      <c r="AC215" s="2">
        <f t="shared" si="38"/>
        <v>50821552.678053066</v>
      </c>
      <c r="AD215" s="3">
        <f t="shared" si="10"/>
        <v>51492092.36396338</v>
      </c>
      <c r="AE215" s="2">
        <f>IF(AE213&gt;=52800000,52800000,IF(AB194=Graph!G$1*1000,AE214+Graph!G$1*1000,AC215))</f>
        <v>50821552.678053066</v>
      </c>
      <c r="AF215" s="3">
        <f t="shared" si="11"/>
        <v>50821552.678053066</v>
      </c>
      <c r="AG215" s="3">
        <f t="shared" si="29"/>
        <v>48104919.847184025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146</v>
      </c>
      <c r="C216" s="7"/>
      <c r="D216" s="2" t="e">
        <f t="shared" si="12"/>
        <v>#N/A</v>
      </c>
      <c r="E216" s="2" t="e">
        <f t="shared" si="22"/>
        <v>#N/A</v>
      </c>
      <c r="F216" s="2">
        <v>1117037.674015075</v>
      </c>
      <c r="G216" s="2">
        <f t="shared" si="41"/>
        <v>589997.71428571432</v>
      </c>
      <c r="H216" s="2">
        <f t="shared" si="39"/>
        <v>101561356.10662468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2065218.7142857094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1132991.5786314309</v>
      </c>
      <c r="Q216" s="2">
        <f t="shared" si="42"/>
        <v>600000</v>
      </c>
      <c r="R216" s="2">
        <f t="shared" si="40"/>
        <v>103503642.75630221</v>
      </c>
      <c r="S216" s="2">
        <f t="shared" si="17"/>
        <v>589997.71428571641</v>
      </c>
      <c r="T216" s="2">
        <f t="shared" si="18"/>
        <v>10002.285714285681</v>
      </c>
      <c r="U216" s="2">
        <f t="shared" si="19"/>
        <v>600000</v>
      </c>
      <c r="V216" s="2">
        <f t="shared" si="34"/>
        <v>52001548.106624499</v>
      </c>
      <c r="W216" s="2">
        <f t="shared" si="20"/>
        <v>589997.71428571641</v>
      </c>
      <c r="X216" s="2">
        <f t="shared" si="6"/>
        <v>10002.285714283586</v>
      </c>
      <c r="Y216" s="2">
        <f t="shared" si="37"/>
        <v>51502094.649677664</v>
      </c>
      <c r="Z216" s="2" t="str">
        <f t="shared" si="8"/>
        <v>MEEP</v>
      </c>
      <c r="AA216" s="2">
        <f>IF(Z216="HERE",Y216,AA215+Graph!$G$1*1000)</f>
        <v>51912092.36396338</v>
      </c>
      <c r="AB216" s="2">
        <f t="shared" si="21"/>
        <v>420000</v>
      </c>
      <c r="AC216" s="2">
        <f t="shared" si="38"/>
        <v>50821552.678053066</v>
      </c>
      <c r="AD216" s="3">
        <f t="shared" si="10"/>
        <v>51912092.36396338</v>
      </c>
      <c r="AE216" s="2">
        <f>IF(AE214&gt;=52800000,52800000,IF(AB195=Graph!G$1*1000,AE215+Graph!G$1*1000,AC216))</f>
        <v>50821552.678053066</v>
      </c>
      <c r="AF216" s="3">
        <f t="shared" si="11"/>
        <v>50821552.678053066</v>
      </c>
      <c r="AG216" s="3">
        <f t="shared" si="29"/>
        <v>48143421.790041164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147</v>
      </c>
      <c r="C217" s="7"/>
      <c r="D217" s="2" t="e">
        <f t="shared" si="12"/>
        <v>#N/A</v>
      </c>
      <c r="E217" s="2" t="e">
        <f t="shared" si="22"/>
        <v>#N/A</v>
      </c>
      <c r="F217" s="2">
        <v>1121544.8677943945</v>
      </c>
      <c r="G217" s="2">
        <f t="shared" si="41"/>
        <v>589997.71428571432</v>
      </c>
      <c r="H217" s="2">
        <f t="shared" si="39"/>
        <v>102151353.82091039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2075220.9999999951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1137573.1632652879</v>
      </c>
      <c r="Q217" s="2">
        <f t="shared" si="42"/>
        <v>600000</v>
      </c>
      <c r="R217" s="2">
        <f t="shared" si="40"/>
        <v>104103642.75630221</v>
      </c>
      <c r="S217" s="2">
        <f t="shared" si="17"/>
        <v>589997.71428571641</v>
      </c>
      <c r="T217" s="2">
        <f t="shared" si="18"/>
        <v>10002.285714285681</v>
      </c>
      <c r="U217" s="2">
        <f t="shared" si="19"/>
        <v>600000</v>
      </c>
      <c r="V217" s="2">
        <f t="shared" si="34"/>
        <v>52591545.820910215</v>
      </c>
      <c r="W217" s="2">
        <f t="shared" si="20"/>
        <v>589997.71428571641</v>
      </c>
      <c r="X217" s="2">
        <f t="shared" si="6"/>
        <v>10002.285714283586</v>
      </c>
      <c r="Y217" s="2">
        <f t="shared" si="37"/>
        <v>51512096.935391948</v>
      </c>
      <c r="Z217" s="2" t="str">
        <f t="shared" si="8"/>
        <v>MEEP</v>
      </c>
      <c r="AA217" s="2">
        <f>IF(Z217="HERE",Y217,AA216+Graph!$G$1*1000)</f>
        <v>52332092.36396338</v>
      </c>
      <c r="AB217" s="2">
        <f t="shared" si="21"/>
        <v>420000</v>
      </c>
      <c r="AC217" s="2">
        <f t="shared" si="38"/>
        <v>50821552.678053066</v>
      </c>
      <c r="AD217" s="3">
        <f t="shared" si="10"/>
        <v>52332092.36396338</v>
      </c>
      <c r="AE217" s="2">
        <f>IF(AE215&gt;=52800000,52800000,IF(AB196=Graph!G$1*1000,AE216+Graph!G$1*1000,AC217))</f>
        <v>50821552.678053066</v>
      </c>
      <c r="AF217" s="3">
        <f t="shared" si="11"/>
        <v>50821552.678053066</v>
      </c>
      <c r="AG217" s="3">
        <f t="shared" si="29"/>
        <v>48181923.732898302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148</v>
      </c>
      <c r="C218" s="7"/>
      <c r="D218" s="2" t="e">
        <f t="shared" si="12"/>
        <v>#N/A</v>
      </c>
      <c r="E218" s="2" t="e">
        <f t="shared" si="22"/>
        <v>#N/A</v>
      </c>
      <c r="F218" s="2">
        <v>1126052.061573714</v>
      </c>
      <c r="G218" s="2">
        <f t="shared" si="41"/>
        <v>589997.71428571432</v>
      </c>
      <c r="H218" s="2">
        <f t="shared" si="39"/>
        <v>102741351.53519611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2085223.2857142808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1142154.7478991449</v>
      </c>
      <c r="Q218" s="2">
        <f t="shared" si="42"/>
        <v>600000</v>
      </c>
      <c r="R218" s="2">
        <f t="shared" si="40"/>
        <v>104703642.75630221</v>
      </c>
      <c r="S218" s="2">
        <f t="shared" si="17"/>
        <v>589997.71428571641</v>
      </c>
      <c r="T218" s="2">
        <f t="shared" si="18"/>
        <v>10002.285714285681</v>
      </c>
      <c r="U218" s="2">
        <f t="shared" si="19"/>
        <v>600000</v>
      </c>
      <c r="V218" s="2">
        <f t="shared" si="34"/>
        <v>53181543.535195932</v>
      </c>
      <c r="W218" s="2">
        <f t="shared" si="20"/>
        <v>589997.71428571641</v>
      </c>
      <c r="X218" s="2">
        <f t="shared" si="6"/>
        <v>10002.285714283586</v>
      </c>
      <c r="Y218" s="2">
        <f t="shared" si="37"/>
        <v>51522099.221106231</v>
      </c>
      <c r="Z218" s="2" t="str">
        <f t="shared" si="8"/>
        <v>MEEP</v>
      </c>
      <c r="AA218" s="2">
        <f>IF(Z218="HERE",Y218,AA217+Graph!$G$1*1000)</f>
        <v>52752092.36396338</v>
      </c>
      <c r="AB218" s="2">
        <f t="shared" si="21"/>
        <v>420000</v>
      </c>
      <c r="AC218" s="2">
        <f t="shared" si="38"/>
        <v>50821552.678053066</v>
      </c>
      <c r="AD218" s="3">
        <f t="shared" si="10"/>
        <v>52752092.36396338</v>
      </c>
      <c r="AE218" s="2">
        <f>IF(AE216&gt;=52800000,52800000,IF(AB197=Graph!G$1*1000,AE217+Graph!G$1*1000,AC218))</f>
        <v>50821552.678053066</v>
      </c>
      <c r="AF218" s="3">
        <f t="shared" si="11"/>
        <v>50821552.678053066</v>
      </c>
      <c r="AG218" s="3">
        <f t="shared" si="29"/>
        <v>48220425.675755441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149</v>
      </c>
      <c r="C219" s="7"/>
      <c r="D219" s="2" t="e">
        <f t="shared" si="12"/>
        <v>#N/A</v>
      </c>
      <c r="E219" s="2" t="e">
        <f t="shared" si="22"/>
        <v>#N/A</v>
      </c>
      <c r="F219" s="2">
        <v>1130559.2553530633</v>
      </c>
      <c r="G219" s="2">
        <f t="shared" si="41"/>
        <v>589997.71428571432</v>
      </c>
      <c r="H219" s="2">
        <f t="shared" si="39"/>
        <v>103331349.24948183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2095225.5714285665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1146736.3325330019</v>
      </c>
      <c r="Q219" s="2">
        <f t="shared" si="42"/>
        <v>600000</v>
      </c>
      <c r="R219" s="2">
        <f t="shared" si="40"/>
        <v>105303642.75630221</v>
      </c>
      <c r="S219" s="2">
        <f t="shared" si="17"/>
        <v>589997.71428571641</v>
      </c>
      <c r="T219" s="2">
        <f t="shared" si="18"/>
        <v>10002.285714285681</v>
      </c>
      <c r="U219" s="2">
        <f t="shared" si="19"/>
        <v>600000</v>
      </c>
      <c r="V219" s="2">
        <f t="shared" si="34"/>
        <v>53771541.249481648</v>
      </c>
      <c r="W219" s="2">
        <f t="shared" si="20"/>
        <v>589997.71428571641</v>
      </c>
      <c r="X219" s="2">
        <f t="shared" si="6"/>
        <v>10002.285714283586</v>
      </c>
      <c r="Y219" s="2">
        <f t="shared" si="37"/>
        <v>51532101.506820515</v>
      </c>
      <c r="Z219" s="2" t="str">
        <f t="shared" si="8"/>
        <v>MEEP</v>
      </c>
      <c r="AA219" s="2">
        <f>IF(Z219="HERE",Y219,AA218+Graph!$G$1*1000)</f>
        <v>53172092.36396338</v>
      </c>
      <c r="AB219" s="2">
        <f t="shared" si="21"/>
        <v>420000</v>
      </c>
      <c r="AC219" s="2">
        <f t="shared" si="38"/>
        <v>50821552.678053066</v>
      </c>
      <c r="AD219" s="3">
        <f t="shared" si="10"/>
        <v>52800000</v>
      </c>
      <c r="AE219" s="2">
        <f>IF(AE217&gt;=52800000,52800000,IF(AB198=Graph!G$1*1000,AE218+Graph!G$1*1000,AC219))</f>
        <v>50821552.678053066</v>
      </c>
      <c r="AF219" s="3">
        <f t="shared" si="11"/>
        <v>50821552.678053066</v>
      </c>
      <c r="AG219" s="3">
        <f t="shared" si="29"/>
        <v>48258927.61861258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150</v>
      </c>
      <c r="C220" s="7"/>
      <c r="D220" s="2" t="e">
        <f t="shared" si="12"/>
        <v>#N/A</v>
      </c>
      <c r="E220" s="2" t="e">
        <f t="shared" si="22"/>
        <v>#N/A</v>
      </c>
      <c r="F220" s="2">
        <v>1135066.4491323829</v>
      </c>
      <c r="G220" s="2">
        <f t="shared" si="41"/>
        <v>589997.71428571432</v>
      </c>
      <c r="H220" s="2">
        <f t="shared" si="39"/>
        <v>103921346.96376754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2105227.8571428522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1151317.9171668589</v>
      </c>
      <c r="Q220" s="2">
        <f t="shared" si="42"/>
        <v>600000</v>
      </c>
      <c r="R220" s="2">
        <f t="shared" si="40"/>
        <v>105903642.75630221</v>
      </c>
      <c r="S220" s="2">
        <f t="shared" si="17"/>
        <v>589997.71428571641</v>
      </c>
      <c r="T220" s="2">
        <f t="shared" si="18"/>
        <v>10002.285714285681</v>
      </c>
      <c r="U220" s="2">
        <f t="shared" si="19"/>
        <v>600000</v>
      </c>
      <c r="V220" s="2">
        <f t="shared" si="34"/>
        <v>54361538.963767365</v>
      </c>
      <c r="W220" s="2">
        <f t="shared" si="20"/>
        <v>589997.71428571641</v>
      </c>
      <c r="X220" s="2">
        <f t="shared" si="6"/>
        <v>10002.285714283586</v>
      </c>
      <c r="Y220" s="2">
        <f t="shared" si="37"/>
        <v>51542103.792534798</v>
      </c>
      <c r="Z220" s="2" t="str">
        <f t="shared" si="8"/>
        <v>MEEP</v>
      </c>
      <c r="AA220" s="2">
        <f>IF(Z220="HERE",Y220,AA219+Graph!$G$1*1000)</f>
        <v>53592092.36396338</v>
      </c>
      <c r="AB220" s="2">
        <f t="shared" si="21"/>
        <v>420000</v>
      </c>
      <c r="AC220" s="2">
        <f t="shared" si="38"/>
        <v>50821552.678053066</v>
      </c>
      <c r="AD220" s="3">
        <f t="shared" si="10"/>
        <v>52800000</v>
      </c>
      <c r="AE220" s="2">
        <f>IF(AE218&gt;=52800000,52800000,IF(AB199=Graph!G$1*1000,AE219+Graph!G$1*1000,AC220))</f>
        <v>50821552.678053066</v>
      </c>
      <c r="AF220" s="3">
        <f t="shared" si="11"/>
        <v>50821552.678053066</v>
      </c>
      <c r="AG220" s="3">
        <f t="shared" si="29"/>
        <v>48297429.561469726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151</v>
      </c>
      <c r="C221" s="7"/>
      <c r="D221" s="2" t="e">
        <f t="shared" si="12"/>
        <v>#N/A</v>
      </c>
      <c r="E221" s="2" t="e">
        <f t="shared" si="22"/>
        <v>#N/A</v>
      </c>
      <c r="F221" s="2">
        <v>1139573.6429117024</v>
      </c>
      <c r="G221" s="2">
        <f t="shared" si="41"/>
        <v>589997.71428571432</v>
      </c>
      <c r="H221" s="2">
        <f t="shared" si="39"/>
        <v>104511344.67805326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2115230.1428571381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1155899.5018007159</v>
      </c>
      <c r="Q221" s="2">
        <f t="shared" si="42"/>
        <v>600000</v>
      </c>
      <c r="R221" s="2">
        <f t="shared" si="40"/>
        <v>106503642.75630221</v>
      </c>
      <c r="S221" s="2">
        <f t="shared" si="17"/>
        <v>589997.71428571641</v>
      </c>
      <c r="T221" s="2">
        <f t="shared" si="18"/>
        <v>10002.285714285914</v>
      </c>
      <c r="U221" s="2">
        <f t="shared" si="19"/>
        <v>600000</v>
      </c>
      <c r="V221" s="2">
        <f t="shared" si="34"/>
        <v>54951536.678053081</v>
      </c>
      <c r="W221" s="2">
        <f t="shared" si="20"/>
        <v>589997.71428571641</v>
      </c>
      <c r="X221" s="2">
        <f t="shared" si="6"/>
        <v>10002.285714283586</v>
      </c>
      <c r="Y221" s="2">
        <f t="shared" si="37"/>
        <v>51552106.078249082</v>
      </c>
      <c r="Z221" s="2" t="str">
        <f t="shared" si="8"/>
        <v>MEEP</v>
      </c>
      <c r="AA221" s="2">
        <f>IF(Z221="HERE",Y221,AA220+Graph!$G$1*1000)</f>
        <v>54012092.36396338</v>
      </c>
      <c r="AB221" s="2">
        <f t="shared" si="21"/>
        <v>420000</v>
      </c>
      <c r="AC221" s="2">
        <f t="shared" si="38"/>
        <v>50821552.678053066</v>
      </c>
      <c r="AD221" s="3">
        <f t="shared" si="10"/>
        <v>52800000</v>
      </c>
      <c r="AE221" s="2">
        <f>IF(AE219&gt;=52800000,52800000,IF(AB200=Graph!G$1*1000,AE220+Graph!G$1*1000,AC221))</f>
        <v>50821552.678053066</v>
      </c>
      <c r="AF221" s="3">
        <f t="shared" si="11"/>
        <v>50821552.678053066</v>
      </c>
      <c r="AG221" s="3">
        <f t="shared" si="29"/>
        <v>48335931.504326865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152</v>
      </c>
      <c r="C222" s="7"/>
      <c r="D222" s="2" t="e">
        <f t="shared" si="12"/>
        <v>#N/A</v>
      </c>
      <c r="E222" s="2" t="e">
        <f t="shared" si="22"/>
        <v>#N/A</v>
      </c>
      <c r="F222" s="2">
        <v>1144080.8366910517</v>
      </c>
      <c r="G222" s="2">
        <f t="shared" si="41"/>
        <v>589997.71428571432</v>
      </c>
      <c r="H222" s="2">
        <f t="shared" si="39"/>
        <v>105101342.39233898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2125232.428571424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1160481.0864345729</v>
      </c>
      <c r="Q222" s="2">
        <f t="shared" si="42"/>
        <v>600000</v>
      </c>
      <c r="R222" s="2">
        <f t="shared" si="40"/>
        <v>107103642.75630221</v>
      </c>
      <c r="S222" s="2">
        <f t="shared" si="17"/>
        <v>589997.71428571641</v>
      </c>
      <c r="T222" s="2">
        <f t="shared" si="18"/>
        <v>10002.285714285914</v>
      </c>
      <c r="U222" s="2">
        <f t="shared" si="19"/>
        <v>600000</v>
      </c>
      <c r="V222" s="2">
        <f t="shared" si="34"/>
        <v>55541534.392338797</v>
      </c>
      <c r="W222" s="2">
        <f t="shared" si="20"/>
        <v>589997.71428571641</v>
      </c>
      <c r="X222" s="2">
        <f t="shared" si="6"/>
        <v>10002.285714283586</v>
      </c>
      <c r="Y222" s="2">
        <f t="shared" si="37"/>
        <v>51562108.363963366</v>
      </c>
      <c r="Z222" s="2" t="str">
        <f t="shared" si="8"/>
        <v>MEEP</v>
      </c>
      <c r="AA222" s="2">
        <f>IF(Z222="HERE",Y222,AA221+Graph!$G$1*1000)</f>
        <v>54432092.36396338</v>
      </c>
      <c r="AB222" s="2">
        <f t="shared" si="21"/>
        <v>420000</v>
      </c>
      <c r="AC222" s="2">
        <f t="shared" si="38"/>
        <v>50821552.678053066</v>
      </c>
      <c r="AD222" s="3">
        <f t="shared" si="10"/>
        <v>52800000</v>
      </c>
      <c r="AE222" s="2">
        <f>IF(AE220&gt;=52800000,52800000,IF(AB201=Graph!G$1*1000,AE221+Graph!G$1*1000,AC222))</f>
        <v>50821552.678053066</v>
      </c>
      <c r="AF222" s="3">
        <f t="shared" si="11"/>
        <v>50821552.678053066</v>
      </c>
      <c r="AG222" s="3">
        <f t="shared" si="29"/>
        <v>48374433.447184011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153</v>
      </c>
      <c r="C223" s="7"/>
      <c r="D223" s="2" t="e">
        <f t="shared" si="12"/>
        <v>#N/A</v>
      </c>
      <c r="E223" s="2" t="e">
        <f t="shared" si="22"/>
        <v>#N/A</v>
      </c>
      <c r="F223" s="2">
        <v>1148588.0304703712</v>
      </c>
      <c r="G223" s="2">
        <f t="shared" si="41"/>
        <v>589997.71428571432</v>
      </c>
      <c r="H223" s="2">
        <f t="shared" si="39"/>
        <v>105691340.10662469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2135234.7142857099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1165062.6710684299</v>
      </c>
      <c r="Q223" s="2">
        <f t="shared" si="42"/>
        <v>600000</v>
      </c>
      <c r="R223" s="2">
        <f t="shared" si="40"/>
        <v>107703642.75630221</v>
      </c>
      <c r="S223" s="2">
        <f t="shared" si="17"/>
        <v>589997.71428571641</v>
      </c>
      <c r="T223" s="2">
        <f t="shared" si="18"/>
        <v>10002.285714285914</v>
      </c>
      <c r="U223" s="2">
        <f t="shared" si="19"/>
        <v>600000</v>
      </c>
      <c r="V223" s="2">
        <f t="shared" si="34"/>
        <v>56131532.106624514</v>
      </c>
      <c r="W223" s="2">
        <f t="shared" si="20"/>
        <v>589997.71428571641</v>
      </c>
      <c r="X223" s="2">
        <f t="shared" si="6"/>
        <v>10002.285714283586</v>
      </c>
      <c r="Y223" s="2">
        <f t="shared" ref="Y223:Y286" si="43">IF(COUNT($C224)=0,IF(COUNT($C223)=1,C223,SUM(Y222+X223)),C223)</f>
        <v>51572110.649677649</v>
      </c>
      <c r="Z223" s="2" t="str">
        <f t="shared" si="8"/>
        <v>MEEP</v>
      </c>
      <c r="AA223" s="2">
        <f>IF(Z223="HERE",Y223,AA222+Graph!$G$1*1000)</f>
        <v>54852092.36396338</v>
      </c>
      <c r="AB223" s="2">
        <f t="shared" si="21"/>
        <v>420000</v>
      </c>
      <c r="AC223" s="2">
        <f t="shared" ref="AC223:AC286" si="44">IF(Z224="HERE",V223,AC222)</f>
        <v>50821552.678053066</v>
      </c>
      <c r="AD223" s="3">
        <f t="shared" si="10"/>
        <v>52800000</v>
      </c>
      <c r="AE223" s="2">
        <f>IF(AE221&gt;=52800000,52800000,IF(AB202=Graph!G$1*1000,AE222+Graph!G$1*1000,AC223))</f>
        <v>50821552.678053066</v>
      </c>
      <c r="AF223" s="3">
        <f t="shared" si="11"/>
        <v>50821552.678053066</v>
      </c>
      <c r="AG223" s="3">
        <f t="shared" si="29"/>
        <v>48412935.39004115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154</v>
      </c>
      <c r="C224" s="7"/>
      <c r="D224" s="2" t="e">
        <f t="shared" si="12"/>
        <v>#N/A</v>
      </c>
      <c r="E224" s="2" t="e">
        <f t="shared" si="22"/>
        <v>#N/A</v>
      </c>
      <c r="F224" s="2">
        <v>1153095.2242496908</v>
      </c>
      <c r="G224" s="2">
        <f t="shared" si="41"/>
        <v>589997.71428571432</v>
      </c>
      <c r="H224" s="2">
        <f t="shared" ref="H224:H287" si="45">IF(COUNT($C225)=0,IF(COUNT($C224)=1,C224,SUM(H223+G224)),C224)</f>
        <v>106281337.82091041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2145236.9999999958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1169644.2557022572</v>
      </c>
      <c r="Q224" s="2">
        <f t="shared" si="42"/>
        <v>600000</v>
      </c>
      <c r="R224" s="2">
        <f t="shared" ref="R224:R287" si="46">IF(COUNT($C225)=0,IF(COUNT($C224)=1,M224,SUM(R223+Q224)),M224)</f>
        <v>108303642.75630221</v>
      </c>
      <c r="S224" s="2">
        <f t="shared" si="17"/>
        <v>589997.71428571641</v>
      </c>
      <c r="T224" s="2">
        <f t="shared" si="18"/>
        <v>10002.285714285914</v>
      </c>
      <c r="U224" s="2">
        <f t="shared" si="19"/>
        <v>600000</v>
      </c>
      <c r="V224" s="2">
        <f t="shared" si="34"/>
        <v>56721529.82091023</v>
      </c>
      <c r="W224" s="2">
        <f t="shared" si="20"/>
        <v>589997.71428571641</v>
      </c>
      <c r="X224" s="2">
        <f t="shared" si="6"/>
        <v>10002.285714283586</v>
      </c>
      <c r="Y224" s="2">
        <f t="shared" si="43"/>
        <v>51582112.935391933</v>
      </c>
      <c r="Z224" s="2" t="str">
        <f t="shared" si="8"/>
        <v>MEEP</v>
      </c>
      <c r="AA224" s="2">
        <f>IF(Z224="HERE",Y224,AA223+Graph!$G$1*1000)</f>
        <v>55272092.36396338</v>
      </c>
      <c r="AB224" s="2">
        <f t="shared" si="21"/>
        <v>420000</v>
      </c>
      <c r="AC224" s="2">
        <f t="shared" si="44"/>
        <v>50821552.678053066</v>
      </c>
      <c r="AD224" s="3">
        <f t="shared" si="10"/>
        <v>52800000</v>
      </c>
      <c r="AE224" s="2">
        <f>IF(AE222&gt;=52800000,52800000,IF(AB203=Graph!G$1*1000,AE223+Graph!G$1*1000,AC224))</f>
        <v>50821552.678053066</v>
      </c>
      <c r="AF224" s="3">
        <f t="shared" si="11"/>
        <v>50821552.678053066</v>
      </c>
      <c r="AG224" s="3">
        <f t="shared" si="29"/>
        <v>48451437.332898289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155</v>
      </c>
      <c r="C225" s="7"/>
      <c r="D225" s="2" t="e">
        <f t="shared" si="12"/>
        <v>#N/A</v>
      </c>
      <c r="E225" s="2" t="e">
        <f t="shared" si="22"/>
        <v>#N/A</v>
      </c>
      <c r="F225" s="2">
        <v>1157602.4180290401</v>
      </c>
      <c r="G225" s="2">
        <f t="shared" si="41"/>
        <v>589997.71428571432</v>
      </c>
      <c r="H225" s="2">
        <f t="shared" si="45"/>
        <v>106871335.53519613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2155239.2857142817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1174225.8403361142</v>
      </c>
      <c r="Q225" s="2">
        <f t="shared" si="42"/>
        <v>600000</v>
      </c>
      <c r="R225" s="2">
        <f t="shared" si="46"/>
        <v>108903642.75630221</v>
      </c>
      <c r="S225" s="2">
        <f t="shared" si="17"/>
        <v>589997.71428571641</v>
      </c>
      <c r="T225" s="2">
        <f t="shared" si="18"/>
        <v>10002.285714285914</v>
      </c>
      <c r="U225" s="2">
        <f t="shared" si="19"/>
        <v>600000</v>
      </c>
      <c r="V225" s="2">
        <f t="shared" si="34"/>
        <v>57311527.535195947</v>
      </c>
      <c r="W225" s="2">
        <f t="shared" si="20"/>
        <v>589997.71428571641</v>
      </c>
      <c r="X225" s="2">
        <f t="shared" si="6"/>
        <v>10002.285714283586</v>
      </c>
      <c r="Y225" s="2">
        <f t="shared" si="43"/>
        <v>51592115.221106216</v>
      </c>
      <c r="Z225" s="2" t="str">
        <f t="shared" si="8"/>
        <v>MEEP</v>
      </c>
      <c r="AA225" s="2">
        <f>IF(Z225="HERE",Y225,AA224+Graph!$G$1*1000)</f>
        <v>55692092.36396338</v>
      </c>
      <c r="AB225" s="2">
        <f t="shared" si="21"/>
        <v>420000</v>
      </c>
      <c r="AC225" s="2">
        <f t="shared" si="44"/>
        <v>50821552.678053066</v>
      </c>
      <c r="AD225" s="3">
        <f t="shared" si="10"/>
        <v>52800000</v>
      </c>
      <c r="AE225" s="2">
        <f>IF(AE223&gt;=52800000,52800000,IF(AB204=Graph!G$1*1000,AE224+Graph!G$1*1000,AC225))</f>
        <v>50821552.678053066</v>
      </c>
      <c r="AF225" s="3">
        <f t="shared" si="11"/>
        <v>50821552.678053066</v>
      </c>
      <c r="AG225" s="3">
        <f t="shared" si="29"/>
        <v>48489939.275755435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156</v>
      </c>
      <c r="C226" s="7"/>
      <c r="D226" s="2" t="e">
        <f t="shared" si="12"/>
        <v>#N/A</v>
      </c>
      <c r="E226" s="2" t="e">
        <f t="shared" si="22"/>
        <v>#N/A</v>
      </c>
      <c r="F226" s="2">
        <v>1162109.6118083596</v>
      </c>
      <c r="G226" s="2">
        <f t="shared" si="41"/>
        <v>589997.71428571432</v>
      </c>
      <c r="H226" s="2">
        <f t="shared" si="45"/>
        <v>107461333.24948184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2165241.5714285676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1178807.4249699712</v>
      </c>
      <c r="Q226" s="2">
        <f t="shared" si="42"/>
        <v>600000</v>
      </c>
      <c r="R226" s="2">
        <f t="shared" si="46"/>
        <v>109503642.75630221</v>
      </c>
      <c r="S226" s="2">
        <f t="shared" si="17"/>
        <v>589997.71428571641</v>
      </c>
      <c r="T226" s="2">
        <f t="shared" si="18"/>
        <v>10002.285714285914</v>
      </c>
      <c r="U226" s="2">
        <f t="shared" si="19"/>
        <v>600000</v>
      </c>
      <c r="V226" s="2">
        <f t="shared" si="34"/>
        <v>57901525.249481663</v>
      </c>
      <c r="W226" s="2">
        <f t="shared" si="20"/>
        <v>589997.71428571641</v>
      </c>
      <c r="X226" s="2">
        <f t="shared" si="6"/>
        <v>10002.285714283586</v>
      </c>
      <c r="Y226" s="2">
        <f t="shared" si="43"/>
        <v>51602117.5068205</v>
      </c>
      <c r="Z226" s="2" t="str">
        <f t="shared" si="8"/>
        <v>MEEP</v>
      </c>
      <c r="AA226" s="2">
        <f>IF(Z226="HERE",Y226,AA225+Graph!$G$1*1000)</f>
        <v>56112092.36396338</v>
      </c>
      <c r="AB226" s="2">
        <f t="shared" si="21"/>
        <v>420000</v>
      </c>
      <c r="AC226" s="2">
        <f t="shared" si="44"/>
        <v>50821552.678053066</v>
      </c>
      <c r="AD226" s="3">
        <f t="shared" si="10"/>
        <v>52800000</v>
      </c>
      <c r="AE226" s="2">
        <f>IF(AE224&gt;=52800000,52800000,IF(AB205=Graph!G$1*1000,AE225+Graph!G$1*1000,AC226))</f>
        <v>50821552.678053066</v>
      </c>
      <c r="AF226" s="3">
        <f t="shared" si="11"/>
        <v>50821552.678053066</v>
      </c>
      <c r="AG226" s="3">
        <f t="shared" si="29"/>
        <v>48528441.218612574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157</v>
      </c>
      <c r="C227" s="7"/>
      <c r="D227" s="2" t="e">
        <f t="shared" si="12"/>
        <v>#N/A</v>
      </c>
      <c r="E227" s="2" t="e">
        <f t="shared" si="22"/>
        <v>#N/A</v>
      </c>
      <c r="F227" s="2">
        <v>1166616.8055876791</v>
      </c>
      <c r="G227" s="2">
        <f t="shared" si="41"/>
        <v>589997.71428571432</v>
      </c>
      <c r="H227" s="2">
        <f t="shared" si="45"/>
        <v>108051330.96376756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2175243.8571428536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1183389.0096038282</v>
      </c>
      <c r="Q227" s="2">
        <f t="shared" si="42"/>
        <v>600000</v>
      </c>
      <c r="R227" s="2">
        <f t="shared" si="46"/>
        <v>110103642.75630221</v>
      </c>
      <c r="S227" s="2">
        <f t="shared" si="17"/>
        <v>589997.71428571641</v>
      </c>
      <c r="T227" s="2">
        <f t="shared" si="18"/>
        <v>10002.285714285914</v>
      </c>
      <c r="U227" s="2">
        <f t="shared" si="19"/>
        <v>600000</v>
      </c>
      <c r="V227" s="2">
        <f t="shared" si="34"/>
        <v>58491522.96376738</v>
      </c>
      <c r="W227" s="2">
        <f t="shared" si="20"/>
        <v>589997.71428571641</v>
      </c>
      <c r="X227" s="2">
        <f t="shared" si="6"/>
        <v>10002.285714283586</v>
      </c>
      <c r="Y227" s="2">
        <f t="shared" si="43"/>
        <v>51612119.792534783</v>
      </c>
      <c r="Z227" s="2" t="str">
        <f t="shared" si="8"/>
        <v>MEEP</v>
      </c>
      <c r="AA227" s="2">
        <f>IF(Z227="HERE",Y227,AA226+Graph!$G$1*1000)</f>
        <v>56532092.36396338</v>
      </c>
      <c r="AB227" s="2">
        <f t="shared" si="21"/>
        <v>420000</v>
      </c>
      <c r="AC227" s="2">
        <f t="shared" si="44"/>
        <v>50821552.678053066</v>
      </c>
      <c r="AD227" s="3">
        <f t="shared" si="10"/>
        <v>52800000</v>
      </c>
      <c r="AE227" s="2">
        <f>IF(AE225&gt;=52800000,52800000,IF(AB206=Graph!G$1*1000,AE226+Graph!G$1*1000,AC227))</f>
        <v>50821552.678053066</v>
      </c>
      <c r="AF227" s="3">
        <f t="shared" si="11"/>
        <v>50821552.678053066</v>
      </c>
      <c r="AG227" s="3">
        <f t="shared" si="29"/>
        <v>48566943.161469713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158</v>
      </c>
      <c r="C228" s="7"/>
      <c r="D228" s="2" t="e">
        <f t="shared" si="12"/>
        <v>#N/A</v>
      </c>
      <c r="E228" s="2" t="e">
        <f t="shared" si="22"/>
        <v>#N/A</v>
      </c>
      <c r="F228" s="2">
        <v>1171123.9993670285</v>
      </c>
      <c r="G228" s="2">
        <f t="shared" si="41"/>
        <v>589997.71428571432</v>
      </c>
      <c r="H228" s="2">
        <f t="shared" si="45"/>
        <v>108641328.67805327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2185246.1428571395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1187970.5942376852</v>
      </c>
      <c r="Q228" s="2">
        <f t="shared" si="42"/>
        <v>600000</v>
      </c>
      <c r="R228" s="2">
        <f t="shared" si="46"/>
        <v>110703642.75630221</v>
      </c>
      <c r="S228" s="2">
        <f t="shared" si="17"/>
        <v>589997.71428571641</v>
      </c>
      <c r="T228" s="2">
        <f t="shared" si="18"/>
        <v>10002.285714285914</v>
      </c>
      <c r="U228" s="2">
        <f t="shared" si="19"/>
        <v>600000</v>
      </c>
      <c r="V228" s="2">
        <f t="shared" si="34"/>
        <v>59081520.678053096</v>
      </c>
      <c r="W228" s="2">
        <f t="shared" si="20"/>
        <v>589997.71428571641</v>
      </c>
      <c r="X228" s="2">
        <f t="shared" si="6"/>
        <v>10002.285714283586</v>
      </c>
      <c r="Y228" s="2">
        <f t="shared" si="43"/>
        <v>51622122.078249067</v>
      </c>
      <c r="Z228" s="2" t="str">
        <f t="shared" si="8"/>
        <v>MEEP</v>
      </c>
      <c r="AA228" s="2">
        <f>IF(Z228="HERE",Y228,AA227+Graph!$G$1*1000)</f>
        <v>56952092.36396338</v>
      </c>
      <c r="AB228" s="2">
        <f t="shared" si="21"/>
        <v>420000</v>
      </c>
      <c r="AC228" s="2">
        <f t="shared" si="44"/>
        <v>50821552.678053066</v>
      </c>
      <c r="AD228" s="3">
        <f t="shared" si="10"/>
        <v>52800000</v>
      </c>
      <c r="AE228" s="2">
        <f>IF(AE226&gt;=52800000,52800000,IF(AB207=Graph!G$1*1000,AE227+Graph!G$1*1000,AC228))</f>
        <v>50821552.678053066</v>
      </c>
      <c r="AF228" s="3">
        <f t="shared" si="11"/>
        <v>50821552.678053066</v>
      </c>
      <c r="AG228" s="3">
        <f t="shared" si="29"/>
        <v>48605445.104326852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159</v>
      </c>
      <c r="C229" s="7"/>
      <c r="D229" s="2" t="e">
        <f t="shared" si="12"/>
        <v>#N/A</v>
      </c>
      <c r="E229" s="2" t="e">
        <f t="shared" si="22"/>
        <v>#N/A</v>
      </c>
      <c r="F229" s="2">
        <v>1175631.193146348</v>
      </c>
      <c r="G229" s="2">
        <f t="shared" si="41"/>
        <v>589997.71428571432</v>
      </c>
      <c r="H229" s="2">
        <f t="shared" si="45"/>
        <v>109231326.39233899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2195248.4285714254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1192552.1788715422</v>
      </c>
      <c r="Q229" s="2">
        <f t="shared" si="42"/>
        <v>600000</v>
      </c>
      <c r="R229" s="2">
        <f t="shared" si="46"/>
        <v>111303642.75630221</v>
      </c>
      <c r="S229" s="2">
        <f t="shared" si="17"/>
        <v>589997.71428571641</v>
      </c>
      <c r="T229" s="2">
        <f t="shared" si="18"/>
        <v>10002.285714285914</v>
      </c>
      <c r="U229" s="2">
        <f t="shared" si="19"/>
        <v>600000</v>
      </c>
      <c r="V229" s="2">
        <f t="shared" si="34"/>
        <v>59671518.392338812</v>
      </c>
      <c r="W229" s="2">
        <f t="shared" si="20"/>
        <v>589997.71428571641</v>
      </c>
      <c r="X229" s="2">
        <f t="shared" si="6"/>
        <v>10002.285714283586</v>
      </c>
      <c r="Y229" s="2">
        <f t="shared" si="43"/>
        <v>51632124.363963351</v>
      </c>
      <c r="Z229" s="2" t="str">
        <f t="shared" si="8"/>
        <v>MEEP</v>
      </c>
      <c r="AA229" s="2">
        <f>IF(Z229="HERE",Y229,AA228+Graph!$G$1*1000)</f>
        <v>57372092.36396338</v>
      </c>
      <c r="AB229" s="2">
        <f t="shared" si="21"/>
        <v>420000</v>
      </c>
      <c r="AC229" s="2">
        <f t="shared" si="44"/>
        <v>50821552.678053066</v>
      </c>
      <c r="AD229" s="3">
        <f t="shared" si="10"/>
        <v>52800000</v>
      </c>
      <c r="AE229" s="2">
        <f>IF(AE227&gt;=52800000,52800000,IF(AB208=Graph!G$1*1000,AE228+Graph!G$1*1000,AC229))</f>
        <v>50821552.678053066</v>
      </c>
      <c r="AF229" s="3">
        <f t="shared" si="11"/>
        <v>50821552.678053066</v>
      </c>
      <c r="AG229" s="3">
        <f t="shared" si="29"/>
        <v>48643947.04718399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160</v>
      </c>
      <c r="C230" s="7"/>
      <c r="D230" s="2" t="e">
        <f t="shared" si="12"/>
        <v>#N/A</v>
      </c>
      <c r="E230" s="2" t="e">
        <f t="shared" si="22"/>
        <v>#N/A</v>
      </c>
      <c r="F230" s="2">
        <v>1180138.3869256675</v>
      </c>
      <c r="G230" s="2">
        <f t="shared" ref="G230:G293" si="47">IF(F230&gt;600000,$AK$31*1000,F230)</f>
        <v>589997.71428571432</v>
      </c>
      <c r="H230" s="2">
        <f t="shared" si="45"/>
        <v>109821324.10662471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2205250.7142857113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1197133.7635053992</v>
      </c>
      <c r="Q230" s="2">
        <f t="shared" ref="Q230:Q293" si="48">IF(P230&gt;600000,600000,P230)</f>
        <v>600000</v>
      </c>
      <c r="R230" s="2">
        <f t="shared" si="46"/>
        <v>111903642.75630221</v>
      </c>
      <c r="S230" s="2">
        <f t="shared" si="17"/>
        <v>589997.71428571641</v>
      </c>
      <c r="T230" s="2">
        <f t="shared" si="18"/>
        <v>10002.285714285914</v>
      </c>
      <c r="U230" s="2">
        <f t="shared" si="19"/>
        <v>600000</v>
      </c>
      <c r="V230" s="2">
        <f t="shared" si="34"/>
        <v>60261516.106624529</v>
      </c>
      <c r="W230" s="2">
        <f t="shared" si="20"/>
        <v>589997.71428571641</v>
      </c>
      <c r="X230" s="2">
        <f t="shared" si="6"/>
        <v>10002.285714283586</v>
      </c>
      <c r="Y230" s="2">
        <f t="shared" si="43"/>
        <v>51642126.649677634</v>
      </c>
      <c r="Z230" s="2" t="str">
        <f t="shared" si="8"/>
        <v>MEEP</v>
      </c>
      <c r="AA230" s="2">
        <f>IF(Z230="HERE",Y230,AA229+Graph!$G$1*1000)</f>
        <v>57792092.36396338</v>
      </c>
      <c r="AB230" s="2">
        <f t="shared" si="21"/>
        <v>420000</v>
      </c>
      <c r="AC230" s="2">
        <f t="shared" si="44"/>
        <v>50821552.678053066</v>
      </c>
      <c r="AD230" s="3">
        <f t="shared" si="10"/>
        <v>52800000</v>
      </c>
      <c r="AE230" s="2">
        <f>IF(AE228&gt;=52800000,52800000,IF(AB209=Graph!G$1*1000,AE229+Graph!G$1*1000,AC230))</f>
        <v>50821552.678053066</v>
      </c>
      <c r="AF230" s="3">
        <f t="shared" si="11"/>
        <v>50821552.678053066</v>
      </c>
      <c r="AG230" s="3">
        <f t="shared" si="29"/>
        <v>48682448.990041137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161</v>
      </c>
      <c r="C231" s="7"/>
      <c r="D231" s="2" t="e">
        <f t="shared" si="12"/>
        <v>#N/A</v>
      </c>
      <c r="E231" s="2" t="e">
        <f t="shared" si="22"/>
        <v>#N/A</v>
      </c>
      <c r="F231" s="2">
        <v>1184645.5807050169</v>
      </c>
      <c r="G231" s="2">
        <f t="shared" si="47"/>
        <v>589997.71428571432</v>
      </c>
      <c r="H231" s="2">
        <f t="shared" si="45"/>
        <v>110411321.82091042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2215252.9999999972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1201715.3481392562</v>
      </c>
      <c r="Q231" s="2">
        <f t="shared" si="48"/>
        <v>600000</v>
      </c>
      <c r="R231" s="2">
        <f t="shared" si="46"/>
        <v>112503642.75630221</v>
      </c>
      <c r="S231" s="2">
        <f t="shared" si="17"/>
        <v>589997.71428571641</v>
      </c>
      <c r="T231" s="2">
        <f t="shared" si="18"/>
        <v>10002.285714285914</v>
      </c>
      <c r="U231" s="2">
        <f t="shared" si="19"/>
        <v>600000</v>
      </c>
      <c r="V231" s="2">
        <f t="shared" si="34"/>
        <v>60851513.820910245</v>
      </c>
      <c r="W231" s="2">
        <f t="shared" si="20"/>
        <v>589997.71428571641</v>
      </c>
      <c r="X231" s="2">
        <f t="shared" si="6"/>
        <v>10002.285714283586</v>
      </c>
      <c r="Y231" s="2">
        <f t="shared" si="43"/>
        <v>51652128.935391918</v>
      </c>
      <c r="Z231" s="2" t="str">
        <f t="shared" si="8"/>
        <v>MEEP</v>
      </c>
      <c r="AA231" s="2">
        <f>IF(Z231="HERE",Y231,AA230+Graph!$G$1*1000)</f>
        <v>58212092.36396338</v>
      </c>
      <c r="AB231" s="2">
        <f t="shared" si="21"/>
        <v>420000</v>
      </c>
      <c r="AC231" s="2">
        <f t="shared" si="44"/>
        <v>50821552.678053066</v>
      </c>
      <c r="AD231" s="3">
        <f t="shared" si="10"/>
        <v>52800000</v>
      </c>
      <c r="AE231" s="2">
        <f>IF(AE229&gt;=52800000,52800000,IF(AB210=Graph!G$1*1000,AE230+Graph!G$1*1000,AC231))</f>
        <v>50821552.678053066</v>
      </c>
      <c r="AF231" s="3">
        <f t="shared" si="11"/>
        <v>50821552.678053066</v>
      </c>
      <c r="AG231" s="3">
        <f t="shared" si="29"/>
        <v>48720950.932898283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162</v>
      </c>
      <c r="C232" s="7"/>
      <c r="D232" s="2" t="e">
        <f t="shared" si="12"/>
        <v>#N/A</v>
      </c>
      <c r="E232" s="2" t="e">
        <f t="shared" si="22"/>
        <v>#N/A</v>
      </c>
      <c r="F232" s="2">
        <v>1189152.7744843364</v>
      </c>
      <c r="G232" s="2">
        <f t="shared" si="47"/>
        <v>589997.71428571432</v>
      </c>
      <c r="H232" s="2">
        <f t="shared" si="45"/>
        <v>111001319.53519614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2225255.2857142831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1206296.9327731133</v>
      </c>
      <c r="Q232" s="2">
        <f t="shared" si="48"/>
        <v>600000</v>
      </c>
      <c r="R232" s="2">
        <f t="shared" si="46"/>
        <v>113103642.75630221</v>
      </c>
      <c r="S232" s="2">
        <f t="shared" si="17"/>
        <v>589997.71428571641</v>
      </c>
      <c r="T232" s="2">
        <f t="shared" si="18"/>
        <v>10002.285714285914</v>
      </c>
      <c r="U232" s="2">
        <f t="shared" si="19"/>
        <v>600000</v>
      </c>
      <c r="V232" s="2">
        <f t="shared" si="34"/>
        <v>61441511.535195962</v>
      </c>
      <c r="W232" s="2">
        <f t="shared" si="20"/>
        <v>589997.71428571641</v>
      </c>
      <c r="X232" s="2">
        <f t="shared" si="6"/>
        <v>10002.285714283586</v>
      </c>
      <c r="Y232" s="2">
        <f t="shared" si="43"/>
        <v>51662131.221106201</v>
      </c>
      <c r="Z232" s="2" t="str">
        <f t="shared" si="8"/>
        <v>MEEP</v>
      </c>
      <c r="AA232" s="2">
        <f>IF(Z232="HERE",Y232,AA231+Graph!$G$1*1000)</f>
        <v>58632092.36396338</v>
      </c>
      <c r="AB232" s="2">
        <f t="shared" si="21"/>
        <v>420000</v>
      </c>
      <c r="AC232" s="2">
        <f t="shared" si="44"/>
        <v>50821552.678053066</v>
      </c>
      <c r="AD232" s="3">
        <f t="shared" si="10"/>
        <v>52800000</v>
      </c>
      <c r="AE232" s="2">
        <f>IF(AE230&gt;=52800000,52800000,IF(AB211=Graph!G$1*1000,AE231+Graph!G$1*1000,AC232))</f>
        <v>50821552.678053066</v>
      </c>
      <c r="AF232" s="3">
        <f t="shared" si="11"/>
        <v>50821552.678053066</v>
      </c>
      <c r="AG232" s="3">
        <f t="shared" si="29"/>
        <v>48759452.875755422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163</v>
      </c>
      <c r="C233" s="7"/>
      <c r="D233" s="2" t="e">
        <f t="shared" si="12"/>
        <v>#N/A</v>
      </c>
      <c r="E233" s="2" t="e">
        <f t="shared" si="22"/>
        <v>#N/A</v>
      </c>
      <c r="F233" s="2">
        <v>1193659.9682636559</v>
      </c>
      <c r="G233" s="2">
        <f t="shared" si="47"/>
        <v>589997.71428571432</v>
      </c>
      <c r="H233" s="2">
        <f t="shared" si="45"/>
        <v>111591317.24948186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2235257.571428569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1210878.5174069405</v>
      </c>
      <c r="Q233" s="2">
        <f t="shared" si="48"/>
        <v>600000</v>
      </c>
      <c r="R233" s="2">
        <f t="shared" si="46"/>
        <v>113703642.75630221</v>
      </c>
      <c r="S233" s="2">
        <f t="shared" si="17"/>
        <v>589997.71428571641</v>
      </c>
      <c r="T233" s="2">
        <f t="shared" si="18"/>
        <v>10002.285714285914</v>
      </c>
      <c r="U233" s="2">
        <f t="shared" si="19"/>
        <v>600000</v>
      </c>
      <c r="V233" s="2">
        <f t="shared" si="34"/>
        <v>62031509.249481678</v>
      </c>
      <c r="W233" s="2">
        <f t="shared" si="20"/>
        <v>589997.71428571641</v>
      </c>
      <c r="X233" s="2">
        <f t="shared" si="6"/>
        <v>10002.285714283586</v>
      </c>
      <c r="Y233" s="2">
        <f t="shared" si="43"/>
        <v>51672133.506820485</v>
      </c>
      <c r="Z233" s="2" t="str">
        <f t="shared" si="8"/>
        <v>MEEP</v>
      </c>
      <c r="AA233" s="2">
        <f>IF(Z233="HERE",Y233,AA232+Graph!$G$1*1000)</f>
        <v>59052092.36396338</v>
      </c>
      <c r="AB233" s="2">
        <f t="shared" si="21"/>
        <v>420000</v>
      </c>
      <c r="AC233" s="2">
        <f t="shared" si="44"/>
        <v>50821552.678053066</v>
      </c>
      <c r="AD233" s="3">
        <f t="shared" si="10"/>
        <v>52800000</v>
      </c>
      <c r="AE233" s="2">
        <f>IF(AE231&gt;=52800000,52800000,IF(AB212=Graph!G$1*1000,AE232+Graph!G$1*1000,AC233))</f>
        <v>50821552.678053066</v>
      </c>
      <c r="AF233" s="3">
        <f t="shared" si="11"/>
        <v>50821552.678053066</v>
      </c>
      <c r="AG233" s="3">
        <f t="shared" si="29"/>
        <v>48797954.818612561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164</v>
      </c>
      <c r="C234" s="7"/>
      <c r="D234" s="2" t="e">
        <f t="shared" si="12"/>
        <v>#N/A</v>
      </c>
      <c r="E234" s="2" t="e">
        <f t="shared" si="22"/>
        <v>#N/A</v>
      </c>
      <c r="F234" s="2">
        <v>1198167.1620430052</v>
      </c>
      <c r="G234" s="2">
        <f t="shared" si="47"/>
        <v>589997.71428571432</v>
      </c>
      <c r="H234" s="2">
        <f t="shared" si="45"/>
        <v>112181314.96376757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2245259.8571428549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1215460.1020407975</v>
      </c>
      <c r="Q234" s="2">
        <f t="shared" si="48"/>
        <v>600000</v>
      </c>
      <c r="R234" s="2">
        <f t="shared" si="46"/>
        <v>114303642.75630221</v>
      </c>
      <c r="S234" s="2">
        <f t="shared" si="17"/>
        <v>589997.71428571641</v>
      </c>
      <c r="T234" s="2">
        <f t="shared" si="18"/>
        <v>10002.285714285914</v>
      </c>
      <c r="U234" s="2">
        <f t="shared" si="19"/>
        <v>600000</v>
      </c>
      <c r="V234" s="2">
        <f t="shared" si="34"/>
        <v>62621506.963767394</v>
      </c>
      <c r="W234" s="2">
        <f t="shared" si="20"/>
        <v>589997.71428571641</v>
      </c>
      <c r="X234" s="2">
        <f t="shared" si="6"/>
        <v>10002.285714283586</v>
      </c>
      <c r="Y234" s="2">
        <f t="shared" si="43"/>
        <v>51682135.792534769</v>
      </c>
      <c r="Z234" s="2" t="str">
        <f t="shared" si="8"/>
        <v>MEEP</v>
      </c>
      <c r="AA234" s="2">
        <f>IF(Z234="HERE",Y234,AA233+Graph!$G$1*1000)</f>
        <v>59472092.36396338</v>
      </c>
      <c r="AB234" s="2">
        <f t="shared" si="21"/>
        <v>420000</v>
      </c>
      <c r="AC234" s="2">
        <f t="shared" si="44"/>
        <v>50821552.678053066</v>
      </c>
      <c r="AD234" s="3">
        <f t="shared" si="10"/>
        <v>52800000</v>
      </c>
      <c r="AE234" s="2">
        <f>IF(AE232&gt;=52800000,52800000,IF(AB213=Graph!G$1*1000,AE233+Graph!G$1*1000,AC234))</f>
        <v>50821552.678053066</v>
      </c>
      <c r="AF234" s="3">
        <f t="shared" si="11"/>
        <v>50821552.678053066</v>
      </c>
      <c r="AG234" s="3">
        <f t="shared" si="29"/>
        <v>48836456.761469699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165</v>
      </c>
      <c r="C235" s="7"/>
      <c r="D235" s="2" t="e">
        <f t="shared" si="12"/>
        <v>#N/A</v>
      </c>
      <c r="E235" s="2" t="e">
        <f t="shared" si="22"/>
        <v>#N/A</v>
      </c>
      <c r="F235" s="2">
        <v>1202674.3558223248</v>
      </c>
      <c r="G235" s="2">
        <f t="shared" si="47"/>
        <v>589997.71428571432</v>
      </c>
      <c r="H235" s="2">
        <f t="shared" si="45"/>
        <v>112771312.67805329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2255262.1428571409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1220041.6866746545</v>
      </c>
      <c r="Q235" s="2">
        <f t="shared" si="48"/>
        <v>600000</v>
      </c>
      <c r="R235" s="2">
        <f t="shared" si="46"/>
        <v>114903642.75630221</v>
      </c>
      <c r="S235" s="2">
        <f t="shared" si="17"/>
        <v>589997.71428571641</v>
      </c>
      <c r="T235" s="2">
        <f t="shared" si="18"/>
        <v>10002.285714285914</v>
      </c>
      <c r="U235" s="2">
        <f t="shared" si="19"/>
        <v>600000</v>
      </c>
      <c r="V235" s="2">
        <f t="shared" si="34"/>
        <v>63211504.678053111</v>
      </c>
      <c r="W235" s="2">
        <f t="shared" si="20"/>
        <v>589997.71428571641</v>
      </c>
      <c r="X235" s="2">
        <f t="shared" si="6"/>
        <v>10002.285714283586</v>
      </c>
      <c r="Y235" s="2">
        <f t="shared" si="43"/>
        <v>51692138.078249052</v>
      </c>
      <c r="Z235" s="2" t="str">
        <f t="shared" si="8"/>
        <v>MEEP</v>
      </c>
      <c r="AA235" s="2">
        <f>IF(Z235="HERE",Y235,AA234+Graph!$G$1*1000)</f>
        <v>59892092.36396338</v>
      </c>
      <c r="AB235" s="2">
        <f t="shared" si="21"/>
        <v>420000</v>
      </c>
      <c r="AC235" s="2">
        <f t="shared" si="44"/>
        <v>50821552.678053066</v>
      </c>
      <c r="AD235" s="3">
        <f t="shared" si="10"/>
        <v>52800000</v>
      </c>
      <c r="AE235" s="2">
        <f>IF(AE233&gt;=52800000,52800000,IF(AB214=Graph!G$1*1000,AE234+Graph!G$1*1000,AC235))</f>
        <v>50821552.678053066</v>
      </c>
      <c r="AF235" s="3">
        <f t="shared" si="11"/>
        <v>50821552.678053066</v>
      </c>
      <c r="AG235" s="3">
        <f t="shared" si="29"/>
        <v>48874958.704326846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166</v>
      </c>
      <c r="C236" s="7"/>
      <c r="D236" s="2" t="e">
        <f t="shared" si="12"/>
        <v>#N/A</v>
      </c>
      <c r="E236" s="2" t="e">
        <f t="shared" si="22"/>
        <v>#N/A</v>
      </c>
      <c r="F236" s="2">
        <v>1207181.5496016443</v>
      </c>
      <c r="G236" s="2">
        <f t="shared" si="47"/>
        <v>589997.71428571432</v>
      </c>
      <c r="H236" s="2">
        <f t="shared" si="45"/>
        <v>113361310.39233901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2265264.4285714268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1224623.2713085115</v>
      </c>
      <c r="Q236" s="2">
        <f t="shared" si="48"/>
        <v>600000</v>
      </c>
      <c r="R236" s="2">
        <f t="shared" si="46"/>
        <v>115503642.75630221</v>
      </c>
      <c r="S236" s="2">
        <f t="shared" si="17"/>
        <v>589997.71428571641</v>
      </c>
      <c r="T236" s="2">
        <f t="shared" si="18"/>
        <v>10002.285714285914</v>
      </c>
      <c r="U236" s="2">
        <f t="shared" si="19"/>
        <v>600000</v>
      </c>
      <c r="V236" s="2">
        <f t="shared" si="34"/>
        <v>63801502.392338827</v>
      </c>
      <c r="W236" s="2">
        <f t="shared" si="20"/>
        <v>589997.71428571641</v>
      </c>
      <c r="X236" s="2">
        <f t="shared" si="6"/>
        <v>10002.285714283586</v>
      </c>
      <c r="Y236" s="2">
        <f t="shared" si="43"/>
        <v>51702140.363963336</v>
      </c>
      <c r="Z236" s="2" t="str">
        <f t="shared" si="8"/>
        <v>MEEP</v>
      </c>
      <c r="AA236" s="2">
        <f>IF(Z236="HERE",Y236,AA235+Graph!$G$1*1000)</f>
        <v>60312092.36396338</v>
      </c>
      <c r="AB236" s="2">
        <f t="shared" si="21"/>
        <v>420000</v>
      </c>
      <c r="AC236" s="2">
        <f t="shared" si="44"/>
        <v>50821552.678053066</v>
      </c>
      <c r="AD236" s="3">
        <f t="shared" si="10"/>
        <v>52800000</v>
      </c>
      <c r="AE236" s="2">
        <f>IF(AE234&gt;=52800000,52800000,IF(AB215=Graph!G$1*1000,AE235+Graph!G$1*1000,AC236))</f>
        <v>50821552.678053066</v>
      </c>
      <c r="AF236" s="3">
        <f t="shared" si="11"/>
        <v>50821552.678053066</v>
      </c>
      <c r="AG236" s="3">
        <f t="shared" si="29"/>
        <v>48883960.761469699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167</v>
      </c>
      <c r="C237" s="7"/>
      <c r="D237" s="2" t="e">
        <f t="shared" si="12"/>
        <v>#N/A</v>
      </c>
      <c r="E237" s="2" t="e">
        <f t="shared" si="22"/>
        <v>#N/A</v>
      </c>
      <c r="F237" s="2">
        <v>1211688.7433809936</v>
      </c>
      <c r="G237" s="2">
        <f t="shared" si="47"/>
        <v>589997.71428571432</v>
      </c>
      <c r="H237" s="2">
        <f t="shared" si="45"/>
        <v>113951308.10662472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2275266.7142857127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1229204.8559423685</v>
      </c>
      <c r="Q237" s="2">
        <f t="shared" si="48"/>
        <v>600000</v>
      </c>
      <c r="R237" s="2">
        <f t="shared" si="46"/>
        <v>116103642.75630221</v>
      </c>
      <c r="S237" s="2">
        <f t="shared" si="17"/>
        <v>589997.71428571641</v>
      </c>
      <c r="T237" s="2">
        <f t="shared" si="18"/>
        <v>10002.285714285914</v>
      </c>
      <c r="U237" s="2">
        <f t="shared" si="19"/>
        <v>600000</v>
      </c>
      <c r="V237" s="2">
        <f t="shared" si="34"/>
        <v>64391500.106624544</v>
      </c>
      <c r="W237" s="2">
        <f t="shared" si="20"/>
        <v>589997.71428571641</v>
      </c>
      <c r="X237" s="2">
        <f t="shared" si="6"/>
        <v>10002.285714283586</v>
      </c>
      <c r="Y237" s="2">
        <f t="shared" si="43"/>
        <v>51712142.649677619</v>
      </c>
      <c r="Z237" s="2" t="str">
        <f t="shared" si="8"/>
        <v>MEEP</v>
      </c>
      <c r="AA237" s="2">
        <f>IF(Z237="HERE",Y237,AA236+Graph!$G$1*1000)</f>
        <v>60732092.36396338</v>
      </c>
      <c r="AB237" s="2">
        <f t="shared" si="21"/>
        <v>420000</v>
      </c>
      <c r="AC237" s="2">
        <f t="shared" si="44"/>
        <v>50821552.678053066</v>
      </c>
      <c r="AD237" s="3">
        <f t="shared" si="10"/>
        <v>52800000</v>
      </c>
      <c r="AE237" s="2">
        <f>IF(AE235&gt;=52800000,52800000,IF(AB216=Graph!G$1*1000,AE236+Graph!G$1*1000,AC237))</f>
        <v>51241552.678053066</v>
      </c>
      <c r="AF237" s="3">
        <f t="shared" si="11"/>
        <v>51241552.678053066</v>
      </c>
      <c r="AG237" s="3">
        <f t="shared" si="29"/>
        <v>49261960.761469699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168</v>
      </c>
      <c r="C238" s="7"/>
      <c r="D238" s="2" t="e">
        <f t="shared" si="12"/>
        <v>#N/A</v>
      </c>
      <c r="E238" s="2" t="e">
        <f t="shared" si="22"/>
        <v>#N/A</v>
      </c>
      <c r="F238" s="2">
        <v>1216195.9371603131</v>
      </c>
      <c r="G238" s="2">
        <f t="shared" si="47"/>
        <v>589997.71428571432</v>
      </c>
      <c r="H238" s="2">
        <f t="shared" si="45"/>
        <v>114541305.82091044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2285268.9999999986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1233786.4405762255</v>
      </c>
      <c r="Q238" s="2">
        <f t="shared" si="48"/>
        <v>600000</v>
      </c>
      <c r="R238" s="2">
        <f t="shared" si="46"/>
        <v>116703642.75630221</v>
      </c>
      <c r="S238" s="2">
        <f t="shared" si="17"/>
        <v>589997.71428571641</v>
      </c>
      <c r="T238" s="2">
        <f t="shared" si="18"/>
        <v>10002.285714285914</v>
      </c>
      <c r="U238" s="2">
        <f t="shared" si="19"/>
        <v>600000</v>
      </c>
      <c r="V238" s="2">
        <f t="shared" si="34"/>
        <v>64981497.82091026</v>
      </c>
      <c r="W238" s="2">
        <f t="shared" si="20"/>
        <v>589997.71428571641</v>
      </c>
      <c r="X238" s="2">
        <f t="shared" si="6"/>
        <v>10002.285714283586</v>
      </c>
      <c r="Y238" s="2">
        <f t="shared" si="43"/>
        <v>51722144.935391903</v>
      </c>
      <c r="Z238" s="2" t="str">
        <f t="shared" si="8"/>
        <v>MEEP</v>
      </c>
      <c r="AA238" s="2">
        <f>IF(Z238="HERE",Y238,AA237+Graph!$G$1*1000)</f>
        <v>61152092.36396338</v>
      </c>
      <c r="AB238" s="2">
        <f t="shared" si="21"/>
        <v>420000</v>
      </c>
      <c r="AC238" s="2">
        <f t="shared" si="44"/>
        <v>50821552.678053066</v>
      </c>
      <c r="AD238" s="3">
        <f t="shared" si="10"/>
        <v>52800000</v>
      </c>
      <c r="AE238" s="2">
        <f>IF(AE236&gt;=52800000,52800000,IF(AB217=Graph!G$1*1000,AE237+Graph!G$1*1000,AC238))</f>
        <v>51661552.678053066</v>
      </c>
      <c r="AF238" s="3">
        <f t="shared" si="11"/>
        <v>51661552.678053066</v>
      </c>
      <c r="AG238" s="3">
        <f t="shared" si="29"/>
        <v>49639960.761469699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169</v>
      </c>
      <c r="C239" s="7"/>
      <c r="D239" s="2" t="e">
        <f t="shared" si="12"/>
        <v>#N/A</v>
      </c>
      <c r="E239" s="2" t="e">
        <f t="shared" si="22"/>
        <v>#N/A</v>
      </c>
      <c r="F239" s="2">
        <v>1220703.1309396625</v>
      </c>
      <c r="G239" s="2">
        <f t="shared" si="47"/>
        <v>589997.71428571432</v>
      </c>
      <c r="H239" s="2">
        <f t="shared" si="45"/>
        <v>115131303.53519616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2295271.2857142845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1238368.0252100825</v>
      </c>
      <c r="Q239" s="2">
        <f t="shared" si="48"/>
        <v>600000</v>
      </c>
      <c r="R239" s="2">
        <f t="shared" si="46"/>
        <v>117303642.75630221</v>
      </c>
      <c r="S239" s="2">
        <f t="shared" si="17"/>
        <v>589997.71428571641</v>
      </c>
      <c r="T239" s="2">
        <f t="shared" si="18"/>
        <v>10002.285714285914</v>
      </c>
      <c r="U239" s="2">
        <f t="shared" si="19"/>
        <v>600000</v>
      </c>
      <c r="V239" s="2">
        <f t="shared" si="34"/>
        <v>65571495.535195976</v>
      </c>
      <c r="W239" s="2">
        <f t="shared" si="20"/>
        <v>589997.71428571641</v>
      </c>
      <c r="X239" s="2">
        <f t="shared" si="6"/>
        <v>10002.285714283586</v>
      </c>
      <c r="Y239" s="2">
        <f t="shared" si="43"/>
        <v>51732147.221106187</v>
      </c>
      <c r="Z239" s="2" t="str">
        <f t="shared" si="8"/>
        <v>MEEP</v>
      </c>
      <c r="AA239" s="2">
        <f>IF(Z239="HERE",Y239,AA238+Graph!$G$1*1000)</f>
        <v>61572092.36396338</v>
      </c>
      <c r="AB239" s="2">
        <f t="shared" si="21"/>
        <v>420000</v>
      </c>
      <c r="AC239" s="2">
        <f t="shared" si="44"/>
        <v>50821552.678053066</v>
      </c>
      <c r="AD239" s="3">
        <f t="shared" si="10"/>
        <v>52800000</v>
      </c>
      <c r="AE239" s="2">
        <f>IF(AE237&gt;=52800000,52800000,IF(AB218=Graph!G$1*1000,AE238+Graph!G$1*1000,AC239))</f>
        <v>52081552.678053066</v>
      </c>
      <c r="AF239" s="3">
        <f t="shared" si="11"/>
        <v>52081552.678053066</v>
      </c>
      <c r="AG239" s="3">
        <f t="shared" si="29"/>
        <v>50017960.761469699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170</v>
      </c>
      <c r="C240" s="7"/>
      <c r="D240" s="2" t="e">
        <f t="shared" si="12"/>
        <v>#N/A</v>
      </c>
      <c r="E240" s="2" t="e">
        <f t="shared" si="22"/>
        <v>#N/A</v>
      </c>
      <c r="F240" s="2">
        <v>1225210.324718982</v>
      </c>
      <c r="G240" s="2">
        <f t="shared" si="47"/>
        <v>589997.71428571432</v>
      </c>
      <c r="H240" s="2">
        <f t="shared" si="45"/>
        <v>115721301.24948187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2305273.5714285704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1242949.6098439395</v>
      </c>
      <c r="Q240" s="2">
        <f t="shared" si="48"/>
        <v>600000</v>
      </c>
      <c r="R240" s="2">
        <f t="shared" si="46"/>
        <v>117903642.75630221</v>
      </c>
      <c r="S240" s="2">
        <f t="shared" si="17"/>
        <v>589997.71428571641</v>
      </c>
      <c r="T240" s="2">
        <f t="shared" si="18"/>
        <v>10002.285714285914</v>
      </c>
      <c r="U240" s="2">
        <f t="shared" si="19"/>
        <v>600000</v>
      </c>
      <c r="V240" s="2">
        <f t="shared" si="34"/>
        <v>66161493.249481693</v>
      </c>
      <c r="W240" s="2">
        <f t="shared" si="20"/>
        <v>589997.71428571641</v>
      </c>
      <c r="X240" s="2">
        <f t="shared" si="6"/>
        <v>10002.285714283586</v>
      </c>
      <c r="Y240" s="2">
        <f t="shared" si="43"/>
        <v>51742149.50682047</v>
      </c>
      <c r="Z240" s="2" t="str">
        <f t="shared" si="8"/>
        <v>MEEP</v>
      </c>
      <c r="AA240" s="2">
        <f>IF(Z240="HERE",Y240,AA239+Graph!$G$1*1000)</f>
        <v>61992092.36396338</v>
      </c>
      <c r="AB240" s="2">
        <f t="shared" si="21"/>
        <v>420000</v>
      </c>
      <c r="AC240" s="2">
        <f t="shared" si="44"/>
        <v>50821552.678053066</v>
      </c>
      <c r="AD240" s="3">
        <f t="shared" si="10"/>
        <v>52800000</v>
      </c>
      <c r="AE240" s="2">
        <f>IF(AE238&gt;=52800000,52800000,IF(AB219=Graph!G$1*1000,AE239+Graph!G$1*1000,AC240))</f>
        <v>52501552.678053066</v>
      </c>
      <c r="AF240" s="3">
        <f t="shared" si="11"/>
        <v>52501552.678053066</v>
      </c>
      <c r="AG240" s="3">
        <f t="shared" si="29"/>
        <v>50061077.633902654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171</v>
      </c>
      <c r="C241" s="7"/>
      <c r="D241" s="2" t="e">
        <f t="shared" si="12"/>
        <v>#N/A</v>
      </c>
      <c r="E241" s="2" t="e">
        <f t="shared" si="22"/>
        <v>#N/A</v>
      </c>
      <c r="F241" s="2">
        <v>1229717.5184983015</v>
      </c>
      <c r="G241" s="2">
        <f t="shared" si="47"/>
        <v>589997.71428571432</v>
      </c>
      <c r="H241" s="2">
        <f t="shared" si="45"/>
        <v>116311298.96376759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2315275.8571428563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1247531.1944777668</v>
      </c>
      <c r="Q241" s="2">
        <f t="shared" si="48"/>
        <v>600000</v>
      </c>
      <c r="R241" s="2">
        <f t="shared" si="46"/>
        <v>118503642.75630221</v>
      </c>
      <c r="S241" s="2">
        <f t="shared" si="17"/>
        <v>589997.71428571641</v>
      </c>
      <c r="T241" s="2">
        <f t="shared" si="18"/>
        <v>10002.285714285914</v>
      </c>
      <c r="U241" s="2">
        <f t="shared" si="19"/>
        <v>600000</v>
      </c>
      <c r="V241" s="2">
        <f t="shared" si="34"/>
        <v>66751490.963767409</v>
      </c>
      <c r="W241" s="2">
        <f t="shared" si="20"/>
        <v>589997.71428571641</v>
      </c>
      <c r="X241" s="2">
        <f t="shared" si="6"/>
        <v>10002.285714283586</v>
      </c>
      <c r="Y241" s="2">
        <f t="shared" si="43"/>
        <v>51752151.792534754</v>
      </c>
      <c r="Z241" s="2" t="str">
        <f t="shared" si="8"/>
        <v>MEEP</v>
      </c>
      <c r="AA241" s="2">
        <f>IF(Z241="HERE",Y241,AA240+Graph!$G$1*1000)</f>
        <v>62412092.36396338</v>
      </c>
      <c r="AB241" s="2">
        <f t="shared" si="21"/>
        <v>420000</v>
      </c>
      <c r="AC241" s="2">
        <f t="shared" si="44"/>
        <v>50821552.678053066</v>
      </c>
      <c r="AD241" s="3">
        <f t="shared" si="10"/>
        <v>52800000</v>
      </c>
      <c r="AE241" s="2">
        <f>IF(AE239&gt;=52800000,52800000,IF(AB220=Graph!G$1*1000,AE240+Graph!G$1*1000,AC241))</f>
        <v>52921552.678053066</v>
      </c>
      <c r="AF241" s="3">
        <f t="shared" si="11"/>
        <v>52800000</v>
      </c>
      <c r="AG241" s="3">
        <f t="shared" si="29"/>
        <v>50061077.633902654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172</v>
      </c>
      <c r="C242" s="7"/>
      <c r="D242" s="2" t="e">
        <f t="shared" si="12"/>
        <v>#N/A</v>
      </c>
      <c r="E242" s="2" t="e">
        <f t="shared" si="22"/>
        <v>#N/A</v>
      </c>
      <c r="F242" s="2">
        <v>1234224.7122776508</v>
      </c>
      <c r="G242" s="2">
        <f t="shared" si="47"/>
        <v>589997.71428571432</v>
      </c>
      <c r="H242" s="2">
        <f t="shared" si="45"/>
        <v>116901296.6780533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2325278.1428571423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1252112.7791116238</v>
      </c>
      <c r="Q242" s="2">
        <f t="shared" si="48"/>
        <v>600000</v>
      </c>
      <c r="R242" s="2">
        <f t="shared" si="46"/>
        <v>119103642.75630221</v>
      </c>
      <c r="S242" s="2">
        <f t="shared" si="17"/>
        <v>589997.71428571641</v>
      </c>
      <c r="T242" s="2">
        <f t="shared" si="18"/>
        <v>10002.285714285914</v>
      </c>
      <c r="U242" s="2">
        <f t="shared" si="19"/>
        <v>600000</v>
      </c>
      <c r="V242" s="2">
        <f t="shared" si="34"/>
        <v>67341488.678053126</v>
      </c>
      <c r="W242" s="2">
        <f t="shared" si="20"/>
        <v>589997.71428571641</v>
      </c>
      <c r="X242" s="2">
        <f t="shared" si="6"/>
        <v>10002.285714283586</v>
      </c>
      <c r="Y242" s="2">
        <f t="shared" si="43"/>
        <v>51762154.078249037</v>
      </c>
      <c r="Z242" s="2" t="str">
        <f t="shared" si="8"/>
        <v>MEEP</v>
      </c>
      <c r="AA242" s="2">
        <f>IF(Z242="HERE",Y242,AA241+Graph!$G$1*1000)</f>
        <v>62832092.36396338</v>
      </c>
      <c r="AB242" s="2">
        <f t="shared" si="21"/>
        <v>420000</v>
      </c>
      <c r="AC242" s="2">
        <f t="shared" si="44"/>
        <v>50821552.678053066</v>
      </c>
      <c r="AD242" s="3">
        <f t="shared" si="10"/>
        <v>52800000</v>
      </c>
      <c r="AE242" s="2">
        <f>IF(AE240&gt;=52800000,52800000,IF(AB221=Graph!G$1*1000,AE241+Graph!G$1*1000,AC242))</f>
        <v>53341552.678053066</v>
      </c>
      <c r="AF242" s="3">
        <f t="shared" si="11"/>
        <v>52800000</v>
      </c>
      <c r="AG242" s="3">
        <f t="shared" si="29"/>
        <v>50061077.633902654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173</v>
      </c>
      <c r="C243" s="7"/>
      <c r="D243" s="2" t="e">
        <f t="shared" si="12"/>
        <v>#N/A</v>
      </c>
      <c r="E243" s="2" t="e">
        <f t="shared" si="22"/>
        <v>#N/A</v>
      </c>
      <c r="F243" s="2">
        <v>1238731.9060569704</v>
      </c>
      <c r="G243" s="2">
        <f t="shared" si="47"/>
        <v>589997.71428571432</v>
      </c>
      <c r="H243" s="2">
        <f t="shared" si="45"/>
        <v>117491294.39233902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2335280.4285714282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1256694.3637454808</v>
      </c>
      <c r="Q243" s="2">
        <f t="shared" si="48"/>
        <v>600000</v>
      </c>
      <c r="R243" s="2">
        <f t="shared" si="46"/>
        <v>119703642.75630221</v>
      </c>
      <c r="S243" s="2">
        <f t="shared" si="17"/>
        <v>589997.71428571641</v>
      </c>
      <c r="T243" s="2">
        <f t="shared" si="18"/>
        <v>10002.285714285914</v>
      </c>
      <c r="U243" s="2">
        <f t="shared" si="19"/>
        <v>600000</v>
      </c>
      <c r="V243" s="2">
        <f t="shared" si="34"/>
        <v>67931486.392338842</v>
      </c>
      <c r="W243" s="2">
        <f t="shared" si="20"/>
        <v>589997.71428571641</v>
      </c>
      <c r="X243" s="2">
        <f t="shared" si="6"/>
        <v>10002.285714283586</v>
      </c>
      <c r="Y243" s="2">
        <f t="shared" si="43"/>
        <v>51772156.363963321</v>
      </c>
      <c r="Z243" s="2" t="str">
        <f t="shared" si="8"/>
        <v>MEEP</v>
      </c>
      <c r="AA243" s="2">
        <f>IF(Z243="HERE",Y243,AA242+Graph!$G$1*1000)</f>
        <v>63252092.36396338</v>
      </c>
      <c r="AB243" s="2">
        <f t="shared" si="21"/>
        <v>420000</v>
      </c>
      <c r="AC243" s="2">
        <f t="shared" si="44"/>
        <v>50821552.678053066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50061077.633902654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174</v>
      </c>
      <c r="C244" s="7"/>
      <c r="D244" s="2" t="e">
        <f t="shared" si="12"/>
        <v>#N/A</v>
      </c>
      <c r="E244" s="2" t="e">
        <f t="shared" si="22"/>
        <v>#N/A</v>
      </c>
      <c r="F244" s="2">
        <v>1243239.0998362899</v>
      </c>
      <c r="G244" s="2">
        <f t="shared" si="47"/>
        <v>589997.71428571432</v>
      </c>
      <c r="H244" s="2">
        <f t="shared" si="45"/>
        <v>118081292.10662474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2345282.7142857141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1261275.9483793378</v>
      </c>
      <c r="Q244" s="2">
        <f t="shared" si="48"/>
        <v>600000</v>
      </c>
      <c r="R244" s="2">
        <f t="shared" si="46"/>
        <v>120303642.75630221</v>
      </c>
      <c r="S244" s="2">
        <f t="shared" si="17"/>
        <v>589997.71428571641</v>
      </c>
      <c r="T244" s="2">
        <f t="shared" si="18"/>
        <v>10002.285714285914</v>
      </c>
      <c r="U244" s="2">
        <f t="shared" si="19"/>
        <v>600000</v>
      </c>
      <c r="V244" s="2">
        <f t="shared" si="34"/>
        <v>68521484.106624559</v>
      </c>
      <c r="W244" s="2">
        <f t="shared" si="20"/>
        <v>589997.71428571641</v>
      </c>
      <c r="X244" s="2">
        <f t="shared" si="6"/>
        <v>10002.285714283586</v>
      </c>
      <c r="Y244" s="2">
        <f t="shared" si="43"/>
        <v>51782158.649677604</v>
      </c>
      <c r="Z244" s="2" t="str">
        <f t="shared" si="8"/>
        <v>MEEP</v>
      </c>
      <c r="AA244" s="2">
        <f>IF(Z244="HERE",Y244,AA243+Graph!$G$1*1000)</f>
        <v>63672092.36396338</v>
      </c>
      <c r="AB244" s="2">
        <f t="shared" si="21"/>
        <v>420000</v>
      </c>
      <c r="AC244" s="2">
        <f t="shared" si="44"/>
        <v>50821552.678053066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50061077.633902654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175</v>
      </c>
      <c r="C245" s="7"/>
      <c r="D245" s="2" t="e">
        <f t="shared" si="12"/>
        <v>#N/A</v>
      </c>
      <c r="E245" s="2" t="e">
        <f t="shared" si="22"/>
        <v>#N/A</v>
      </c>
      <c r="F245" s="2">
        <v>1247746.2936156392</v>
      </c>
      <c r="G245" s="2">
        <f t="shared" si="47"/>
        <v>589997.71428571432</v>
      </c>
      <c r="H245" s="2">
        <f t="shared" si="45"/>
        <v>118671289.82091045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2355285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1265857.5330131948</v>
      </c>
      <c r="Q245" s="2">
        <f t="shared" si="48"/>
        <v>600000</v>
      </c>
      <c r="R245" s="2">
        <f t="shared" si="46"/>
        <v>120903642.75630221</v>
      </c>
      <c r="S245" s="2">
        <f t="shared" si="17"/>
        <v>589997.71428571641</v>
      </c>
      <c r="T245" s="2">
        <f t="shared" si="18"/>
        <v>10002.285714285914</v>
      </c>
      <c r="U245" s="2">
        <f t="shared" si="19"/>
        <v>600000</v>
      </c>
      <c r="V245" s="2">
        <f t="shared" si="34"/>
        <v>69111481.820910275</v>
      </c>
      <c r="W245" s="2">
        <f t="shared" si="20"/>
        <v>589997.71428571641</v>
      </c>
      <c r="X245" s="2">
        <f t="shared" si="6"/>
        <v>10002.285714283586</v>
      </c>
      <c r="Y245" s="2">
        <f t="shared" si="43"/>
        <v>51792160.935391888</v>
      </c>
      <c r="Z245" s="2" t="str">
        <f t="shared" si="8"/>
        <v>MEEP</v>
      </c>
      <c r="AA245" s="2">
        <f>IF(Z245="HERE",Y245,AA244+Graph!$G$1*1000)</f>
        <v>64092092.36396338</v>
      </c>
      <c r="AB245" s="2">
        <f t="shared" si="21"/>
        <v>420000</v>
      </c>
      <c r="AC245" s="2">
        <f t="shared" si="44"/>
        <v>50821552.678053066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50061077.633902654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176</v>
      </c>
      <c r="C246" s="7"/>
      <c r="D246" s="2" t="e">
        <f t="shared" si="12"/>
        <v>#N/A</v>
      </c>
      <c r="E246" s="2" t="e">
        <f t="shared" si="22"/>
        <v>#N/A</v>
      </c>
      <c r="F246" s="2">
        <v>1252253.4873949587</v>
      </c>
      <c r="G246" s="2">
        <f t="shared" si="47"/>
        <v>589997.71428571432</v>
      </c>
      <c r="H246" s="2">
        <f t="shared" si="45"/>
        <v>119261287.53519617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2365287.2857142859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1270439.1176470518</v>
      </c>
      <c r="Q246" s="2">
        <f t="shared" si="48"/>
        <v>600000</v>
      </c>
      <c r="R246" s="2">
        <f t="shared" si="46"/>
        <v>121503642.75630221</v>
      </c>
      <c r="S246" s="2">
        <f t="shared" si="17"/>
        <v>589997.71428571641</v>
      </c>
      <c r="T246" s="2">
        <f t="shared" si="18"/>
        <v>10002.285714285914</v>
      </c>
      <c r="U246" s="2">
        <f t="shared" si="19"/>
        <v>600000</v>
      </c>
      <c r="V246" s="2">
        <f t="shared" si="34"/>
        <v>69701479.535195991</v>
      </c>
      <c r="W246" s="2">
        <f t="shared" si="20"/>
        <v>589997.71428571641</v>
      </c>
      <c r="X246" s="2">
        <f t="shared" si="6"/>
        <v>10002.285714283586</v>
      </c>
      <c r="Y246" s="2">
        <f t="shared" si="43"/>
        <v>51802163.221106172</v>
      </c>
      <c r="Z246" s="2" t="str">
        <f t="shared" si="8"/>
        <v>MEEP</v>
      </c>
      <c r="AA246" s="2">
        <f>IF(Z246="HERE",Y246,AA245+Graph!$G$1*1000)</f>
        <v>64512092.36396338</v>
      </c>
      <c r="AB246" s="2">
        <f t="shared" si="21"/>
        <v>420000</v>
      </c>
      <c r="AC246" s="2">
        <f t="shared" si="44"/>
        <v>50821552.678053066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50061077.633902654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177</v>
      </c>
      <c r="C247" s="7"/>
      <c r="D247" s="2" t="e">
        <f t="shared" si="12"/>
        <v>#N/A</v>
      </c>
      <c r="E247" s="2" t="e">
        <f t="shared" si="22"/>
        <v>#N/A</v>
      </c>
      <c r="F247" s="2">
        <v>1256760.6811742783</v>
      </c>
      <c r="G247" s="2">
        <f t="shared" si="47"/>
        <v>589997.71428571432</v>
      </c>
      <c r="H247" s="2">
        <f t="shared" si="45"/>
        <v>119851285.24948189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2375289.5714285718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1275020.7022809088</v>
      </c>
      <c r="Q247" s="2">
        <f t="shared" si="48"/>
        <v>600000</v>
      </c>
      <c r="R247" s="2">
        <f t="shared" si="46"/>
        <v>122103642.75630221</v>
      </c>
      <c r="S247" s="2">
        <f t="shared" si="17"/>
        <v>589997.71428571641</v>
      </c>
      <c r="T247" s="2">
        <f t="shared" si="18"/>
        <v>10002.285714285914</v>
      </c>
      <c r="U247" s="2">
        <f t="shared" si="19"/>
        <v>600000</v>
      </c>
      <c r="V247" s="2">
        <f t="shared" si="34"/>
        <v>70291477.249481708</v>
      </c>
      <c r="W247" s="2">
        <f t="shared" si="20"/>
        <v>589997.71428571641</v>
      </c>
      <c r="X247" s="2">
        <f t="shared" si="6"/>
        <v>10002.285714283586</v>
      </c>
      <c r="Y247" s="2">
        <f t="shared" si="43"/>
        <v>51812165.506820455</v>
      </c>
      <c r="Z247" s="2" t="str">
        <f t="shared" si="8"/>
        <v>MEEP</v>
      </c>
      <c r="AA247" s="2">
        <f>IF(Z247="HERE",Y247,AA246+Graph!$G$1*1000)</f>
        <v>64932092.36396338</v>
      </c>
      <c r="AB247" s="2">
        <f t="shared" si="21"/>
        <v>420000</v>
      </c>
      <c r="AC247" s="2">
        <f t="shared" si="44"/>
        <v>50821552.678053066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50061077.633902654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178</v>
      </c>
      <c r="C248" s="7"/>
      <c r="D248" s="2" t="e">
        <f t="shared" si="12"/>
        <v>#N/A</v>
      </c>
      <c r="E248" s="2" t="e">
        <f t="shared" si="22"/>
        <v>#N/A</v>
      </c>
      <c r="F248" s="2">
        <v>1261267.8749536276</v>
      </c>
      <c r="G248" s="2">
        <f t="shared" si="47"/>
        <v>589997.71428571432</v>
      </c>
      <c r="H248" s="2">
        <f t="shared" si="45"/>
        <v>120441282.9637676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2385291.8571428577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1279602.2869147658</v>
      </c>
      <c r="Q248" s="2">
        <f t="shared" si="48"/>
        <v>600000</v>
      </c>
      <c r="R248" s="2">
        <f t="shared" si="46"/>
        <v>122703642.75630221</v>
      </c>
      <c r="S248" s="2">
        <f t="shared" si="17"/>
        <v>589997.71428571641</v>
      </c>
      <c r="T248" s="2">
        <f t="shared" si="18"/>
        <v>10002.285714285914</v>
      </c>
      <c r="U248" s="2">
        <f t="shared" si="19"/>
        <v>600000</v>
      </c>
      <c r="V248" s="2">
        <f t="shared" si="34"/>
        <v>70881474.963767424</v>
      </c>
      <c r="W248" s="2">
        <f t="shared" si="20"/>
        <v>589997.71428571641</v>
      </c>
      <c r="X248" s="2">
        <f t="shared" si="6"/>
        <v>10002.285714283586</v>
      </c>
      <c r="Y248" s="2">
        <f t="shared" si="43"/>
        <v>51822167.792534739</v>
      </c>
      <c r="Z248" s="2" t="str">
        <f t="shared" si="8"/>
        <v>MEEP</v>
      </c>
      <c r="AA248" s="2">
        <f>IF(Z248="HERE",Y248,AA247+Graph!$G$1*1000)</f>
        <v>65352092.36396338</v>
      </c>
      <c r="AB248" s="2">
        <f t="shared" si="21"/>
        <v>420000</v>
      </c>
      <c r="AC248" s="2">
        <f t="shared" si="44"/>
        <v>50821552.678053066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50061077.633902654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179</v>
      </c>
      <c r="C249" s="7"/>
      <c r="D249" s="2" t="e">
        <f t="shared" si="12"/>
        <v>#N/A</v>
      </c>
      <c r="E249" s="2" t="e">
        <f t="shared" si="22"/>
        <v>#N/A</v>
      </c>
      <c r="F249" s="2">
        <v>1265775.0687329471</v>
      </c>
      <c r="G249" s="2">
        <f t="shared" si="47"/>
        <v>589997.71428571432</v>
      </c>
      <c r="H249" s="2">
        <f t="shared" si="45"/>
        <v>121031280.67805332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2395294.1428571437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1284183.8715486228</v>
      </c>
      <c r="Q249" s="2">
        <f t="shared" si="48"/>
        <v>600000</v>
      </c>
      <c r="R249" s="2">
        <f t="shared" si="46"/>
        <v>123303642.75630221</v>
      </c>
      <c r="S249" s="2">
        <f t="shared" si="17"/>
        <v>589997.71428571641</v>
      </c>
      <c r="T249" s="2">
        <f t="shared" si="18"/>
        <v>10002.285714285914</v>
      </c>
      <c r="U249" s="2">
        <f t="shared" si="19"/>
        <v>600000</v>
      </c>
      <c r="V249" s="2">
        <f t="shared" si="34"/>
        <v>71471472.678053141</v>
      </c>
      <c r="W249" s="2">
        <f t="shared" si="20"/>
        <v>589997.71428571641</v>
      </c>
      <c r="X249" s="2">
        <f t="shared" si="6"/>
        <v>10002.285714283586</v>
      </c>
      <c r="Y249" s="2">
        <f t="shared" si="43"/>
        <v>51832170.078249022</v>
      </c>
      <c r="Z249" s="2" t="str">
        <f t="shared" si="8"/>
        <v>MEEP</v>
      </c>
      <c r="AA249" s="2">
        <f>IF(Z249="HERE",Y249,AA248+Graph!$G$1*1000)</f>
        <v>65772092.36396338</v>
      </c>
      <c r="AB249" s="2">
        <f t="shared" si="21"/>
        <v>420000</v>
      </c>
      <c r="AC249" s="2">
        <f t="shared" si="44"/>
        <v>50821552.678053066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50061077.633902654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180</v>
      </c>
      <c r="C250" s="7"/>
      <c r="D250" s="2" t="e">
        <f t="shared" si="12"/>
        <v>#N/A</v>
      </c>
      <c r="E250" s="2" t="e">
        <f t="shared" si="22"/>
        <v>#N/A</v>
      </c>
      <c r="F250" s="2">
        <v>1270282.2625122666</v>
      </c>
      <c r="G250" s="2">
        <f t="shared" si="47"/>
        <v>589997.71428571432</v>
      </c>
      <c r="H250" s="2">
        <f t="shared" si="45"/>
        <v>121621278.39233904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2405296.4285714296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1288765.4561824501</v>
      </c>
      <c r="Q250" s="2">
        <f t="shared" si="48"/>
        <v>600000</v>
      </c>
      <c r="R250" s="2">
        <f t="shared" si="46"/>
        <v>123903642.75630221</v>
      </c>
      <c r="S250" s="2">
        <f t="shared" si="17"/>
        <v>589997.71428571641</v>
      </c>
      <c r="T250" s="2">
        <f t="shared" si="18"/>
        <v>10002.285714285914</v>
      </c>
      <c r="U250" s="2">
        <f t="shared" si="19"/>
        <v>600000</v>
      </c>
      <c r="V250" s="2">
        <f t="shared" si="34"/>
        <v>72061470.392338857</v>
      </c>
      <c r="W250" s="2">
        <f t="shared" si="20"/>
        <v>589997.71428571641</v>
      </c>
      <c r="X250" s="2">
        <f t="shared" si="6"/>
        <v>10002.285714283586</v>
      </c>
      <c r="Y250" s="2">
        <f t="shared" si="43"/>
        <v>51842172.363963306</v>
      </c>
      <c r="Z250" s="2" t="str">
        <f t="shared" si="8"/>
        <v>MEEP</v>
      </c>
      <c r="AA250" s="2">
        <f>IF(Z250="HERE",Y250,AA249+Graph!$G$1*1000)</f>
        <v>66192092.36396338</v>
      </c>
      <c r="AB250" s="2">
        <f t="shared" si="21"/>
        <v>420000</v>
      </c>
      <c r="AC250" s="2">
        <f t="shared" si="44"/>
        <v>50821552.678053066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50061077.633902654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181</v>
      </c>
      <c r="C251" s="7"/>
      <c r="D251" s="2" t="e">
        <f t="shared" si="12"/>
        <v>#N/A</v>
      </c>
      <c r="E251" s="2" t="e">
        <f t="shared" si="22"/>
        <v>#N/A</v>
      </c>
      <c r="F251" s="2">
        <v>1274789.456291616</v>
      </c>
      <c r="G251" s="2">
        <f t="shared" si="47"/>
        <v>589997.71428571432</v>
      </c>
      <c r="H251" s="2">
        <f t="shared" si="45"/>
        <v>122211276.10662475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2415298.7142857155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1293347.0408163071</v>
      </c>
      <c r="Q251" s="2">
        <f t="shared" si="48"/>
        <v>600000</v>
      </c>
      <c r="R251" s="2">
        <f t="shared" si="46"/>
        <v>124503642.75630221</v>
      </c>
      <c r="S251" s="2">
        <f t="shared" si="17"/>
        <v>589997.71428571641</v>
      </c>
      <c r="T251" s="2">
        <f t="shared" si="18"/>
        <v>10002.285714285914</v>
      </c>
      <c r="U251" s="2">
        <f t="shared" si="19"/>
        <v>600000</v>
      </c>
      <c r="V251" s="2">
        <f t="shared" si="34"/>
        <v>72651468.106624573</v>
      </c>
      <c r="W251" s="2">
        <f t="shared" si="20"/>
        <v>589997.71428571641</v>
      </c>
      <c r="X251" s="2">
        <f t="shared" si="6"/>
        <v>10002.285714283586</v>
      </c>
      <c r="Y251" s="2">
        <f t="shared" si="43"/>
        <v>51852174.64967759</v>
      </c>
      <c r="Z251" s="2" t="str">
        <f t="shared" si="8"/>
        <v>MEEP</v>
      </c>
      <c r="AA251" s="2">
        <f>IF(Z251="HERE",Y251,AA250+Graph!$G$1*1000)</f>
        <v>66612092.36396338</v>
      </c>
      <c r="AB251" s="2">
        <f t="shared" si="21"/>
        <v>420000</v>
      </c>
      <c r="AC251" s="2">
        <f t="shared" si="44"/>
        <v>50821552.678053066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50061077.633902654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182</v>
      </c>
      <c r="C252" s="7"/>
      <c r="D252" s="2" t="e">
        <f t="shared" si="12"/>
        <v>#N/A</v>
      </c>
      <c r="E252" s="2" t="e">
        <f t="shared" si="22"/>
        <v>#N/A</v>
      </c>
      <c r="F252" s="2">
        <v>1279296.6500709355</v>
      </c>
      <c r="G252" s="2">
        <f t="shared" si="47"/>
        <v>589997.71428571432</v>
      </c>
      <c r="H252" s="2">
        <f t="shared" si="45"/>
        <v>122801273.82091047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2425301.0000000014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1297928.6254501641</v>
      </c>
      <c r="Q252" s="2">
        <f t="shared" si="48"/>
        <v>600000</v>
      </c>
      <c r="R252" s="2">
        <f t="shared" si="46"/>
        <v>125103642.75630221</v>
      </c>
      <c r="S252" s="2">
        <f t="shared" si="17"/>
        <v>589997.71428571641</v>
      </c>
      <c r="T252" s="2">
        <f t="shared" si="18"/>
        <v>10002.285714285914</v>
      </c>
      <c r="U252" s="2">
        <f t="shared" si="19"/>
        <v>600000</v>
      </c>
      <c r="V252" s="2">
        <f t="shared" si="34"/>
        <v>73241465.82091029</v>
      </c>
      <c r="W252" s="2">
        <f t="shared" si="20"/>
        <v>589997.71428571641</v>
      </c>
      <c r="X252" s="2">
        <f t="shared" si="6"/>
        <v>10002.285714283586</v>
      </c>
      <c r="Y252" s="2">
        <f t="shared" si="43"/>
        <v>51862176.935391873</v>
      </c>
      <c r="Z252" s="2" t="str">
        <f t="shared" si="8"/>
        <v>MEEP</v>
      </c>
      <c r="AA252" s="2">
        <f>IF(Z252="HERE",Y252,AA251+Graph!$G$1*1000)</f>
        <v>67032092.36396338</v>
      </c>
      <c r="AB252" s="2">
        <f t="shared" si="21"/>
        <v>420000</v>
      </c>
      <c r="AC252" s="2">
        <f t="shared" si="44"/>
        <v>50821552.678053066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50061077.633902654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183</v>
      </c>
      <c r="C253" s="7"/>
      <c r="D253" s="2" t="e">
        <f t="shared" si="12"/>
        <v>#N/A</v>
      </c>
      <c r="E253" s="2" t="e">
        <f t="shared" si="22"/>
        <v>#N/A</v>
      </c>
      <c r="F253" s="2">
        <v>1283803.843850255</v>
      </c>
      <c r="G253" s="2">
        <f t="shared" si="47"/>
        <v>589997.71428571432</v>
      </c>
      <c r="H253" s="2">
        <f t="shared" si="45"/>
        <v>123391271.53519619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2435303.2857142873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1302510.2100840211</v>
      </c>
      <c r="Q253" s="2">
        <f t="shared" si="48"/>
        <v>600000</v>
      </c>
      <c r="R253" s="2">
        <f t="shared" si="46"/>
        <v>125703642.75630221</v>
      </c>
      <c r="S253" s="2">
        <f t="shared" si="17"/>
        <v>589997.71428571641</v>
      </c>
      <c r="T253" s="2">
        <f t="shared" si="18"/>
        <v>10002.285714285914</v>
      </c>
      <c r="U253" s="2">
        <f t="shared" si="19"/>
        <v>600000</v>
      </c>
      <c r="V253" s="2">
        <f t="shared" si="34"/>
        <v>73831463.535196006</v>
      </c>
      <c r="W253" s="2">
        <f t="shared" si="20"/>
        <v>589997.71428571641</v>
      </c>
      <c r="X253" s="2">
        <f t="shared" si="6"/>
        <v>10002.285714283586</v>
      </c>
      <c r="Y253" s="2">
        <f t="shared" si="43"/>
        <v>51872179.221106157</v>
      </c>
      <c r="Z253" s="2" t="str">
        <f t="shared" si="8"/>
        <v>MEEP</v>
      </c>
      <c r="AA253" s="2">
        <f>IF(Z253="HERE",Y253,AA252+Graph!$G$1*1000)</f>
        <v>67452092.36396338</v>
      </c>
      <c r="AB253" s="2">
        <f t="shared" si="21"/>
        <v>420000</v>
      </c>
      <c r="AC253" s="2">
        <f t="shared" si="44"/>
        <v>50821552.678053066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50061077.633902654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184</v>
      </c>
      <c r="C254" s="7"/>
      <c r="D254" s="2" t="e">
        <f t="shared" si="12"/>
        <v>#N/A</v>
      </c>
      <c r="E254" s="2" t="e">
        <f t="shared" si="22"/>
        <v>#N/A</v>
      </c>
      <c r="F254" s="2">
        <v>1288311.0376296043</v>
      </c>
      <c r="G254" s="2">
        <f t="shared" si="47"/>
        <v>589997.71428571432</v>
      </c>
      <c r="H254" s="2">
        <f t="shared" si="45"/>
        <v>123981269.2494819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2445305.5714285732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1307091.7947178781</v>
      </c>
      <c r="Q254" s="2">
        <f t="shared" si="48"/>
        <v>600000</v>
      </c>
      <c r="R254" s="2">
        <f t="shared" si="46"/>
        <v>126303642.75630221</v>
      </c>
      <c r="S254" s="2">
        <f t="shared" si="17"/>
        <v>589997.71428571641</v>
      </c>
      <c r="T254" s="2">
        <f t="shared" si="18"/>
        <v>10002.285714285914</v>
      </c>
      <c r="U254" s="2">
        <f t="shared" si="19"/>
        <v>600000</v>
      </c>
      <c r="V254" s="2">
        <f t="shared" si="34"/>
        <v>74421461.249481723</v>
      </c>
      <c r="W254" s="2">
        <f t="shared" si="20"/>
        <v>589997.71428571641</v>
      </c>
      <c r="X254" s="2">
        <f t="shared" si="6"/>
        <v>10002.285714283586</v>
      </c>
      <c r="Y254" s="2">
        <f t="shared" si="43"/>
        <v>51882181.50682044</v>
      </c>
      <c r="Z254" s="2" t="str">
        <f t="shared" si="8"/>
        <v>MEEP</v>
      </c>
      <c r="AA254" s="2">
        <f>IF(Z254="HERE",Y254,AA253+Graph!$G$1*1000)</f>
        <v>67872092.36396338</v>
      </c>
      <c r="AB254" s="2">
        <f t="shared" si="21"/>
        <v>420000</v>
      </c>
      <c r="AC254" s="2">
        <f t="shared" si="44"/>
        <v>50821552.678053066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50061077.633902654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185</v>
      </c>
      <c r="C255" s="7"/>
      <c r="D255" s="2" t="e">
        <f t="shared" si="12"/>
        <v>#N/A</v>
      </c>
      <c r="E255" s="2" t="e">
        <f t="shared" si="22"/>
        <v>#N/A</v>
      </c>
      <c r="F255" s="2">
        <v>1292818.2314089239</v>
      </c>
      <c r="G255" s="2">
        <f t="shared" si="47"/>
        <v>589997.71428571432</v>
      </c>
      <c r="H255" s="2">
        <f t="shared" si="45"/>
        <v>124571266.96376762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2455307.8571428591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1311673.3793517351</v>
      </c>
      <c r="Q255" s="2">
        <f t="shared" si="48"/>
        <v>600000</v>
      </c>
      <c r="R255" s="2">
        <f t="shared" si="46"/>
        <v>126903642.75630221</v>
      </c>
      <c r="S255" s="2">
        <f t="shared" si="17"/>
        <v>589997.71428571641</v>
      </c>
      <c r="T255" s="2">
        <f t="shared" si="18"/>
        <v>10002.285714285914</v>
      </c>
      <c r="U255" s="2">
        <f t="shared" si="19"/>
        <v>600000</v>
      </c>
      <c r="V255" s="2">
        <f t="shared" si="34"/>
        <v>75011458.963767439</v>
      </c>
      <c r="W255" s="2">
        <f t="shared" si="20"/>
        <v>589997.71428571641</v>
      </c>
      <c r="X255" s="2">
        <f t="shared" si="6"/>
        <v>10002.285714283586</v>
      </c>
      <c r="Y255" s="2">
        <f t="shared" si="43"/>
        <v>51892183.792534724</v>
      </c>
      <c r="Z255" s="2" t="str">
        <f t="shared" si="8"/>
        <v>MEEP</v>
      </c>
      <c r="AA255" s="2">
        <f>IF(Z255="HERE",Y255,AA254+Graph!$G$1*1000)</f>
        <v>68292092.36396338</v>
      </c>
      <c r="AB255" s="2">
        <f t="shared" si="21"/>
        <v>420000</v>
      </c>
      <c r="AC255" s="2">
        <f t="shared" si="44"/>
        <v>50821552.678053066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50061077.633902654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186</v>
      </c>
      <c r="C256" s="7"/>
      <c r="D256" s="2" t="e">
        <f t="shared" si="12"/>
        <v>#N/A</v>
      </c>
      <c r="E256" s="2" t="e">
        <f t="shared" si="22"/>
        <v>#N/A</v>
      </c>
      <c r="F256" s="2">
        <v>1297325.4251882434</v>
      </c>
      <c r="G256" s="2">
        <f t="shared" si="47"/>
        <v>589997.71428571432</v>
      </c>
      <c r="H256" s="2">
        <f t="shared" si="45"/>
        <v>125161264.67805333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2465310.1428571451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1316254.9639855921</v>
      </c>
      <c r="Q256" s="2">
        <f t="shared" si="48"/>
        <v>600000</v>
      </c>
      <c r="R256" s="2">
        <f t="shared" si="46"/>
        <v>127503642.75630221</v>
      </c>
      <c r="S256" s="2">
        <f t="shared" si="17"/>
        <v>589997.71428571641</v>
      </c>
      <c r="T256" s="2">
        <f t="shared" si="18"/>
        <v>10002.285714285914</v>
      </c>
      <c r="U256" s="2">
        <f t="shared" si="19"/>
        <v>600000</v>
      </c>
      <c r="V256" s="2">
        <f t="shared" si="34"/>
        <v>75601456.678053156</v>
      </c>
      <c r="W256" s="2">
        <f t="shared" si="20"/>
        <v>589997.71428571641</v>
      </c>
      <c r="X256" s="2">
        <f t="shared" si="6"/>
        <v>10002.285714283586</v>
      </c>
      <c r="Y256" s="2">
        <f t="shared" si="43"/>
        <v>51902186.078249007</v>
      </c>
      <c r="Z256" s="2" t="str">
        <f t="shared" si="8"/>
        <v>MEEP</v>
      </c>
      <c r="AA256" s="2">
        <f>IF(Z256="HERE",Y256,AA255+Graph!$G$1*1000)</f>
        <v>68712092.36396338</v>
      </c>
      <c r="AB256" s="2">
        <f t="shared" si="21"/>
        <v>420000</v>
      </c>
      <c r="AC256" s="2">
        <f t="shared" si="44"/>
        <v>50821552.678053066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50061077.633902654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187</v>
      </c>
      <c r="C257" s="7"/>
      <c r="D257" s="2" t="e">
        <f t="shared" si="12"/>
        <v>#N/A</v>
      </c>
      <c r="E257" s="2" t="e">
        <f t="shared" si="22"/>
        <v>#N/A</v>
      </c>
      <c r="F257" s="2">
        <v>1301832.6189675927</v>
      </c>
      <c r="G257" s="2">
        <f t="shared" si="47"/>
        <v>589997.71428571432</v>
      </c>
      <c r="H257" s="2">
        <f t="shared" si="45"/>
        <v>125751262.39233905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2475312.428571431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1320836.5486194491</v>
      </c>
      <c r="Q257" s="2">
        <f t="shared" si="48"/>
        <v>600000</v>
      </c>
      <c r="R257" s="2">
        <f t="shared" si="46"/>
        <v>128103642.75630221</v>
      </c>
      <c r="S257" s="2">
        <f t="shared" si="17"/>
        <v>589997.71428571641</v>
      </c>
      <c r="T257" s="2">
        <f t="shared" si="18"/>
        <v>10002.285714285914</v>
      </c>
      <c r="U257" s="2">
        <f t="shared" si="19"/>
        <v>600000</v>
      </c>
      <c r="V257" s="2">
        <f t="shared" si="34"/>
        <v>76191454.392338872</v>
      </c>
      <c r="W257" s="2">
        <f t="shared" si="20"/>
        <v>589997.71428571641</v>
      </c>
      <c r="X257" s="2">
        <f t="shared" si="6"/>
        <v>10002.285714283586</v>
      </c>
      <c r="Y257" s="2">
        <f t="shared" si="43"/>
        <v>51912188.363963291</v>
      </c>
      <c r="Z257" s="2" t="str">
        <f t="shared" si="8"/>
        <v>MEEP</v>
      </c>
      <c r="AA257" s="2">
        <f>IF(Z257="HERE",Y257,AA256+Graph!$G$1*1000)</f>
        <v>69132092.36396338</v>
      </c>
      <c r="AB257" s="2">
        <f t="shared" si="21"/>
        <v>420000</v>
      </c>
      <c r="AC257" s="2">
        <f t="shared" si="44"/>
        <v>50821552.678053066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50061077.633902654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188</v>
      </c>
      <c r="C258" s="7"/>
      <c r="D258" s="2" t="e">
        <f t="shared" si="12"/>
        <v>#N/A</v>
      </c>
      <c r="E258" s="2" t="e">
        <f t="shared" si="22"/>
        <v>#N/A</v>
      </c>
      <c r="F258" s="2">
        <v>1306339.8127469122</v>
      </c>
      <c r="G258" s="2">
        <f t="shared" si="47"/>
        <v>589997.71428571432</v>
      </c>
      <c r="H258" s="2">
        <f t="shared" si="45"/>
        <v>126341260.10662477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2485314.7142857169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1325418.1332533062</v>
      </c>
      <c r="Q258" s="2">
        <f t="shared" si="48"/>
        <v>600000</v>
      </c>
      <c r="R258" s="2">
        <f t="shared" si="46"/>
        <v>128703642.75630221</v>
      </c>
      <c r="S258" s="2">
        <f t="shared" si="17"/>
        <v>589997.71428571641</v>
      </c>
      <c r="T258" s="2">
        <f t="shared" si="18"/>
        <v>10002.285714285914</v>
      </c>
      <c r="U258" s="2">
        <f t="shared" si="19"/>
        <v>600000</v>
      </c>
      <c r="V258" s="2">
        <f t="shared" si="34"/>
        <v>76781452.106624588</v>
      </c>
      <c r="W258" s="2">
        <f t="shared" si="20"/>
        <v>589997.71428571641</v>
      </c>
      <c r="X258" s="2">
        <f t="shared" si="6"/>
        <v>10002.285714283586</v>
      </c>
      <c r="Y258" s="2">
        <f t="shared" si="43"/>
        <v>51922190.649677575</v>
      </c>
      <c r="Z258" s="2" t="str">
        <f t="shared" si="8"/>
        <v>MEEP</v>
      </c>
      <c r="AA258" s="2">
        <f>IF(Z258="HERE",Y258,AA257+Graph!$G$1*1000)</f>
        <v>69552092.36396338</v>
      </c>
      <c r="AB258" s="2">
        <f t="shared" si="21"/>
        <v>420000</v>
      </c>
      <c r="AC258" s="2">
        <f t="shared" si="44"/>
        <v>50821552.678053066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50082077.633902654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189</v>
      </c>
      <c r="C259" s="7"/>
      <c r="D259" s="2" t="e">
        <f t="shared" si="12"/>
        <v>#N/A</v>
      </c>
      <c r="E259" s="2" t="e">
        <f t="shared" si="22"/>
        <v>#N/A</v>
      </c>
      <c r="F259" s="2">
        <v>1310847.0065262318</v>
      </c>
      <c r="G259" s="2">
        <f t="shared" si="47"/>
        <v>589997.71428571432</v>
      </c>
      <c r="H259" s="2">
        <f t="shared" si="45"/>
        <v>126931257.82091048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2495317.0000000028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1329999.7178871334</v>
      </c>
      <c r="Q259" s="2">
        <f t="shared" si="48"/>
        <v>600000</v>
      </c>
      <c r="R259" s="2">
        <f t="shared" si="46"/>
        <v>129303642.75630221</v>
      </c>
      <c r="S259" s="2">
        <f t="shared" si="17"/>
        <v>589997.71428571641</v>
      </c>
      <c r="T259" s="2">
        <f t="shared" si="18"/>
        <v>10002.285714285914</v>
      </c>
      <c r="U259" s="2">
        <f t="shared" si="19"/>
        <v>600000</v>
      </c>
      <c r="V259" s="2">
        <f t="shared" si="34"/>
        <v>77371449.820910305</v>
      </c>
      <c r="W259" s="2">
        <f t="shared" si="20"/>
        <v>589997.71428571641</v>
      </c>
      <c r="X259" s="2">
        <f t="shared" si="6"/>
        <v>10002.285714283586</v>
      </c>
      <c r="Y259" s="2">
        <f t="shared" si="43"/>
        <v>51932192.935391858</v>
      </c>
      <c r="Z259" s="2" t="str">
        <f t="shared" si="8"/>
        <v>MEEP</v>
      </c>
      <c r="AA259" s="2">
        <f>IF(Z259="HERE",Y259,AA258+Graph!$G$1*1000)</f>
        <v>69972092.36396338</v>
      </c>
      <c r="AB259" s="2">
        <f t="shared" si="21"/>
        <v>420000</v>
      </c>
      <c r="AC259" s="2">
        <f t="shared" si="44"/>
        <v>50821552.678053066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50103077.633902654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190</v>
      </c>
      <c r="C260" s="7"/>
      <c r="D260" s="2" t="e">
        <f t="shared" si="12"/>
        <v>#N/A</v>
      </c>
      <c r="E260" s="2" t="e">
        <f t="shared" si="22"/>
        <v>#N/A</v>
      </c>
      <c r="F260" s="2">
        <v>1315354.2003055811</v>
      </c>
      <c r="G260" s="2">
        <f t="shared" si="47"/>
        <v>589997.71428571432</v>
      </c>
      <c r="H260" s="2">
        <f t="shared" si="45"/>
        <v>127521255.5351962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2505319.2857142887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1334581.3025209904</v>
      </c>
      <c r="Q260" s="2">
        <f t="shared" si="48"/>
        <v>600000</v>
      </c>
      <c r="R260" s="2">
        <f t="shared" si="46"/>
        <v>129903642.75630221</v>
      </c>
      <c r="S260" s="2">
        <f t="shared" si="17"/>
        <v>589997.71428571641</v>
      </c>
      <c r="T260" s="2">
        <f t="shared" si="18"/>
        <v>10002.285714285914</v>
      </c>
      <c r="U260" s="2">
        <f t="shared" si="19"/>
        <v>600000</v>
      </c>
      <c r="V260" s="2">
        <f t="shared" si="34"/>
        <v>77961447.535196021</v>
      </c>
      <c r="W260" s="2">
        <f t="shared" si="20"/>
        <v>589997.71428571641</v>
      </c>
      <c r="X260" s="2">
        <f t="shared" si="6"/>
        <v>10002.285714283586</v>
      </c>
      <c r="Y260" s="2">
        <f t="shared" si="43"/>
        <v>51942195.221106142</v>
      </c>
      <c r="Z260" s="2" t="str">
        <f t="shared" si="8"/>
        <v>MEEP</v>
      </c>
      <c r="AA260" s="2">
        <f>IF(Z260="HERE",Y260,AA259+Graph!$G$1*1000)</f>
        <v>70392092.36396338</v>
      </c>
      <c r="AB260" s="2">
        <f t="shared" si="21"/>
        <v>420000</v>
      </c>
      <c r="AC260" s="2">
        <f t="shared" si="44"/>
        <v>50821552.678053066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50124077.633902654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191</v>
      </c>
      <c r="C261" s="7"/>
      <c r="D261" s="2" t="e">
        <f t="shared" si="12"/>
        <v>#N/A</v>
      </c>
      <c r="E261" s="2" t="e">
        <f t="shared" si="22"/>
        <v>#N/A</v>
      </c>
      <c r="F261" s="2">
        <v>1319861.3940849006</v>
      </c>
      <c r="G261" s="2">
        <f t="shared" si="47"/>
        <v>589997.71428571432</v>
      </c>
      <c r="H261" s="2">
        <f t="shared" si="45"/>
        <v>128111253.24948192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2515321.5714285746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1339162.8871548474</v>
      </c>
      <c r="Q261" s="2">
        <f t="shared" si="48"/>
        <v>600000</v>
      </c>
      <c r="R261" s="2">
        <f t="shared" si="46"/>
        <v>130503642.75630221</v>
      </c>
      <c r="S261" s="2">
        <f t="shared" si="17"/>
        <v>589997.71428571641</v>
      </c>
      <c r="T261" s="2">
        <f t="shared" si="18"/>
        <v>10002.285714285914</v>
      </c>
      <c r="U261" s="2">
        <f t="shared" si="19"/>
        <v>600000</v>
      </c>
      <c r="V261" s="2">
        <f t="shared" si="34"/>
        <v>78551445.249481738</v>
      </c>
      <c r="W261" s="2">
        <f t="shared" si="20"/>
        <v>589997.71428571641</v>
      </c>
      <c r="X261" s="2">
        <f t="shared" si="6"/>
        <v>10002.285714283586</v>
      </c>
      <c r="Y261" s="2">
        <f t="shared" si="43"/>
        <v>51952197.506820425</v>
      </c>
      <c r="Z261" s="2" t="str">
        <f t="shared" si="8"/>
        <v>MEEP</v>
      </c>
      <c r="AA261" s="2">
        <f>IF(Z261="HERE",Y261,AA260+Graph!$G$1*1000)</f>
        <v>70812092.36396338</v>
      </c>
      <c r="AB261" s="2">
        <f t="shared" si="21"/>
        <v>420000</v>
      </c>
      <c r="AC261" s="2">
        <f t="shared" si="44"/>
        <v>50821552.678053066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50145077.633902654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192</v>
      </c>
      <c r="C262" s="7"/>
      <c r="D262" s="2" t="e">
        <f t="shared" si="12"/>
        <v>#N/A</v>
      </c>
      <c r="E262" s="2" t="e">
        <f t="shared" si="22"/>
        <v>#N/A</v>
      </c>
      <c r="F262" s="2">
        <v>1324368.5878642499</v>
      </c>
      <c r="G262" s="2">
        <f t="shared" si="47"/>
        <v>589997.71428571432</v>
      </c>
      <c r="H262" s="2">
        <f t="shared" si="45"/>
        <v>128701250.96376763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2525323.8571428605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1343744.4717887044</v>
      </c>
      <c r="Q262" s="2">
        <f t="shared" si="48"/>
        <v>600000</v>
      </c>
      <c r="R262" s="2">
        <f t="shared" si="46"/>
        <v>131103642.75630221</v>
      </c>
      <c r="S262" s="2">
        <f t="shared" si="17"/>
        <v>589997.71428571641</v>
      </c>
      <c r="T262" s="2">
        <f t="shared" si="18"/>
        <v>10002.285714285914</v>
      </c>
      <c r="U262" s="2">
        <f t="shared" si="19"/>
        <v>600000</v>
      </c>
      <c r="V262" s="2">
        <f t="shared" si="34"/>
        <v>79141442.963767454</v>
      </c>
      <c r="W262" s="2">
        <f t="shared" si="20"/>
        <v>589997.71428571641</v>
      </c>
      <c r="X262" s="2">
        <f t="shared" si="6"/>
        <v>10002.285714283586</v>
      </c>
      <c r="Y262" s="2">
        <f t="shared" si="43"/>
        <v>51962199.792534709</v>
      </c>
      <c r="Z262" s="2" t="str">
        <f t="shared" si="8"/>
        <v>MEEP</v>
      </c>
      <c r="AA262" s="2">
        <f>IF(Z262="HERE",Y262,AA261+Graph!$G$1*1000)</f>
        <v>71232092.36396338</v>
      </c>
      <c r="AB262" s="2">
        <f t="shared" si="21"/>
        <v>420000</v>
      </c>
      <c r="AC262" s="2">
        <f t="shared" si="44"/>
        <v>50821552.678053066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193</v>
      </c>
      <c r="C263" s="7"/>
      <c r="D263" s="2" t="e">
        <f t="shared" si="12"/>
        <v>#N/A</v>
      </c>
      <c r="E263" s="2" t="e">
        <f t="shared" si="22"/>
        <v>#N/A</v>
      </c>
      <c r="F263" s="2">
        <v>1328875.7816435695</v>
      </c>
      <c r="G263" s="2">
        <f t="shared" si="47"/>
        <v>589997.71428571432</v>
      </c>
      <c r="H263" s="2">
        <f t="shared" si="45"/>
        <v>129291248.67805335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2535326.1428571464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1348326.0564225614</v>
      </c>
      <c r="Q263" s="2">
        <f t="shared" si="48"/>
        <v>600000</v>
      </c>
      <c r="R263" s="2">
        <f t="shared" si="46"/>
        <v>131703642.75630221</v>
      </c>
      <c r="S263" s="2">
        <f t="shared" si="17"/>
        <v>589997.71428571641</v>
      </c>
      <c r="T263" s="2">
        <f t="shared" si="18"/>
        <v>10002.285714285914</v>
      </c>
      <c r="U263" s="2">
        <f t="shared" si="19"/>
        <v>600000</v>
      </c>
      <c r="V263" s="2">
        <f t="shared" si="34"/>
        <v>79731440.67805317</v>
      </c>
      <c r="W263" s="2">
        <f t="shared" si="20"/>
        <v>589997.71428571641</v>
      </c>
      <c r="X263" s="2">
        <f t="shared" si="6"/>
        <v>10002.285714283586</v>
      </c>
      <c r="Y263" s="2">
        <f t="shared" si="43"/>
        <v>51972202.078248993</v>
      </c>
      <c r="Z263" s="2" t="str">
        <f t="shared" si="8"/>
        <v>MEEP</v>
      </c>
      <c r="AA263" s="2">
        <f>IF(Z263="HERE",Y263,AA262+Graph!$G$1*1000)</f>
        <v>71652092.36396338</v>
      </c>
      <c r="AB263" s="2">
        <f t="shared" si="21"/>
        <v>420000</v>
      </c>
      <c r="AC263" s="2">
        <f t="shared" si="44"/>
        <v>50821552.678053066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194</v>
      </c>
      <c r="C264" s="7"/>
      <c r="D264" s="2" t="e">
        <f t="shared" si="12"/>
        <v>#N/A</v>
      </c>
      <c r="E264" s="2" t="e">
        <f t="shared" si="22"/>
        <v>#N/A</v>
      </c>
      <c r="F264" s="2">
        <v>1333382.975422889</v>
      </c>
      <c r="G264" s="2">
        <f t="shared" si="47"/>
        <v>589997.71428571432</v>
      </c>
      <c r="H264" s="2">
        <f t="shared" si="45"/>
        <v>129881246.39233907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2545328.4285714324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1352907.6410564184</v>
      </c>
      <c r="Q264" s="2">
        <f t="shared" si="48"/>
        <v>600000</v>
      </c>
      <c r="R264" s="2">
        <f t="shared" si="46"/>
        <v>132303642.75630221</v>
      </c>
      <c r="S264" s="2">
        <f t="shared" si="17"/>
        <v>589997.71428571641</v>
      </c>
      <c r="T264" s="2">
        <f t="shared" si="18"/>
        <v>10002.285714285914</v>
      </c>
      <c r="U264" s="2">
        <f t="shared" si="19"/>
        <v>600000</v>
      </c>
      <c r="V264" s="2">
        <f t="shared" si="34"/>
        <v>80321438.392338887</v>
      </c>
      <c r="W264" s="2">
        <f t="shared" si="20"/>
        <v>589997.71428571641</v>
      </c>
      <c r="X264" s="2">
        <f t="shared" si="6"/>
        <v>10002.285714283586</v>
      </c>
      <c r="Y264" s="2">
        <f t="shared" si="43"/>
        <v>51982204.363963276</v>
      </c>
      <c r="Z264" s="2" t="str">
        <f t="shared" si="8"/>
        <v>MEEP</v>
      </c>
      <c r="AA264" s="2">
        <f>IF(Z264="HERE",Y264,AA263+Graph!$G$1*1000)</f>
        <v>72072092.36396338</v>
      </c>
      <c r="AB264" s="2">
        <f t="shared" si="21"/>
        <v>420000</v>
      </c>
      <c r="AC264" s="2">
        <f t="shared" si="44"/>
        <v>50821552.678053066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195</v>
      </c>
      <c r="C265" s="7"/>
      <c r="D265" s="2" t="e">
        <f t="shared" si="12"/>
        <v>#N/A</v>
      </c>
      <c r="E265" s="2" t="e">
        <f t="shared" si="22"/>
        <v>#N/A</v>
      </c>
      <c r="F265" s="2">
        <v>1337890.1692022383</v>
      </c>
      <c r="G265" s="2">
        <f t="shared" si="47"/>
        <v>589997.71428571432</v>
      </c>
      <c r="H265" s="2">
        <f t="shared" si="45"/>
        <v>130471244.10662478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2555330.7142857183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1357489.2256902754</v>
      </c>
      <c r="Q265" s="2">
        <f t="shared" si="48"/>
        <v>600000</v>
      </c>
      <c r="R265" s="2">
        <f t="shared" si="46"/>
        <v>132903642.75630221</v>
      </c>
      <c r="S265" s="2">
        <f t="shared" si="17"/>
        <v>589997.71428571641</v>
      </c>
      <c r="T265" s="2">
        <f t="shared" si="18"/>
        <v>10002.285714285914</v>
      </c>
      <c r="U265" s="2">
        <f t="shared" si="19"/>
        <v>600000</v>
      </c>
      <c r="V265" s="2">
        <f t="shared" si="34"/>
        <v>80911436.106624603</v>
      </c>
      <c r="W265" s="2">
        <f t="shared" si="20"/>
        <v>589997.71428571641</v>
      </c>
      <c r="X265" s="2">
        <f t="shared" si="6"/>
        <v>10002.285714283586</v>
      </c>
      <c r="Y265" s="2">
        <f t="shared" si="43"/>
        <v>51992206.64967756</v>
      </c>
      <c r="Z265" s="2" t="str">
        <f t="shared" si="8"/>
        <v>MEEP</v>
      </c>
      <c r="AA265" s="2">
        <f>IF(Z265="HERE",Y265,AA264+Graph!$G$1*1000)</f>
        <v>72492092.36396338</v>
      </c>
      <c r="AB265" s="2">
        <f t="shared" si="21"/>
        <v>420000</v>
      </c>
      <c r="AC265" s="2">
        <f t="shared" si="44"/>
        <v>50821552.678053066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196</v>
      </c>
      <c r="C266" s="7"/>
      <c r="D266" s="2" t="e">
        <f t="shared" si="12"/>
        <v>#N/A</v>
      </c>
      <c r="E266" s="2" t="e">
        <f t="shared" si="22"/>
        <v>#N/A</v>
      </c>
      <c r="F266" s="2">
        <v>1342397.3629815578</v>
      </c>
      <c r="G266" s="2">
        <f t="shared" si="47"/>
        <v>589997.71428571432</v>
      </c>
      <c r="H266" s="2">
        <f t="shared" si="45"/>
        <v>131061241.8209105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2565333.0000000042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1362070.8103241324</v>
      </c>
      <c r="Q266" s="2">
        <f t="shared" si="48"/>
        <v>600000</v>
      </c>
      <c r="R266" s="2">
        <f t="shared" si="46"/>
        <v>133503642.75630221</v>
      </c>
      <c r="S266" s="2">
        <f t="shared" si="17"/>
        <v>589997.71428571641</v>
      </c>
      <c r="T266" s="2">
        <f t="shared" si="18"/>
        <v>10002.285714285914</v>
      </c>
      <c r="U266" s="2">
        <f t="shared" si="19"/>
        <v>600000</v>
      </c>
      <c r="V266" s="2">
        <f t="shared" si="34"/>
        <v>81501433.82091032</v>
      </c>
      <c r="W266" s="2">
        <f t="shared" si="20"/>
        <v>589997.71428571641</v>
      </c>
      <c r="X266" s="2">
        <f t="shared" si="6"/>
        <v>10002.285714283586</v>
      </c>
      <c r="Y266" s="2">
        <f t="shared" si="43"/>
        <v>52002208.935391843</v>
      </c>
      <c r="Z266" s="2" t="str">
        <f t="shared" si="8"/>
        <v>MEEP</v>
      </c>
      <c r="AA266" s="2">
        <f>IF(Z266="HERE",Y266,AA265+Graph!$G$1*1000)</f>
        <v>72912092.36396338</v>
      </c>
      <c r="AB266" s="2">
        <f t="shared" si="21"/>
        <v>420000</v>
      </c>
      <c r="AC266" s="2">
        <f t="shared" si="44"/>
        <v>50821552.678053066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197</v>
      </c>
      <c r="C267" s="7"/>
      <c r="D267" s="2" t="e">
        <f t="shared" si="12"/>
        <v>#N/A</v>
      </c>
      <c r="E267" s="2" t="e">
        <f t="shared" si="22"/>
        <v>#N/A</v>
      </c>
      <c r="F267" s="2">
        <v>1346904.5567608774</v>
      </c>
      <c r="G267" s="2">
        <f t="shared" si="47"/>
        <v>589997.71428571432</v>
      </c>
      <c r="H267" s="2">
        <f t="shared" si="45"/>
        <v>131651239.53519621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2575335.2857142901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1366652.3949579597</v>
      </c>
      <c r="Q267" s="2">
        <f t="shared" si="48"/>
        <v>600000</v>
      </c>
      <c r="R267" s="2">
        <f t="shared" si="46"/>
        <v>134103642.75630221</v>
      </c>
      <c r="S267" s="2">
        <f t="shared" si="17"/>
        <v>589997.71428571641</v>
      </c>
      <c r="T267" s="2">
        <f t="shared" si="18"/>
        <v>10002.285714285914</v>
      </c>
      <c r="U267" s="2">
        <f t="shared" si="19"/>
        <v>600000</v>
      </c>
      <c r="V267" s="2">
        <f t="shared" si="34"/>
        <v>82091431.535196036</v>
      </c>
      <c r="W267" s="2">
        <f t="shared" si="20"/>
        <v>589997.71428571641</v>
      </c>
      <c r="X267" s="2">
        <f t="shared" si="6"/>
        <v>10002.285714283586</v>
      </c>
      <c r="Y267" s="2">
        <f t="shared" si="43"/>
        <v>52012211.221106127</v>
      </c>
      <c r="Z267" s="2" t="str">
        <f t="shared" si="8"/>
        <v>MEEP</v>
      </c>
      <c r="AA267" s="2">
        <f>IF(Z267="HERE",Y267,AA266+Graph!$G$1*1000)</f>
        <v>73332092.36396338</v>
      </c>
      <c r="AB267" s="2">
        <f t="shared" si="21"/>
        <v>420000</v>
      </c>
      <c r="AC267" s="2">
        <f t="shared" si="44"/>
        <v>50821552.678053066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198</v>
      </c>
      <c r="C268" s="7"/>
      <c r="D268" s="2" t="e">
        <f t="shared" si="12"/>
        <v>#N/A</v>
      </c>
      <c r="E268" s="2" t="e">
        <f t="shared" si="22"/>
        <v>#N/A</v>
      </c>
      <c r="F268" s="2">
        <v>1351411.7505402267</v>
      </c>
      <c r="G268" s="2">
        <f t="shared" si="47"/>
        <v>589997.71428571432</v>
      </c>
      <c r="H268" s="2">
        <f t="shared" si="45"/>
        <v>132241237.24948193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2585337.571428576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1371233.9795918167</v>
      </c>
      <c r="Q268" s="2">
        <f t="shared" si="48"/>
        <v>600000</v>
      </c>
      <c r="R268" s="2">
        <f t="shared" si="46"/>
        <v>134703642.75630221</v>
      </c>
      <c r="S268" s="2">
        <f t="shared" si="17"/>
        <v>589997.71428571641</v>
      </c>
      <c r="T268" s="2">
        <f t="shared" si="18"/>
        <v>10002.285714285914</v>
      </c>
      <c r="U268" s="2">
        <f t="shared" si="19"/>
        <v>600000</v>
      </c>
      <c r="V268" s="2">
        <f t="shared" si="34"/>
        <v>82681429.249481753</v>
      </c>
      <c r="W268" s="2">
        <f t="shared" si="20"/>
        <v>589997.71428571641</v>
      </c>
      <c r="X268" s="2">
        <f t="shared" si="6"/>
        <v>10002.285714283586</v>
      </c>
      <c r="Y268" s="2">
        <f t="shared" si="43"/>
        <v>52022213.50682041</v>
      </c>
      <c r="Z268" s="2" t="str">
        <f t="shared" si="8"/>
        <v>MEEP</v>
      </c>
      <c r="AA268" s="2">
        <f>IF(Z268="HERE",Y268,AA267+Graph!$G$1*1000)</f>
        <v>73752092.36396338</v>
      </c>
      <c r="AB268" s="2">
        <f t="shared" si="21"/>
        <v>420000</v>
      </c>
      <c r="AC268" s="2">
        <f t="shared" si="44"/>
        <v>50821552.678053066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199</v>
      </c>
      <c r="C269" s="7"/>
      <c r="D269" s="2" t="e">
        <f t="shared" si="12"/>
        <v>#N/A</v>
      </c>
      <c r="E269" s="2" t="e">
        <f t="shared" si="22"/>
        <v>#N/A</v>
      </c>
      <c r="F269" s="2">
        <v>1355918.9443195462</v>
      </c>
      <c r="G269" s="2">
        <f t="shared" si="47"/>
        <v>589997.71428571432</v>
      </c>
      <c r="H269" s="2">
        <f t="shared" si="45"/>
        <v>132831234.96376765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2595339.8571428619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1375815.5642256737</v>
      </c>
      <c r="Q269" s="2">
        <f t="shared" si="48"/>
        <v>600000</v>
      </c>
      <c r="R269" s="2">
        <f t="shared" si="46"/>
        <v>135303642.75630221</v>
      </c>
      <c r="S269" s="2">
        <f t="shared" si="17"/>
        <v>589997.71428571641</v>
      </c>
      <c r="T269" s="2">
        <f t="shared" si="18"/>
        <v>10002.285714285914</v>
      </c>
      <c r="U269" s="2">
        <f t="shared" si="19"/>
        <v>600000</v>
      </c>
      <c r="V269" s="2">
        <f t="shared" si="34"/>
        <v>83271426.963767469</v>
      </c>
      <c r="W269" s="2">
        <f t="shared" si="20"/>
        <v>589997.71428571641</v>
      </c>
      <c r="X269" s="2">
        <f t="shared" si="6"/>
        <v>10002.285714283586</v>
      </c>
      <c r="Y269" s="2">
        <f t="shared" si="43"/>
        <v>52032215.792534694</v>
      </c>
      <c r="Z269" s="2" t="str">
        <f t="shared" si="8"/>
        <v>MEEP</v>
      </c>
      <c r="AA269" s="2">
        <f>IF(Z269="HERE",Y269,AA268+Graph!$G$1*1000)</f>
        <v>74172092.36396338</v>
      </c>
      <c r="AB269" s="2">
        <f t="shared" si="21"/>
        <v>420000</v>
      </c>
      <c r="AC269" s="2">
        <f t="shared" si="44"/>
        <v>50821552.678053066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200</v>
      </c>
      <c r="C270" s="7"/>
      <c r="D270" s="2" t="e">
        <f t="shared" si="12"/>
        <v>#N/A</v>
      </c>
      <c r="E270" s="2" t="e">
        <f t="shared" si="22"/>
        <v>#N/A</v>
      </c>
      <c r="F270" s="2">
        <v>1360426.1380988657</v>
      </c>
      <c r="G270" s="2">
        <f t="shared" si="47"/>
        <v>589997.71428571432</v>
      </c>
      <c r="H270" s="2">
        <f t="shared" si="45"/>
        <v>133421232.67805336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2605342.1428571478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1380397.1488595307</v>
      </c>
      <c r="Q270" s="2">
        <f t="shared" si="48"/>
        <v>600000</v>
      </c>
      <c r="R270" s="2">
        <f t="shared" si="46"/>
        <v>135903642.75630221</v>
      </c>
      <c r="S270" s="2">
        <f t="shared" si="17"/>
        <v>589997.71428571641</v>
      </c>
      <c r="T270" s="2">
        <f t="shared" si="18"/>
        <v>10002.285714285914</v>
      </c>
      <c r="U270" s="2">
        <f t="shared" si="19"/>
        <v>600000</v>
      </c>
      <c r="V270" s="2">
        <f t="shared" si="34"/>
        <v>83861424.678053185</v>
      </c>
      <c r="W270" s="2">
        <f t="shared" si="20"/>
        <v>589997.71428571641</v>
      </c>
      <c r="X270" s="2">
        <f t="shared" si="6"/>
        <v>10002.285714283586</v>
      </c>
      <c r="Y270" s="2">
        <f t="shared" si="43"/>
        <v>52042218.078248978</v>
      </c>
      <c r="Z270" s="2" t="str">
        <f t="shared" si="8"/>
        <v>MEEP</v>
      </c>
      <c r="AA270" s="2">
        <f>IF(Z270="HERE",Y270,AA269+Graph!$G$1*1000)</f>
        <v>74592092.36396338</v>
      </c>
      <c r="AB270" s="2">
        <f t="shared" si="21"/>
        <v>420000</v>
      </c>
      <c r="AC270" s="2">
        <f t="shared" si="44"/>
        <v>50821552.678053066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201</v>
      </c>
      <c r="C271" s="7"/>
      <c r="D271" s="2" t="e">
        <f t="shared" si="12"/>
        <v>#N/A</v>
      </c>
      <c r="E271" s="2" t="e">
        <f t="shared" si="22"/>
        <v>#N/A</v>
      </c>
      <c r="F271" s="2">
        <v>1364933.3318782151</v>
      </c>
      <c r="G271" s="2">
        <f t="shared" si="47"/>
        <v>589997.71428571432</v>
      </c>
      <c r="H271" s="2">
        <f t="shared" si="45"/>
        <v>134011230.39233908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2615344.4285714338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1384978.7334933877</v>
      </c>
      <c r="Q271" s="2">
        <f t="shared" si="48"/>
        <v>600000</v>
      </c>
      <c r="R271" s="2">
        <f t="shared" si="46"/>
        <v>136503642.75630221</v>
      </c>
      <c r="S271" s="2">
        <f t="shared" si="17"/>
        <v>589997.71428571641</v>
      </c>
      <c r="T271" s="2">
        <f t="shared" si="18"/>
        <v>10002.285714285914</v>
      </c>
      <c r="U271" s="2">
        <f t="shared" si="19"/>
        <v>600000</v>
      </c>
      <c r="V271" s="2">
        <f t="shared" si="34"/>
        <v>84451422.392338902</v>
      </c>
      <c r="W271" s="2">
        <f t="shared" si="20"/>
        <v>589997.71428571641</v>
      </c>
      <c r="X271" s="2">
        <f t="shared" si="6"/>
        <v>10002.285714283586</v>
      </c>
      <c r="Y271" s="2">
        <f t="shared" si="43"/>
        <v>52052220.363963261</v>
      </c>
      <c r="Z271" s="2" t="str">
        <f t="shared" si="8"/>
        <v>MEEP</v>
      </c>
      <c r="AA271" s="2">
        <f>IF(Z271="HERE",Y271,AA270+Graph!$G$1*1000)</f>
        <v>75012092.36396338</v>
      </c>
      <c r="AB271" s="2">
        <f t="shared" si="21"/>
        <v>420000</v>
      </c>
      <c r="AC271" s="2">
        <f t="shared" si="44"/>
        <v>50821552.678053066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202</v>
      </c>
      <c r="C272" s="7"/>
      <c r="D272" s="2" t="e">
        <f t="shared" si="12"/>
        <v>#N/A</v>
      </c>
      <c r="E272" s="2" t="e">
        <f t="shared" si="22"/>
        <v>#N/A</v>
      </c>
      <c r="F272" s="2">
        <v>1369440.5256575346</v>
      </c>
      <c r="G272" s="2">
        <f t="shared" si="47"/>
        <v>589997.71428571432</v>
      </c>
      <c r="H272" s="2">
        <f t="shared" si="45"/>
        <v>134601228.10662478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2625346.7142857197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1389560.3181272447</v>
      </c>
      <c r="Q272" s="2">
        <f t="shared" si="48"/>
        <v>600000</v>
      </c>
      <c r="R272" s="2">
        <f t="shared" si="46"/>
        <v>137103642.75630221</v>
      </c>
      <c r="S272" s="2">
        <f t="shared" si="17"/>
        <v>589997.71428570151</v>
      </c>
      <c r="T272" s="2">
        <f t="shared" si="18"/>
        <v>10002.285714285914</v>
      </c>
      <c r="U272" s="2">
        <f t="shared" si="19"/>
        <v>600000</v>
      </c>
      <c r="V272" s="2">
        <f t="shared" si="34"/>
        <v>85041420.106624618</v>
      </c>
      <c r="W272" s="2">
        <f t="shared" si="20"/>
        <v>589997.71428571641</v>
      </c>
      <c r="X272" s="2">
        <f t="shared" si="6"/>
        <v>10002.285714283586</v>
      </c>
      <c r="Y272" s="2">
        <f t="shared" si="43"/>
        <v>52062222.649677545</v>
      </c>
      <c r="Z272" s="2" t="str">
        <f t="shared" si="8"/>
        <v>MEEP</v>
      </c>
      <c r="AA272" s="2">
        <f>IF(Z272="HERE",Y272,AA271+Graph!$G$1*1000)</f>
        <v>75432092.36396338</v>
      </c>
      <c r="AB272" s="2">
        <f t="shared" si="21"/>
        <v>420000</v>
      </c>
      <c r="AC272" s="2">
        <f t="shared" si="44"/>
        <v>50821552.678053066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203</v>
      </c>
      <c r="C273" s="7"/>
      <c r="D273" s="2" t="e">
        <f t="shared" si="12"/>
        <v>#N/A</v>
      </c>
      <c r="E273" s="2" t="e">
        <f t="shared" si="22"/>
        <v>#N/A</v>
      </c>
      <c r="F273" s="2">
        <v>1373947.7194368541</v>
      </c>
      <c r="G273" s="2">
        <f t="shared" si="47"/>
        <v>589997.71428571432</v>
      </c>
      <c r="H273" s="2">
        <f t="shared" si="45"/>
        <v>135191225.82091048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2635349.0000000056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1394141.9027611017</v>
      </c>
      <c r="Q273" s="2">
        <f t="shared" si="48"/>
        <v>600000</v>
      </c>
      <c r="R273" s="2">
        <f t="shared" si="46"/>
        <v>137703642.75630221</v>
      </c>
      <c r="S273" s="2">
        <f t="shared" si="17"/>
        <v>589997.71428570151</v>
      </c>
      <c r="T273" s="2">
        <f t="shared" si="18"/>
        <v>10002.285714285914</v>
      </c>
      <c r="U273" s="2">
        <f t="shared" si="19"/>
        <v>600000</v>
      </c>
      <c r="V273" s="2">
        <f t="shared" si="34"/>
        <v>85631417.820910335</v>
      </c>
      <c r="W273" s="2">
        <f t="shared" si="20"/>
        <v>589997.71428571641</v>
      </c>
      <c r="X273" s="2">
        <f t="shared" si="6"/>
        <v>10002.285714283586</v>
      </c>
      <c r="Y273" s="2">
        <f t="shared" si="43"/>
        <v>52072224.935391828</v>
      </c>
      <c r="Z273" s="2" t="str">
        <f t="shared" si="8"/>
        <v>MEEP</v>
      </c>
      <c r="AA273" s="2">
        <f>IF(Z273="HERE",Y273,AA272+Graph!$G$1*1000)</f>
        <v>75852092.36396338</v>
      </c>
      <c r="AB273" s="2">
        <f t="shared" si="21"/>
        <v>420000</v>
      </c>
      <c r="AC273" s="2">
        <f t="shared" si="44"/>
        <v>50821552.678053066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204</v>
      </c>
      <c r="C274" s="7"/>
      <c r="D274" s="2" t="e">
        <f t="shared" si="12"/>
        <v>#N/A</v>
      </c>
      <c r="E274" s="2" t="e">
        <f t="shared" si="22"/>
        <v>#N/A</v>
      </c>
      <c r="F274" s="2">
        <v>1378454.9132162035</v>
      </c>
      <c r="G274" s="2">
        <f t="shared" si="47"/>
        <v>589997.71428571432</v>
      </c>
      <c r="H274" s="2">
        <f t="shared" si="45"/>
        <v>135781223.53519619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2645351.2857142915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1398723.4873949587</v>
      </c>
      <c r="Q274" s="2">
        <f t="shared" si="48"/>
        <v>600000</v>
      </c>
      <c r="R274" s="2">
        <f t="shared" si="46"/>
        <v>138303642.75630221</v>
      </c>
      <c r="S274" s="2">
        <f t="shared" si="17"/>
        <v>589997.71428570151</v>
      </c>
      <c r="T274" s="2">
        <f t="shared" si="18"/>
        <v>10002.285714285914</v>
      </c>
      <c r="U274" s="2">
        <f t="shared" si="19"/>
        <v>600000</v>
      </c>
      <c r="V274" s="2">
        <f t="shared" si="34"/>
        <v>86221415.535196051</v>
      </c>
      <c r="W274" s="2">
        <f t="shared" si="20"/>
        <v>589997.71428571641</v>
      </c>
      <c r="X274" s="2">
        <f t="shared" si="6"/>
        <v>10002.285714283586</v>
      </c>
      <c r="Y274" s="2">
        <f t="shared" si="43"/>
        <v>52082227.221106112</v>
      </c>
      <c r="Z274" s="2" t="str">
        <f t="shared" si="8"/>
        <v>MEEP</v>
      </c>
      <c r="AA274" s="2">
        <f>IF(Z274="HERE",Y274,AA273+Graph!$G$1*1000)</f>
        <v>76272092.36396338</v>
      </c>
      <c r="AB274" s="2">
        <f t="shared" si="21"/>
        <v>420000</v>
      </c>
      <c r="AC274" s="2">
        <f t="shared" si="44"/>
        <v>50821552.678053066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205</v>
      </c>
      <c r="C275" s="7"/>
      <c r="D275" s="2" t="e">
        <f t="shared" si="12"/>
        <v>#N/A</v>
      </c>
      <c r="E275" s="2" t="e">
        <f t="shared" si="22"/>
        <v>#N/A</v>
      </c>
      <c r="F275" s="2">
        <v>1382962.106995523</v>
      </c>
      <c r="G275" s="2">
        <f t="shared" si="47"/>
        <v>589997.71428571432</v>
      </c>
      <c r="H275" s="2">
        <f t="shared" si="45"/>
        <v>136371221.24948189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2655353.5714285774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1403305.0720288157</v>
      </c>
      <c r="Q275" s="2">
        <f t="shared" si="48"/>
        <v>600000</v>
      </c>
      <c r="R275" s="2">
        <f t="shared" si="46"/>
        <v>138903642.75630221</v>
      </c>
      <c r="S275" s="2">
        <f t="shared" si="17"/>
        <v>589997.71428570151</v>
      </c>
      <c r="T275" s="2">
        <f t="shared" si="18"/>
        <v>10002.285714285914</v>
      </c>
      <c r="U275" s="2">
        <f t="shared" si="19"/>
        <v>600000</v>
      </c>
      <c r="V275" s="2">
        <f t="shared" si="34"/>
        <v>86811413.249481767</v>
      </c>
      <c r="W275" s="2">
        <f t="shared" si="20"/>
        <v>589997.71428571641</v>
      </c>
      <c r="X275" s="2">
        <f t="shared" si="6"/>
        <v>10002.285714283586</v>
      </c>
      <c r="Y275" s="2">
        <f t="shared" si="43"/>
        <v>52092229.506820396</v>
      </c>
      <c r="Z275" s="2" t="str">
        <f t="shared" si="8"/>
        <v>MEEP</v>
      </c>
      <c r="AA275" s="2">
        <f>IF(Z275="HERE",Y275,AA274+Graph!$G$1*1000)</f>
        <v>76692092.36396338</v>
      </c>
      <c r="AB275" s="2">
        <f t="shared" si="21"/>
        <v>420000</v>
      </c>
      <c r="AC275" s="2">
        <f t="shared" si="44"/>
        <v>50821552.678053066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206</v>
      </c>
      <c r="C276" s="7"/>
      <c r="D276" s="2" t="e">
        <f t="shared" si="12"/>
        <v>#N/A</v>
      </c>
      <c r="E276" s="2" t="e">
        <f t="shared" si="22"/>
        <v>#N/A</v>
      </c>
      <c r="F276" s="2">
        <v>1387469.3007748425</v>
      </c>
      <c r="G276" s="2">
        <f t="shared" si="47"/>
        <v>589997.71428571432</v>
      </c>
      <c r="H276" s="2">
        <f t="shared" si="45"/>
        <v>136961218.96376759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2665355.8571428633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1407886.656662643</v>
      </c>
      <c r="Q276" s="2">
        <f t="shared" si="48"/>
        <v>600000</v>
      </c>
      <c r="R276" s="2">
        <f t="shared" si="46"/>
        <v>139503642.75630221</v>
      </c>
      <c r="S276" s="2">
        <f t="shared" si="17"/>
        <v>589997.71428570151</v>
      </c>
      <c r="T276" s="2">
        <f t="shared" si="18"/>
        <v>10002.285714285914</v>
      </c>
      <c r="U276" s="2">
        <f t="shared" si="19"/>
        <v>600000</v>
      </c>
      <c r="V276" s="2">
        <f t="shared" si="34"/>
        <v>87401410.963767484</v>
      </c>
      <c r="W276" s="2">
        <f t="shared" si="20"/>
        <v>589997.71428571641</v>
      </c>
      <c r="X276" s="2">
        <f t="shared" si="6"/>
        <v>10002.285714283586</v>
      </c>
      <c r="Y276" s="2">
        <f t="shared" si="43"/>
        <v>52102231.792534679</v>
      </c>
      <c r="Z276" s="2" t="str">
        <f t="shared" si="8"/>
        <v>MEEP</v>
      </c>
      <c r="AA276" s="2">
        <f>IF(Z276="HERE",Y276,AA275+Graph!$G$1*1000)</f>
        <v>77112092.36396338</v>
      </c>
      <c r="AB276" s="2">
        <f t="shared" si="21"/>
        <v>420000</v>
      </c>
      <c r="AC276" s="2">
        <f t="shared" si="44"/>
        <v>50821552.678053066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207</v>
      </c>
      <c r="C277" s="7"/>
      <c r="D277" s="2" t="e">
        <f t="shared" si="12"/>
        <v>#N/A</v>
      </c>
      <c r="E277" s="2" t="e">
        <f t="shared" si="22"/>
        <v>#N/A</v>
      </c>
      <c r="F277" s="2">
        <v>1391976.4945541918</v>
      </c>
      <c r="G277" s="2">
        <f t="shared" si="47"/>
        <v>589997.71428571432</v>
      </c>
      <c r="H277" s="2">
        <f t="shared" si="45"/>
        <v>137551216.67805329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2675358.1428571492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1412468.2412965</v>
      </c>
      <c r="Q277" s="2">
        <f t="shared" si="48"/>
        <v>600000</v>
      </c>
      <c r="R277" s="2">
        <f t="shared" si="46"/>
        <v>140103642.75630221</v>
      </c>
      <c r="S277" s="2">
        <f t="shared" si="17"/>
        <v>589997.71428570151</v>
      </c>
      <c r="T277" s="2">
        <f t="shared" si="18"/>
        <v>10002.285714285914</v>
      </c>
      <c r="U277" s="2">
        <f t="shared" si="19"/>
        <v>600000</v>
      </c>
      <c r="V277" s="2">
        <f t="shared" si="34"/>
        <v>87991408.6780532</v>
      </c>
      <c r="W277" s="2">
        <f t="shared" si="20"/>
        <v>589997.71428571641</v>
      </c>
      <c r="X277" s="2">
        <f t="shared" si="6"/>
        <v>10002.285714283586</v>
      </c>
      <c r="Y277" s="2">
        <f t="shared" si="43"/>
        <v>52112234.078248963</v>
      </c>
      <c r="Z277" s="2" t="str">
        <f t="shared" si="8"/>
        <v>MEEP</v>
      </c>
      <c r="AA277" s="2">
        <f>IF(Z277="HERE",Y277,AA276+Graph!$G$1*1000)</f>
        <v>77532092.36396338</v>
      </c>
      <c r="AB277" s="2">
        <f t="shared" si="21"/>
        <v>420000</v>
      </c>
      <c r="AC277" s="2">
        <f t="shared" si="44"/>
        <v>50821552.678053066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208</v>
      </c>
      <c r="C278" s="7"/>
      <c r="D278" s="2" t="e">
        <f t="shared" si="12"/>
        <v>#N/A</v>
      </c>
      <c r="E278" s="2" t="e">
        <f t="shared" si="22"/>
        <v>#N/A</v>
      </c>
      <c r="F278" s="2">
        <v>1396483.6883335114</v>
      </c>
      <c r="G278" s="2">
        <f t="shared" si="47"/>
        <v>589997.71428571432</v>
      </c>
      <c r="H278" s="2">
        <f t="shared" si="45"/>
        <v>138141214.39233899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2685360.4285714352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1417049.825930357</v>
      </c>
      <c r="Q278" s="2">
        <f t="shared" si="48"/>
        <v>600000</v>
      </c>
      <c r="R278" s="2">
        <f t="shared" si="46"/>
        <v>140703642.75630221</v>
      </c>
      <c r="S278" s="2">
        <f t="shared" si="17"/>
        <v>589997.71428570151</v>
      </c>
      <c r="T278" s="2">
        <f t="shared" si="18"/>
        <v>10002.285714285914</v>
      </c>
      <c r="U278" s="2">
        <f t="shared" si="19"/>
        <v>600000</v>
      </c>
      <c r="V278" s="2">
        <f t="shared" si="34"/>
        <v>88581406.392338917</v>
      </c>
      <c r="W278" s="2">
        <f t="shared" si="20"/>
        <v>589997.71428571641</v>
      </c>
      <c r="X278" s="2">
        <f t="shared" si="6"/>
        <v>10002.285714283586</v>
      </c>
      <c r="Y278" s="2">
        <f t="shared" si="43"/>
        <v>52122236.363963246</v>
      </c>
      <c r="Z278" s="2" t="str">
        <f t="shared" si="8"/>
        <v>MEEP</v>
      </c>
      <c r="AA278" s="2">
        <f>IF(Z278="HERE",Y278,AA277+Graph!$G$1*1000)</f>
        <v>77952092.36396338</v>
      </c>
      <c r="AB278" s="2">
        <f t="shared" si="21"/>
        <v>420000</v>
      </c>
      <c r="AC278" s="2">
        <f t="shared" si="44"/>
        <v>50821552.678053066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209</v>
      </c>
      <c r="C279" s="7"/>
      <c r="D279" s="2" t="e">
        <f t="shared" si="12"/>
        <v>#N/A</v>
      </c>
      <c r="E279" s="2" t="e">
        <f t="shared" si="22"/>
        <v>#N/A</v>
      </c>
      <c r="F279" s="2">
        <v>1400990.8821128309</v>
      </c>
      <c r="G279" s="2">
        <f t="shared" si="47"/>
        <v>589997.71428571432</v>
      </c>
      <c r="H279" s="2">
        <f t="shared" si="45"/>
        <v>138731212.10662469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2695362.7142857211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1421631.410564214</v>
      </c>
      <c r="Q279" s="2">
        <f t="shared" si="48"/>
        <v>600000</v>
      </c>
      <c r="R279" s="2">
        <f t="shared" si="46"/>
        <v>141303642.75630221</v>
      </c>
      <c r="S279" s="2">
        <f t="shared" si="17"/>
        <v>589997.71428570151</v>
      </c>
      <c r="T279" s="2">
        <f t="shared" si="18"/>
        <v>10002.285714285914</v>
      </c>
      <c r="U279" s="2">
        <f t="shared" si="19"/>
        <v>600000</v>
      </c>
      <c r="V279" s="2">
        <f t="shared" si="34"/>
        <v>89171404.106624633</v>
      </c>
      <c r="W279" s="2">
        <f t="shared" si="20"/>
        <v>589997.71428571641</v>
      </c>
      <c r="X279" s="2">
        <f t="shared" si="6"/>
        <v>10002.285714283586</v>
      </c>
      <c r="Y279" s="2">
        <f t="shared" si="43"/>
        <v>52132238.64967753</v>
      </c>
      <c r="Z279" s="2" t="str">
        <f t="shared" si="8"/>
        <v>MEEP</v>
      </c>
      <c r="AA279" s="2">
        <f>IF(Z279="HERE",Y279,AA278+Graph!$G$1*1000)</f>
        <v>78372092.36396338</v>
      </c>
      <c r="AB279" s="2">
        <f t="shared" si="21"/>
        <v>420000</v>
      </c>
      <c r="AC279" s="2">
        <f t="shared" si="44"/>
        <v>50821552.678053066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210</v>
      </c>
      <c r="C280" s="7"/>
      <c r="D280" s="2" t="e">
        <f t="shared" si="12"/>
        <v>#N/A</v>
      </c>
      <c r="E280" s="2" t="e">
        <f t="shared" si="22"/>
        <v>#N/A</v>
      </c>
      <c r="F280" s="2">
        <v>1405498.0758921802</v>
      </c>
      <c r="G280" s="2">
        <f t="shared" si="47"/>
        <v>589997.71428571432</v>
      </c>
      <c r="H280" s="2">
        <f t="shared" si="45"/>
        <v>139321209.82091039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2705365.000000007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1426212.995198071</v>
      </c>
      <c r="Q280" s="2">
        <f t="shared" si="48"/>
        <v>600000</v>
      </c>
      <c r="R280" s="2">
        <f t="shared" si="46"/>
        <v>141903642.75630221</v>
      </c>
      <c r="S280" s="2">
        <f t="shared" si="17"/>
        <v>589997.71428570151</v>
      </c>
      <c r="T280" s="2">
        <f t="shared" si="18"/>
        <v>10002.285714285914</v>
      </c>
      <c r="U280" s="2">
        <f t="shared" si="19"/>
        <v>600000</v>
      </c>
      <c r="V280" s="2">
        <f t="shared" si="34"/>
        <v>89761401.820910349</v>
      </c>
      <c r="W280" s="2">
        <f t="shared" si="20"/>
        <v>589997.71428571641</v>
      </c>
      <c r="X280" s="2">
        <f t="shared" si="6"/>
        <v>10002.285714283586</v>
      </c>
      <c r="Y280" s="2">
        <f t="shared" si="43"/>
        <v>52142240.935391814</v>
      </c>
      <c r="Z280" s="2" t="str">
        <f t="shared" si="8"/>
        <v>MEEP</v>
      </c>
      <c r="AA280" s="2">
        <f>IF(Z280="HERE",Y280,AA279+Graph!$G$1*1000)</f>
        <v>78792092.36396338</v>
      </c>
      <c r="AB280" s="2">
        <f t="shared" si="21"/>
        <v>420000</v>
      </c>
      <c r="AC280" s="2">
        <f t="shared" si="44"/>
        <v>50821552.678053066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211</v>
      </c>
      <c r="C281" s="7"/>
      <c r="D281" s="2" t="e">
        <f t="shared" si="12"/>
        <v>#N/A</v>
      </c>
      <c r="E281" s="2" t="e">
        <f t="shared" si="22"/>
        <v>#N/A</v>
      </c>
      <c r="F281" s="2">
        <v>1410005.2696714997</v>
      </c>
      <c r="G281" s="2">
        <f t="shared" si="47"/>
        <v>589997.71428571432</v>
      </c>
      <c r="H281" s="2">
        <f t="shared" si="45"/>
        <v>139911207.5351961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2715367.2857142929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1430794.579831928</v>
      </c>
      <c r="Q281" s="2">
        <f t="shared" si="48"/>
        <v>600000</v>
      </c>
      <c r="R281" s="2">
        <f t="shared" si="46"/>
        <v>142503642.75630221</v>
      </c>
      <c r="S281" s="2">
        <f t="shared" si="17"/>
        <v>589997.71428570151</v>
      </c>
      <c r="T281" s="2">
        <f t="shared" si="18"/>
        <v>10002.285714285914</v>
      </c>
      <c r="U281" s="2">
        <f t="shared" si="19"/>
        <v>600000</v>
      </c>
      <c r="V281" s="2">
        <f t="shared" si="34"/>
        <v>90351399.535196066</v>
      </c>
      <c r="W281" s="2">
        <f t="shared" si="20"/>
        <v>589997.71428571641</v>
      </c>
      <c r="X281" s="2">
        <f t="shared" si="6"/>
        <v>10002.285714283586</v>
      </c>
      <c r="Y281" s="2">
        <f t="shared" si="43"/>
        <v>52152243.221106097</v>
      </c>
      <c r="Z281" s="2" t="str">
        <f t="shared" si="8"/>
        <v>MEEP</v>
      </c>
      <c r="AA281" s="2">
        <f>IF(Z281="HERE",Y281,AA280+Graph!$G$1*1000)</f>
        <v>79212092.36396338</v>
      </c>
      <c r="AB281" s="2">
        <f t="shared" si="21"/>
        <v>420000</v>
      </c>
      <c r="AC281" s="2">
        <f t="shared" si="44"/>
        <v>50821552.678053066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212</v>
      </c>
      <c r="C282" s="7"/>
      <c r="D282" s="2" t="e">
        <f t="shared" si="12"/>
        <v>#N/A</v>
      </c>
      <c r="E282" s="2" t="e">
        <f t="shared" si="22"/>
        <v>#N/A</v>
      </c>
      <c r="F282" s="2">
        <v>1414512.4634508491</v>
      </c>
      <c r="G282" s="2">
        <f t="shared" si="47"/>
        <v>589997.71428571432</v>
      </c>
      <c r="H282" s="2">
        <f t="shared" si="45"/>
        <v>140501205.2494818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2725369.5714285788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1435376.164465785</v>
      </c>
      <c r="Q282" s="2">
        <f t="shared" si="48"/>
        <v>600000</v>
      </c>
      <c r="R282" s="2">
        <f t="shared" si="46"/>
        <v>143103642.75630221</v>
      </c>
      <c r="S282" s="2">
        <f t="shared" si="17"/>
        <v>589997.71428570151</v>
      </c>
      <c r="T282" s="2">
        <f t="shared" si="18"/>
        <v>10002.285714285914</v>
      </c>
      <c r="U282" s="2">
        <f t="shared" si="19"/>
        <v>600000</v>
      </c>
      <c r="V282" s="2">
        <f t="shared" si="34"/>
        <v>90941397.249481782</v>
      </c>
      <c r="W282" s="2">
        <f t="shared" si="20"/>
        <v>589997.71428571641</v>
      </c>
      <c r="X282" s="2">
        <f t="shared" si="6"/>
        <v>10002.285714283586</v>
      </c>
      <c r="Y282" s="2">
        <f t="shared" si="43"/>
        <v>52162245.506820381</v>
      </c>
      <c r="Z282" s="2" t="str">
        <f t="shared" si="8"/>
        <v>MEEP</v>
      </c>
      <c r="AA282" s="2">
        <f>IF(Z282="HERE",Y282,AA281+Graph!$G$1*1000)</f>
        <v>79632092.36396338</v>
      </c>
      <c r="AB282" s="2">
        <f t="shared" si="21"/>
        <v>420000</v>
      </c>
      <c r="AC282" s="2">
        <f t="shared" si="44"/>
        <v>50821552.678053066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213</v>
      </c>
      <c r="C283" s="7"/>
      <c r="D283" s="2" t="e">
        <f t="shared" si="12"/>
        <v>#N/A</v>
      </c>
      <c r="E283" s="2" t="e">
        <f t="shared" si="22"/>
        <v>#N/A</v>
      </c>
      <c r="F283" s="2">
        <v>1419019.6572301686</v>
      </c>
      <c r="G283" s="2">
        <f t="shared" si="47"/>
        <v>589997.71428571432</v>
      </c>
      <c r="H283" s="2">
        <f t="shared" si="45"/>
        <v>141091202.9637675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2735371.8571428647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1439957.749099642</v>
      </c>
      <c r="Q283" s="2">
        <f t="shared" si="48"/>
        <v>600000</v>
      </c>
      <c r="R283" s="2">
        <f t="shared" si="46"/>
        <v>143703642.75630221</v>
      </c>
      <c r="S283" s="2">
        <f t="shared" si="17"/>
        <v>589997.71428570151</v>
      </c>
      <c r="T283" s="2">
        <f t="shared" si="18"/>
        <v>10002.285714285914</v>
      </c>
      <c r="U283" s="2">
        <f t="shared" si="19"/>
        <v>600000</v>
      </c>
      <c r="V283" s="2">
        <f t="shared" si="34"/>
        <v>91531394.963767499</v>
      </c>
      <c r="W283" s="2">
        <f t="shared" si="20"/>
        <v>589997.71428571641</v>
      </c>
      <c r="X283" s="2">
        <f t="shared" si="6"/>
        <v>10002.285714283586</v>
      </c>
      <c r="Y283" s="2">
        <f t="shared" si="43"/>
        <v>52172247.792534664</v>
      </c>
      <c r="Z283" s="2" t="str">
        <f t="shared" si="8"/>
        <v>MEEP</v>
      </c>
      <c r="AA283" s="2">
        <f>IF(Z283="HERE",Y283,AA282+Graph!$G$1*1000)</f>
        <v>80052092.36396338</v>
      </c>
      <c r="AB283" s="2">
        <f t="shared" si="21"/>
        <v>420000</v>
      </c>
      <c r="AC283" s="2">
        <f t="shared" si="44"/>
        <v>50821552.678053066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214</v>
      </c>
      <c r="C284" s="7"/>
      <c r="D284" s="2" t="e">
        <f t="shared" si="12"/>
        <v>#N/A</v>
      </c>
      <c r="E284" s="2" t="e">
        <f t="shared" si="22"/>
        <v>#N/A</v>
      </c>
      <c r="F284" s="2">
        <v>1423526.8510094881</v>
      </c>
      <c r="G284" s="2">
        <f t="shared" si="47"/>
        <v>589997.71428571432</v>
      </c>
      <c r="H284" s="2">
        <f t="shared" si="45"/>
        <v>141681200.6780532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2745374.1428571506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1444539.3337334692</v>
      </c>
      <c r="Q284" s="2">
        <f t="shared" si="48"/>
        <v>600000</v>
      </c>
      <c r="R284" s="2">
        <f t="shared" si="46"/>
        <v>144303642.75630221</v>
      </c>
      <c r="S284" s="2">
        <f t="shared" si="17"/>
        <v>589997.71428570151</v>
      </c>
      <c r="T284" s="2">
        <f t="shared" si="18"/>
        <v>10002.285714285914</v>
      </c>
      <c r="U284" s="2">
        <f t="shared" si="19"/>
        <v>600000</v>
      </c>
      <c r="V284" s="2">
        <f t="shared" si="34"/>
        <v>92121392.678053215</v>
      </c>
      <c r="W284" s="2">
        <f t="shared" si="20"/>
        <v>589997.71428571641</v>
      </c>
      <c r="X284" s="2">
        <f t="shared" si="6"/>
        <v>10002.285714283586</v>
      </c>
      <c r="Y284" s="2">
        <f t="shared" si="43"/>
        <v>52182250.078248948</v>
      </c>
      <c r="Z284" s="2" t="str">
        <f t="shared" si="8"/>
        <v>MEEP</v>
      </c>
      <c r="AA284" s="2">
        <f>IF(Z284="HERE",Y284,AA283+Graph!$G$1*1000)</f>
        <v>80472092.36396338</v>
      </c>
      <c r="AB284" s="2">
        <f t="shared" si="21"/>
        <v>420000</v>
      </c>
      <c r="AC284" s="2">
        <f t="shared" si="44"/>
        <v>50821552.678053066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215</v>
      </c>
      <c r="C285" s="7"/>
      <c r="D285" s="2" t="e">
        <f t="shared" si="12"/>
        <v>#N/A</v>
      </c>
      <c r="E285" s="2" t="e">
        <f t="shared" si="22"/>
        <v>#N/A</v>
      </c>
      <c r="F285" s="2">
        <v>1428034.0447888374</v>
      </c>
      <c r="G285" s="2">
        <f t="shared" si="47"/>
        <v>589997.71428571432</v>
      </c>
      <c r="H285" s="2">
        <f t="shared" si="45"/>
        <v>142271198.3923389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2755376.4285714366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1449120.9183673263</v>
      </c>
      <c r="Q285" s="2">
        <f t="shared" si="48"/>
        <v>600000</v>
      </c>
      <c r="R285" s="2">
        <f t="shared" si="46"/>
        <v>144903642.75630221</v>
      </c>
      <c r="S285" s="2">
        <f t="shared" si="17"/>
        <v>589997.71428570151</v>
      </c>
      <c r="T285" s="2">
        <f t="shared" si="18"/>
        <v>10002.285714285914</v>
      </c>
      <c r="U285" s="2">
        <f t="shared" si="19"/>
        <v>600000</v>
      </c>
      <c r="V285" s="2">
        <f t="shared" si="34"/>
        <v>92711390.392338932</v>
      </c>
      <c r="W285" s="2">
        <f t="shared" si="20"/>
        <v>589997.71428571641</v>
      </c>
      <c r="X285" s="2">
        <f t="shared" si="6"/>
        <v>10002.285714283586</v>
      </c>
      <c r="Y285" s="2">
        <f t="shared" si="43"/>
        <v>52192252.363963231</v>
      </c>
      <c r="Z285" s="2" t="str">
        <f t="shared" si="8"/>
        <v>MEEP</v>
      </c>
      <c r="AA285" s="2">
        <f>IF(Z285="HERE",Y285,AA284+Graph!$G$1*1000)</f>
        <v>80892092.36396338</v>
      </c>
      <c r="AB285" s="2">
        <f t="shared" si="21"/>
        <v>420000</v>
      </c>
      <c r="AC285" s="2">
        <f t="shared" si="44"/>
        <v>50821552.678053066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216</v>
      </c>
      <c r="C286" s="7"/>
      <c r="D286" s="2" t="e">
        <f t="shared" si="12"/>
        <v>#N/A</v>
      </c>
      <c r="E286" s="2" t="e">
        <f t="shared" si="22"/>
        <v>#N/A</v>
      </c>
      <c r="F286" s="2">
        <v>1432541.238568157</v>
      </c>
      <c r="G286" s="2">
        <f t="shared" si="47"/>
        <v>589997.71428571432</v>
      </c>
      <c r="H286" s="2">
        <f t="shared" si="45"/>
        <v>142861196.1066246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2765378.7142857225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1453702.5030011833</v>
      </c>
      <c r="Q286" s="2">
        <f t="shared" si="48"/>
        <v>600000</v>
      </c>
      <c r="R286" s="2">
        <f t="shared" si="46"/>
        <v>145503642.75630221</v>
      </c>
      <c r="S286" s="2">
        <f t="shared" si="17"/>
        <v>589997.71428570151</v>
      </c>
      <c r="T286" s="2">
        <f t="shared" si="18"/>
        <v>10002.285714285914</v>
      </c>
      <c r="U286" s="2">
        <f t="shared" si="19"/>
        <v>600000</v>
      </c>
      <c r="V286" s="2">
        <f t="shared" si="34"/>
        <v>93301388.106624648</v>
      </c>
      <c r="W286" s="2">
        <f t="shared" si="20"/>
        <v>589997.71428571641</v>
      </c>
      <c r="X286" s="2">
        <f t="shared" ref="X286:X385" si="51">SUM(U286-W286)</f>
        <v>10002.285714283586</v>
      </c>
      <c r="Y286" s="2">
        <f t="shared" si="43"/>
        <v>52202254.649677515</v>
      </c>
      <c r="Z286" s="2" t="str">
        <f t="shared" ref="Z286:Z385" si="52">IF(V286&lt;Y286,"HERE","MEEP")</f>
        <v>MEEP</v>
      </c>
      <c r="AA286" s="2">
        <f>IF(Z286="HERE",Y286,AA285+Graph!$G$1*1000)</f>
        <v>81312092.36396338</v>
      </c>
      <c r="AB286" s="2">
        <f t="shared" si="21"/>
        <v>420000</v>
      </c>
      <c r="AC286" s="2">
        <f t="shared" si="44"/>
        <v>50821552.678053066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217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1437048.4323474765</v>
      </c>
      <c r="G287" s="2">
        <f t="shared" si="47"/>
        <v>589997.71428571432</v>
      </c>
      <c r="H287" s="2">
        <f t="shared" si="45"/>
        <v>143451193.8209103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2775381.0000000084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1458284.0876350403</v>
      </c>
      <c r="Q287" s="2">
        <f t="shared" si="48"/>
        <v>600000</v>
      </c>
      <c r="R287" s="2">
        <f t="shared" si="46"/>
        <v>146103642.75630221</v>
      </c>
      <c r="S287" s="2">
        <f t="shared" ref="S287:S385" si="58">SUM(H287-H286)</f>
        <v>589997.71428570151</v>
      </c>
      <c r="T287" s="2">
        <f t="shared" ref="T287:T385" si="59">SUM(L287-L286)</f>
        <v>10002.285714285914</v>
      </c>
      <c r="U287" s="2">
        <f t="shared" ref="U287:U385" si="60">SUM(R287-R286)</f>
        <v>600000</v>
      </c>
      <c r="V287" s="2">
        <f t="shared" si="34"/>
        <v>93891385.820910364</v>
      </c>
      <c r="W287" s="2">
        <f t="shared" ref="W287:W385" si="61">SUM(V287-V286)</f>
        <v>589997.71428571641</v>
      </c>
      <c r="X287" s="2">
        <f t="shared" si="51"/>
        <v>10002.285714283586</v>
      </c>
      <c r="Y287" s="2">
        <f t="shared" ref="Y287:Y350" si="62">IF(COUNT($C288)=0,IF(COUNT($C287)=1,C287,SUM(Y286+X287)),C287)</f>
        <v>52212256.935391799</v>
      </c>
      <c r="Z287" s="2" t="str">
        <f t="shared" si="52"/>
        <v>MEEP</v>
      </c>
      <c r="AA287" s="2">
        <f>IF(Z287="HERE",Y287,AA286+Graph!$G$1*1000)</f>
        <v>81732092.36396338</v>
      </c>
      <c r="AB287" s="2">
        <f t="shared" ref="AB287:AB385" si="63">SUM(AA287-AA286)</f>
        <v>420000</v>
      </c>
      <c r="AC287" s="2">
        <f t="shared" ref="AC287:AC350" si="64">IF(Z288="HERE",V287,AC286)</f>
        <v>50821552.678053066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218</v>
      </c>
      <c r="C288" s="7"/>
      <c r="D288" s="2" t="e">
        <f t="shared" si="55"/>
        <v>#N/A</v>
      </c>
      <c r="E288" s="2" t="e">
        <f t="shared" si="22"/>
        <v>#N/A</v>
      </c>
      <c r="F288" s="2">
        <v>1441555.6261268258</v>
      </c>
      <c r="G288" s="2">
        <f t="shared" si="47"/>
        <v>589997.71428571432</v>
      </c>
      <c r="H288" s="2">
        <f t="shared" ref="H288:H351" si="65">IF(COUNT($C289)=0,IF(COUNT($C288)=1,C288,SUM(H287+G288)),C288)</f>
        <v>144041191.53519601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2785383.2857142943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1462865.6722688973</v>
      </c>
      <c r="Q288" s="2">
        <f t="shared" si="48"/>
        <v>600000</v>
      </c>
      <c r="R288" s="2">
        <f t="shared" ref="R288:R351" si="66">IF(COUNT($C289)=0,IF(COUNT($C288)=1,M288,SUM(R287+Q288)),M288)</f>
        <v>146703642.75630221</v>
      </c>
      <c r="S288" s="2">
        <f t="shared" si="58"/>
        <v>589997.71428570151</v>
      </c>
      <c r="T288" s="2">
        <f t="shared" si="59"/>
        <v>10002.285714285914</v>
      </c>
      <c r="U288" s="2">
        <f t="shared" si="60"/>
        <v>600000</v>
      </c>
      <c r="V288" s="2">
        <f t="shared" si="34"/>
        <v>94481383.535196081</v>
      </c>
      <c r="W288" s="2">
        <f t="shared" si="61"/>
        <v>589997.71428571641</v>
      </c>
      <c r="X288" s="2">
        <f t="shared" si="51"/>
        <v>10002.285714283586</v>
      </c>
      <c r="Y288" s="2">
        <f t="shared" si="62"/>
        <v>52222259.221106082</v>
      </c>
      <c r="Z288" s="2" t="str">
        <f t="shared" si="52"/>
        <v>MEEP</v>
      </c>
      <c r="AA288" s="2">
        <f>IF(Z288="HERE",Y288,AA287+Graph!$G$1*1000)</f>
        <v>82152092.36396338</v>
      </c>
      <c r="AB288" s="2">
        <f t="shared" si="63"/>
        <v>420000</v>
      </c>
      <c r="AC288" s="2">
        <f t="shared" si="64"/>
        <v>50821552.678053066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219</v>
      </c>
      <c r="C289" s="7"/>
      <c r="D289" s="2" t="e">
        <f t="shared" si="55"/>
        <v>#N/A</v>
      </c>
      <c r="E289" s="2" t="e">
        <f t="shared" si="22"/>
        <v>#N/A</v>
      </c>
      <c r="F289" s="2">
        <v>1446062.8199061453</v>
      </c>
      <c r="G289" s="2">
        <f t="shared" si="47"/>
        <v>589997.71428571432</v>
      </c>
      <c r="H289" s="2">
        <f t="shared" si="65"/>
        <v>144631189.24948171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2795385.5714285802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1467447.2569027543</v>
      </c>
      <c r="Q289" s="2">
        <f t="shared" si="48"/>
        <v>600000</v>
      </c>
      <c r="R289" s="2">
        <f t="shared" si="66"/>
        <v>147303642.75630221</v>
      </c>
      <c r="S289" s="2">
        <f t="shared" si="58"/>
        <v>589997.71428570151</v>
      </c>
      <c r="T289" s="2">
        <f t="shared" si="59"/>
        <v>10002.285714285914</v>
      </c>
      <c r="U289" s="2">
        <f t="shared" si="60"/>
        <v>600000</v>
      </c>
      <c r="V289" s="2">
        <f t="shared" si="34"/>
        <v>95071381.249481797</v>
      </c>
      <c r="W289" s="2">
        <f t="shared" si="61"/>
        <v>589997.71428571641</v>
      </c>
      <c r="X289" s="2">
        <f t="shared" si="51"/>
        <v>10002.285714283586</v>
      </c>
      <c r="Y289" s="2">
        <f t="shared" si="62"/>
        <v>52232261.506820366</v>
      </c>
      <c r="Z289" s="2" t="str">
        <f t="shared" si="52"/>
        <v>MEEP</v>
      </c>
      <c r="AA289" s="2">
        <f>IF(Z289="HERE",Y289,AA288+Graph!$G$1*1000)</f>
        <v>82572092.36396338</v>
      </c>
      <c r="AB289" s="2">
        <f t="shared" si="63"/>
        <v>420000</v>
      </c>
      <c r="AC289" s="2">
        <f t="shared" si="64"/>
        <v>50821552.678053066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220</v>
      </c>
      <c r="C290" s="7"/>
      <c r="D290" s="2" t="e">
        <f t="shared" si="55"/>
        <v>#N/A</v>
      </c>
      <c r="E290" s="2" t="e">
        <f t="shared" si="22"/>
        <v>#N/A</v>
      </c>
      <c r="F290" s="2">
        <v>1450570.0136854649</v>
      </c>
      <c r="G290" s="2">
        <f t="shared" si="47"/>
        <v>589997.71428571432</v>
      </c>
      <c r="H290" s="2">
        <f t="shared" si="65"/>
        <v>145221186.96376741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2805387.8571428661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1472028.8415366113</v>
      </c>
      <c r="Q290" s="2">
        <f t="shared" si="48"/>
        <v>600000</v>
      </c>
      <c r="R290" s="2">
        <f t="shared" si="66"/>
        <v>147903642.75630221</v>
      </c>
      <c r="S290" s="2">
        <f t="shared" si="58"/>
        <v>589997.71428570151</v>
      </c>
      <c r="T290" s="2">
        <f t="shared" si="59"/>
        <v>10002.285714285914</v>
      </c>
      <c r="U290" s="2">
        <f t="shared" si="60"/>
        <v>600000</v>
      </c>
      <c r="V290" s="2">
        <f t="shared" si="34"/>
        <v>95661378.963767514</v>
      </c>
      <c r="W290" s="2">
        <f t="shared" si="61"/>
        <v>589997.71428571641</v>
      </c>
      <c r="X290" s="2">
        <f t="shared" si="51"/>
        <v>10002.285714283586</v>
      </c>
      <c r="Y290" s="2">
        <f t="shared" si="62"/>
        <v>52242263.792534649</v>
      </c>
      <c r="Z290" s="2" t="str">
        <f t="shared" si="52"/>
        <v>MEEP</v>
      </c>
      <c r="AA290" s="2">
        <f>IF(Z290="HERE",Y290,AA289+Graph!$G$1*1000)</f>
        <v>82992092.36396338</v>
      </c>
      <c r="AB290" s="2">
        <f t="shared" si="63"/>
        <v>420000</v>
      </c>
      <c r="AC290" s="2">
        <f t="shared" si="64"/>
        <v>50821552.678053066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221</v>
      </c>
      <c r="C291" s="7"/>
      <c r="D291" s="2" t="e">
        <f t="shared" si="55"/>
        <v>#N/A</v>
      </c>
      <c r="E291" s="2" t="e">
        <f t="shared" si="22"/>
        <v>#N/A</v>
      </c>
      <c r="F291" s="2">
        <v>1455077.2074648142</v>
      </c>
      <c r="G291" s="2">
        <f t="shared" si="47"/>
        <v>589997.71428571432</v>
      </c>
      <c r="H291" s="2">
        <f t="shared" si="65"/>
        <v>145811184.67805311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2815390.142857152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1476610.4261704683</v>
      </c>
      <c r="Q291" s="2">
        <f t="shared" si="48"/>
        <v>600000</v>
      </c>
      <c r="R291" s="2">
        <f t="shared" si="66"/>
        <v>148503642.75630221</v>
      </c>
      <c r="S291" s="2">
        <f t="shared" si="58"/>
        <v>589997.71428570151</v>
      </c>
      <c r="T291" s="2">
        <f t="shared" si="59"/>
        <v>10002.285714285914</v>
      </c>
      <c r="U291" s="2">
        <f t="shared" si="60"/>
        <v>600000</v>
      </c>
      <c r="V291" s="2">
        <f t="shared" si="34"/>
        <v>96251376.67805323</v>
      </c>
      <c r="W291" s="2">
        <f t="shared" si="61"/>
        <v>589997.71428571641</v>
      </c>
      <c r="X291" s="2">
        <f t="shared" si="51"/>
        <v>10002.285714283586</v>
      </c>
      <c r="Y291" s="2">
        <f t="shared" si="62"/>
        <v>52252266.078248933</v>
      </c>
      <c r="Z291" s="2" t="str">
        <f t="shared" si="52"/>
        <v>MEEP</v>
      </c>
      <c r="AA291" s="2">
        <f>IF(Z291="HERE",Y291,AA290+Graph!$G$1*1000)</f>
        <v>83412092.36396338</v>
      </c>
      <c r="AB291" s="2">
        <f t="shared" si="63"/>
        <v>420000</v>
      </c>
      <c r="AC291" s="2">
        <f t="shared" si="64"/>
        <v>50821552.678053066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222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1459584.4012441337</v>
      </c>
      <c r="G292" s="2">
        <f t="shared" si="47"/>
        <v>589997.71428571432</v>
      </c>
      <c r="H292" s="2">
        <f t="shared" si="65"/>
        <v>146401182.39233881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2825392.428571438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1481192.0108043253</v>
      </c>
      <c r="Q292" s="2">
        <f t="shared" si="48"/>
        <v>600000</v>
      </c>
      <c r="R292" s="2">
        <f t="shared" si="66"/>
        <v>149103642.75630221</v>
      </c>
      <c r="S292" s="2">
        <f t="shared" si="58"/>
        <v>589997.71428570151</v>
      </c>
      <c r="T292" s="2">
        <f t="shared" si="59"/>
        <v>10002.285714285914</v>
      </c>
      <c r="U292" s="2">
        <f t="shared" si="60"/>
        <v>600000</v>
      </c>
      <c r="V292" s="2">
        <f t="shared" si="34"/>
        <v>96841374.392338946</v>
      </c>
      <c r="W292" s="2">
        <f t="shared" si="61"/>
        <v>589997.71428571641</v>
      </c>
      <c r="X292" s="2">
        <f t="shared" si="51"/>
        <v>10002.285714283586</v>
      </c>
      <c r="Y292" s="2">
        <f t="shared" si="62"/>
        <v>52262268.363963217</v>
      </c>
      <c r="Z292" s="2" t="str">
        <f t="shared" si="52"/>
        <v>MEEP</v>
      </c>
      <c r="AA292" s="2">
        <f>IF(Z292="HERE",Y292,AA291+Graph!$G$1*1000)</f>
        <v>83832092.36396338</v>
      </c>
      <c r="AB292" s="2">
        <f t="shared" si="63"/>
        <v>420000</v>
      </c>
      <c r="AC292" s="2">
        <f t="shared" si="64"/>
        <v>50821552.678053066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223</v>
      </c>
      <c r="C293" s="7"/>
      <c r="D293" s="2" t="e">
        <f t="shared" si="55"/>
        <v>#N/A</v>
      </c>
      <c r="E293" s="2" t="e">
        <f t="shared" si="67"/>
        <v>#N/A</v>
      </c>
      <c r="F293" s="2">
        <v>1464091.5950234532</v>
      </c>
      <c r="G293" s="2">
        <f t="shared" si="47"/>
        <v>589997.71428571432</v>
      </c>
      <c r="H293" s="2">
        <f t="shared" si="65"/>
        <v>146991180.10662451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2835394.7142857239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1485773.5954381526</v>
      </c>
      <c r="Q293" s="2">
        <f t="shared" si="48"/>
        <v>600000</v>
      </c>
      <c r="R293" s="2">
        <f t="shared" si="66"/>
        <v>149703642.75630221</v>
      </c>
      <c r="S293" s="2">
        <f t="shared" si="58"/>
        <v>589997.71428570151</v>
      </c>
      <c r="T293" s="2">
        <f t="shared" si="59"/>
        <v>10002.285714285914</v>
      </c>
      <c r="U293" s="2">
        <f t="shared" si="60"/>
        <v>600000</v>
      </c>
      <c r="V293" s="2">
        <f t="shared" si="34"/>
        <v>97431372.106624663</v>
      </c>
      <c r="W293" s="2">
        <f t="shared" si="61"/>
        <v>589997.71428571641</v>
      </c>
      <c r="X293" s="2">
        <f t="shared" si="51"/>
        <v>10002.285714283586</v>
      </c>
      <c r="Y293" s="2">
        <f t="shared" si="62"/>
        <v>52272270.6496775</v>
      </c>
      <c r="Z293" s="2" t="str">
        <f t="shared" si="52"/>
        <v>MEEP</v>
      </c>
      <c r="AA293" s="2">
        <f>IF(Z293="HERE",Y293,AA292+Graph!$G$1*1000)</f>
        <v>84252092.36396338</v>
      </c>
      <c r="AB293" s="2">
        <f t="shared" si="63"/>
        <v>420000</v>
      </c>
      <c r="AC293" s="2">
        <f t="shared" si="64"/>
        <v>50821552.678053066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224</v>
      </c>
      <c r="C294" s="7"/>
      <c r="D294" s="2" t="e">
        <f t="shared" si="55"/>
        <v>#N/A</v>
      </c>
      <c r="E294" s="2" t="e">
        <f t="shared" si="67"/>
        <v>#N/A</v>
      </c>
      <c r="F294" s="2">
        <v>1468598.7888028026</v>
      </c>
      <c r="G294" s="2">
        <f t="shared" ref="G294:G357" si="70">IF(F294&gt;600000,$AK$31*1000,F294)</f>
        <v>589997.71428571432</v>
      </c>
      <c r="H294" s="2">
        <f t="shared" si="65"/>
        <v>147581177.82091022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2845397.0000000098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1490355.1800720096</v>
      </c>
      <c r="Q294" s="2">
        <f t="shared" ref="Q294:Q357" si="71">IF(P294&gt;600000,600000,P294)</f>
        <v>600000</v>
      </c>
      <c r="R294" s="2">
        <f t="shared" si="66"/>
        <v>150303642.75630221</v>
      </c>
      <c r="S294" s="2">
        <f t="shared" si="58"/>
        <v>589997.71428570151</v>
      </c>
      <c r="T294" s="2">
        <f t="shared" si="59"/>
        <v>10002.285714285914</v>
      </c>
      <c r="U294" s="2">
        <f t="shared" si="60"/>
        <v>600000</v>
      </c>
      <c r="V294" s="2">
        <f t="shared" si="34"/>
        <v>98021369.820910379</v>
      </c>
      <c r="W294" s="2">
        <f t="shared" si="61"/>
        <v>589997.71428571641</v>
      </c>
      <c r="X294" s="2">
        <f t="shared" si="51"/>
        <v>10002.285714283586</v>
      </c>
      <c r="Y294" s="2">
        <f t="shared" si="62"/>
        <v>52282272.935391784</v>
      </c>
      <c r="Z294" s="2" t="str">
        <f t="shared" si="52"/>
        <v>MEEP</v>
      </c>
      <c r="AA294" s="2">
        <f>IF(Z294="HERE",Y294,AA293+Graph!$G$1*1000)</f>
        <v>84672092.36396338</v>
      </c>
      <c r="AB294" s="2">
        <f t="shared" si="63"/>
        <v>420000</v>
      </c>
      <c r="AC294" s="2">
        <f t="shared" si="64"/>
        <v>50821552.678053066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225</v>
      </c>
      <c r="C295" s="7"/>
      <c r="D295" s="2" t="e">
        <f t="shared" si="55"/>
        <v>#N/A</v>
      </c>
      <c r="E295" s="2" t="e">
        <f t="shared" si="67"/>
        <v>#N/A</v>
      </c>
      <c r="F295" s="2">
        <v>1473105.9825821221</v>
      </c>
      <c r="G295" s="2">
        <f t="shared" si="70"/>
        <v>589997.71428571432</v>
      </c>
      <c r="H295" s="2">
        <f t="shared" si="65"/>
        <v>148171175.53519592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2855399.2857142957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1494936.7647058666</v>
      </c>
      <c r="Q295" s="2">
        <f t="shared" si="71"/>
        <v>600000</v>
      </c>
      <c r="R295" s="2">
        <f t="shared" si="66"/>
        <v>150903642.75630221</v>
      </c>
      <c r="S295" s="2">
        <f t="shared" si="58"/>
        <v>589997.71428570151</v>
      </c>
      <c r="T295" s="2">
        <f t="shared" si="59"/>
        <v>10002.285714285914</v>
      </c>
      <c r="U295" s="2">
        <f t="shared" si="60"/>
        <v>600000</v>
      </c>
      <c r="V295" s="2">
        <f t="shared" si="34"/>
        <v>98611367.535196096</v>
      </c>
      <c r="W295" s="2">
        <f t="shared" si="61"/>
        <v>589997.71428571641</v>
      </c>
      <c r="X295" s="2">
        <f t="shared" si="51"/>
        <v>10002.285714283586</v>
      </c>
      <c r="Y295" s="2">
        <f t="shared" si="62"/>
        <v>52292275.221106067</v>
      </c>
      <c r="Z295" s="2" t="str">
        <f t="shared" si="52"/>
        <v>MEEP</v>
      </c>
      <c r="AA295" s="2">
        <f>IF(Z295="HERE",Y295,AA294+Graph!$G$1*1000)</f>
        <v>85092092.36396338</v>
      </c>
      <c r="AB295" s="2">
        <f t="shared" si="63"/>
        <v>420000</v>
      </c>
      <c r="AC295" s="2">
        <f t="shared" si="64"/>
        <v>50821552.678053066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226</v>
      </c>
      <c r="C296" s="7"/>
      <c r="D296" s="2" t="e">
        <f t="shared" si="55"/>
        <v>#N/A</v>
      </c>
      <c r="E296" s="2" t="e">
        <f t="shared" si="67"/>
        <v>#N/A</v>
      </c>
      <c r="F296" s="2">
        <v>1477613.1763614416</v>
      </c>
      <c r="G296" s="2">
        <f t="shared" si="70"/>
        <v>589997.71428571432</v>
      </c>
      <c r="H296" s="2">
        <f t="shared" si="65"/>
        <v>148761173.24948162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2865401.5714285816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1499518.3493397236</v>
      </c>
      <c r="Q296" s="2">
        <f t="shared" si="71"/>
        <v>600000</v>
      </c>
      <c r="R296" s="2">
        <f t="shared" si="66"/>
        <v>151503642.75630221</v>
      </c>
      <c r="S296" s="2">
        <f t="shared" si="58"/>
        <v>589997.71428570151</v>
      </c>
      <c r="T296" s="2">
        <f t="shared" si="59"/>
        <v>10002.285714285914</v>
      </c>
      <c r="U296" s="2">
        <f t="shared" si="60"/>
        <v>600000</v>
      </c>
      <c r="V296" s="2">
        <f t="shared" si="34"/>
        <v>99201365.249481812</v>
      </c>
      <c r="W296" s="2">
        <f t="shared" si="61"/>
        <v>589997.71428571641</v>
      </c>
      <c r="X296" s="2">
        <f t="shared" si="51"/>
        <v>10002.285714283586</v>
      </c>
      <c r="Y296" s="2">
        <f t="shared" si="62"/>
        <v>52302277.506820351</v>
      </c>
      <c r="Z296" s="2" t="str">
        <f t="shared" si="52"/>
        <v>MEEP</v>
      </c>
      <c r="AA296" s="2">
        <f>IF(Z296="HERE",Y296,AA295+Graph!$G$1*1000)</f>
        <v>85512092.36396338</v>
      </c>
      <c r="AB296" s="2">
        <f t="shared" si="63"/>
        <v>420000</v>
      </c>
      <c r="AC296" s="2">
        <f t="shared" si="64"/>
        <v>50821552.678053066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227</v>
      </c>
      <c r="C297" s="7"/>
      <c r="D297" s="2" t="e">
        <f t="shared" si="55"/>
        <v>#N/A</v>
      </c>
      <c r="E297" s="2" t="e">
        <f t="shared" si="67"/>
        <v>#N/A</v>
      </c>
      <c r="F297" s="2">
        <v>1482120.3701407909</v>
      </c>
      <c r="G297" s="2">
        <f t="shared" si="70"/>
        <v>589997.71428571432</v>
      </c>
      <c r="H297" s="2">
        <f t="shared" si="65"/>
        <v>149351170.96376732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2875403.8571428675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1504099.9339735806</v>
      </c>
      <c r="Q297" s="2">
        <f t="shared" si="71"/>
        <v>600000</v>
      </c>
      <c r="R297" s="2">
        <f t="shared" si="66"/>
        <v>152103642.75630221</v>
      </c>
      <c r="S297" s="2">
        <f t="shared" si="58"/>
        <v>589997.71428570151</v>
      </c>
      <c r="T297" s="2">
        <f t="shared" si="59"/>
        <v>10002.285714285914</v>
      </c>
      <c r="U297" s="2">
        <f t="shared" si="60"/>
        <v>600000</v>
      </c>
      <c r="V297" s="2">
        <f t="shared" si="34"/>
        <v>99791362.963767529</v>
      </c>
      <c r="W297" s="2">
        <f t="shared" si="61"/>
        <v>589997.71428571641</v>
      </c>
      <c r="X297" s="2">
        <f t="shared" si="51"/>
        <v>10002.285714283586</v>
      </c>
      <c r="Y297" s="2">
        <f t="shared" si="62"/>
        <v>52312279.792534634</v>
      </c>
      <c r="Z297" s="2" t="str">
        <f t="shared" si="52"/>
        <v>MEEP</v>
      </c>
      <c r="AA297" s="2">
        <f>IF(Z297="HERE",Y297,AA296+Graph!$G$1*1000)</f>
        <v>85932092.36396338</v>
      </c>
      <c r="AB297" s="2">
        <f t="shared" si="63"/>
        <v>420000</v>
      </c>
      <c r="AC297" s="2">
        <f t="shared" si="64"/>
        <v>50821552.678053066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228</v>
      </c>
      <c r="C298" s="7"/>
      <c r="D298" s="2" t="e">
        <f t="shared" si="55"/>
        <v>#N/A</v>
      </c>
      <c r="E298" s="2" t="e">
        <f t="shared" si="67"/>
        <v>#N/A</v>
      </c>
      <c r="F298" s="2">
        <v>1486627.5639201105</v>
      </c>
      <c r="G298" s="2">
        <f t="shared" si="70"/>
        <v>589997.71428571432</v>
      </c>
      <c r="H298" s="2">
        <f t="shared" si="65"/>
        <v>149941168.67805302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2885406.1428571534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1508681.5186074376</v>
      </c>
      <c r="Q298" s="2">
        <f t="shared" si="71"/>
        <v>600000</v>
      </c>
      <c r="R298" s="2">
        <f t="shared" si="66"/>
        <v>152703642.75630221</v>
      </c>
      <c r="S298" s="2">
        <f t="shared" si="58"/>
        <v>589997.71428570151</v>
      </c>
      <c r="T298" s="2">
        <f t="shared" si="59"/>
        <v>10002.285714285914</v>
      </c>
      <c r="U298" s="2">
        <f t="shared" si="60"/>
        <v>600000</v>
      </c>
      <c r="V298" s="2">
        <f t="shared" si="34"/>
        <v>100381360.67805324</v>
      </c>
      <c r="W298" s="2">
        <f t="shared" si="61"/>
        <v>589997.71428571641</v>
      </c>
      <c r="X298" s="2">
        <f t="shared" si="51"/>
        <v>10002.285714283586</v>
      </c>
      <c r="Y298" s="2">
        <f t="shared" si="62"/>
        <v>52322282.078248918</v>
      </c>
      <c r="Z298" s="2" t="str">
        <f t="shared" si="52"/>
        <v>MEEP</v>
      </c>
      <c r="AA298" s="2">
        <f>IF(Z298="HERE",Y298,AA297+Graph!$G$1*1000)</f>
        <v>86352092.36396338</v>
      </c>
      <c r="AB298" s="2">
        <f t="shared" si="63"/>
        <v>420000</v>
      </c>
      <c r="AC298" s="2">
        <f t="shared" si="64"/>
        <v>50821552.678053066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229</v>
      </c>
      <c r="C299" s="7"/>
      <c r="D299" s="2" t="e">
        <f t="shared" si="55"/>
        <v>#N/A</v>
      </c>
      <c r="E299" s="2" t="e">
        <f t="shared" si="67"/>
        <v>#N/A</v>
      </c>
      <c r="F299" s="2">
        <v>1491134.75769943</v>
      </c>
      <c r="G299" s="2">
        <f t="shared" si="70"/>
        <v>589997.71428571432</v>
      </c>
      <c r="H299" s="2">
        <f t="shared" si="65"/>
        <v>150531166.39233872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2895408.4285714393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1513263.1032412946</v>
      </c>
      <c r="Q299" s="2">
        <f t="shared" si="71"/>
        <v>600000</v>
      </c>
      <c r="R299" s="2">
        <f t="shared" si="66"/>
        <v>153303642.75630221</v>
      </c>
      <c r="S299" s="2">
        <f t="shared" si="58"/>
        <v>589997.71428570151</v>
      </c>
      <c r="T299" s="2">
        <f t="shared" si="59"/>
        <v>10002.285714285914</v>
      </c>
      <c r="U299" s="2">
        <f t="shared" si="60"/>
        <v>600000</v>
      </c>
      <c r="V299" s="2">
        <f t="shared" si="34"/>
        <v>100971358.39233896</v>
      </c>
      <c r="W299" s="2">
        <f t="shared" si="61"/>
        <v>589997.71428571641</v>
      </c>
      <c r="X299" s="2">
        <f t="shared" si="51"/>
        <v>10002.285714283586</v>
      </c>
      <c r="Y299" s="2">
        <f t="shared" si="62"/>
        <v>52332284.363963202</v>
      </c>
      <c r="Z299" s="2" t="str">
        <f t="shared" si="52"/>
        <v>MEEP</v>
      </c>
      <c r="AA299" s="2">
        <f>IF(Z299="HERE",Y299,AA298+Graph!$G$1*1000)</f>
        <v>86772092.36396338</v>
      </c>
      <c r="AB299" s="2">
        <f t="shared" si="63"/>
        <v>420000</v>
      </c>
      <c r="AC299" s="2">
        <f t="shared" si="64"/>
        <v>50821552.678053066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230</v>
      </c>
      <c r="C300" s="7"/>
      <c r="D300" s="2" t="e">
        <f t="shared" si="55"/>
        <v>#N/A</v>
      </c>
      <c r="E300" s="2" t="e">
        <f t="shared" si="67"/>
        <v>#N/A</v>
      </c>
      <c r="F300" s="2">
        <v>1495641.9514787793</v>
      </c>
      <c r="G300" s="2">
        <f t="shared" si="70"/>
        <v>589997.71428571432</v>
      </c>
      <c r="H300" s="2">
        <f t="shared" si="65"/>
        <v>151121164.10662442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2905410.7142857253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1517844.6878751516</v>
      </c>
      <c r="Q300" s="2">
        <f t="shared" si="71"/>
        <v>600000</v>
      </c>
      <c r="R300" s="2">
        <f t="shared" si="66"/>
        <v>153903642.75630221</v>
      </c>
      <c r="S300" s="2">
        <f t="shared" si="58"/>
        <v>589997.71428570151</v>
      </c>
      <c r="T300" s="2">
        <f t="shared" si="59"/>
        <v>10002.285714285914</v>
      </c>
      <c r="U300" s="2">
        <f t="shared" si="60"/>
        <v>600000</v>
      </c>
      <c r="V300" s="2">
        <f t="shared" si="34"/>
        <v>101561356.10662468</v>
      </c>
      <c r="W300" s="2">
        <f t="shared" si="61"/>
        <v>589997.71428571641</v>
      </c>
      <c r="X300" s="2">
        <f t="shared" si="51"/>
        <v>10002.285714283586</v>
      </c>
      <c r="Y300" s="2">
        <f t="shared" si="62"/>
        <v>52342286.649677485</v>
      </c>
      <c r="Z300" s="2" t="str">
        <f t="shared" si="52"/>
        <v>MEEP</v>
      </c>
      <c r="AA300" s="2">
        <f>IF(Z300="HERE",Y300,AA299+Graph!$G$1*1000)</f>
        <v>87192092.36396338</v>
      </c>
      <c r="AB300" s="2">
        <f t="shared" si="63"/>
        <v>420000</v>
      </c>
      <c r="AC300" s="2">
        <f t="shared" si="64"/>
        <v>50821552.678053066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231</v>
      </c>
      <c r="C301" s="7"/>
      <c r="D301" s="2" t="e">
        <f t="shared" si="55"/>
        <v>#N/A</v>
      </c>
      <c r="E301" s="2" t="e">
        <f t="shared" si="67"/>
        <v>#N/A</v>
      </c>
      <c r="F301" s="2">
        <v>1500149.1452580988</v>
      </c>
      <c r="G301" s="2">
        <f t="shared" si="70"/>
        <v>589997.71428571432</v>
      </c>
      <c r="H301" s="2">
        <f t="shared" si="65"/>
        <v>151711161.82091013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2915413.0000000112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1522426.2725089788</v>
      </c>
      <c r="Q301" s="2">
        <f t="shared" si="71"/>
        <v>600000</v>
      </c>
      <c r="R301" s="2">
        <f t="shared" si="66"/>
        <v>154503642.75630221</v>
      </c>
      <c r="S301" s="2">
        <f t="shared" si="58"/>
        <v>589997.71428570151</v>
      </c>
      <c r="T301" s="2">
        <f t="shared" si="59"/>
        <v>10002.285714285914</v>
      </c>
      <c r="U301" s="2">
        <f t="shared" si="60"/>
        <v>600000</v>
      </c>
      <c r="V301" s="2">
        <f t="shared" si="34"/>
        <v>102151353.82091039</v>
      </c>
      <c r="W301" s="2">
        <f t="shared" si="61"/>
        <v>589997.71428571641</v>
      </c>
      <c r="X301" s="2">
        <f t="shared" si="51"/>
        <v>10002.285714283586</v>
      </c>
      <c r="Y301" s="2">
        <f t="shared" si="62"/>
        <v>52352288.935391769</v>
      </c>
      <c r="Z301" s="2" t="str">
        <f t="shared" si="52"/>
        <v>MEEP</v>
      </c>
      <c r="AA301" s="2">
        <f>IF(Z301="HERE",Y301,AA300+Graph!$G$1*1000)</f>
        <v>87612092.36396338</v>
      </c>
      <c r="AB301" s="2">
        <f t="shared" si="63"/>
        <v>420000</v>
      </c>
      <c r="AC301" s="2">
        <f t="shared" si="64"/>
        <v>50821552.678053066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232</v>
      </c>
      <c r="C302" s="7"/>
      <c r="D302" s="2" t="e">
        <f t="shared" si="55"/>
        <v>#N/A</v>
      </c>
      <c r="E302" s="2" t="e">
        <f t="shared" si="67"/>
        <v>#N/A</v>
      </c>
      <c r="F302" s="2">
        <v>1504656.3390374184</v>
      </c>
      <c r="G302" s="2">
        <f t="shared" si="70"/>
        <v>589997.71428571432</v>
      </c>
      <c r="H302" s="2">
        <f t="shared" si="65"/>
        <v>152301159.53519583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2925415.2857142971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1527007.8571428359</v>
      </c>
      <c r="Q302" s="2">
        <f t="shared" si="71"/>
        <v>600000</v>
      </c>
      <c r="R302" s="2">
        <f t="shared" si="66"/>
        <v>155103642.75630221</v>
      </c>
      <c r="S302" s="2">
        <f t="shared" si="58"/>
        <v>589997.71428570151</v>
      </c>
      <c r="T302" s="2">
        <f t="shared" si="59"/>
        <v>10002.285714285914</v>
      </c>
      <c r="U302" s="2">
        <f t="shared" si="60"/>
        <v>600000</v>
      </c>
      <c r="V302" s="2">
        <f t="shared" si="34"/>
        <v>102741351.53519611</v>
      </c>
      <c r="W302" s="2">
        <f t="shared" si="61"/>
        <v>589997.71428571641</v>
      </c>
      <c r="X302" s="2">
        <f t="shared" si="51"/>
        <v>10002.285714283586</v>
      </c>
      <c r="Y302" s="2">
        <f t="shared" si="62"/>
        <v>52362291.221106052</v>
      </c>
      <c r="Z302" s="2" t="str">
        <f t="shared" si="52"/>
        <v>MEEP</v>
      </c>
      <c r="AA302" s="2">
        <f>IF(Z302="HERE",Y302,AA301+Graph!$G$1*1000)</f>
        <v>88032092.36396338</v>
      </c>
      <c r="AB302" s="2">
        <f t="shared" si="63"/>
        <v>420000</v>
      </c>
      <c r="AC302" s="2">
        <f t="shared" si="64"/>
        <v>50821552.678053066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233</v>
      </c>
      <c r="C303" s="7"/>
      <c r="D303" s="2" t="e">
        <f t="shared" si="55"/>
        <v>#N/A</v>
      </c>
      <c r="E303" s="2" t="e">
        <f t="shared" si="67"/>
        <v>#N/A</v>
      </c>
      <c r="F303" s="2">
        <v>1509163.5328167677</v>
      </c>
      <c r="G303" s="2">
        <f t="shared" si="70"/>
        <v>589997.71428571432</v>
      </c>
      <c r="H303" s="2">
        <f t="shared" si="65"/>
        <v>152891157.24948153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2935417.571428583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1531589.4417766929</v>
      </c>
      <c r="Q303" s="2">
        <f t="shared" si="71"/>
        <v>600000</v>
      </c>
      <c r="R303" s="2">
        <f t="shared" si="66"/>
        <v>155703642.75630221</v>
      </c>
      <c r="S303" s="2">
        <f t="shared" si="58"/>
        <v>589997.71428570151</v>
      </c>
      <c r="T303" s="2">
        <f t="shared" si="59"/>
        <v>10002.285714285914</v>
      </c>
      <c r="U303" s="2">
        <f t="shared" si="60"/>
        <v>600000</v>
      </c>
      <c r="V303" s="2">
        <f t="shared" si="34"/>
        <v>103331349.24948183</v>
      </c>
      <c r="W303" s="2">
        <f t="shared" si="61"/>
        <v>589997.71428571641</v>
      </c>
      <c r="X303" s="2">
        <f t="shared" si="51"/>
        <v>10002.285714283586</v>
      </c>
      <c r="Y303" s="2">
        <f t="shared" si="62"/>
        <v>52372293.506820336</v>
      </c>
      <c r="Z303" s="2" t="str">
        <f t="shared" si="52"/>
        <v>MEEP</v>
      </c>
      <c r="AA303" s="2">
        <f>IF(Z303="HERE",Y303,AA302+Graph!$G$1*1000)</f>
        <v>88452092.36396338</v>
      </c>
      <c r="AB303" s="2">
        <f t="shared" si="63"/>
        <v>420000</v>
      </c>
      <c r="AC303" s="2">
        <f t="shared" si="64"/>
        <v>50821552.678053066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234</v>
      </c>
      <c r="C304" s="7"/>
      <c r="D304" s="2" t="e">
        <f t="shared" si="55"/>
        <v>#N/A</v>
      </c>
      <c r="E304" s="2" t="e">
        <f t="shared" si="67"/>
        <v>#N/A</v>
      </c>
      <c r="F304" s="2">
        <v>1513670.7265960872</v>
      </c>
      <c r="G304" s="2">
        <f t="shared" si="70"/>
        <v>589997.71428571432</v>
      </c>
      <c r="H304" s="2">
        <f t="shared" si="65"/>
        <v>153481154.96376723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2945419.8571428689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1536171.0264105499</v>
      </c>
      <c r="Q304" s="2">
        <f t="shared" si="71"/>
        <v>600000</v>
      </c>
      <c r="R304" s="2">
        <f t="shared" si="66"/>
        <v>156303642.75630221</v>
      </c>
      <c r="S304" s="2">
        <f t="shared" si="58"/>
        <v>589997.71428570151</v>
      </c>
      <c r="T304" s="2">
        <f t="shared" si="59"/>
        <v>10002.285714285914</v>
      </c>
      <c r="U304" s="2">
        <f t="shared" si="60"/>
        <v>600000</v>
      </c>
      <c r="V304" s="2">
        <f t="shared" si="34"/>
        <v>103921346.96376754</v>
      </c>
      <c r="W304" s="2">
        <f t="shared" si="61"/>
        <v>589997.71428571641</v>
      </c>
      <c r="X304" s="2">
        <f t="shared" si="51"/>
        <v>10002.285714283586</v>
      </c>
      <c r="Y304" s="2">
        <f t="shared" si="62"/>
        <v>52382295.79253462</v>
      </c>
      <c r="Z304" s="2" t="str">
        <f t="shared" si="52"/>
        <v>MEEP</v>
      </c>
      <c r="AA304" s="2">
        <f>IF(Z304="HERE",Y304,AA303+Graph!$G$1*1000)</f>
        <v>88872092.36396338</v>
      </c>
      <c r="AB304" s="2">
        <f t="shared" si="63"/>
        <v>420000</v>
      </c>
      <c r="AC304" s="2">
        <f t="shared" si="64"/>
        <v>50821552.678053066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235</v>
      </c>
      <c r="C305" s="7"/>
      <c r="D305" s="2" t="e">
        <f t="shared" si="55"/>
        <v>#N/A</v>
      </c>
      <c r="E305" s="2" t="e">
        <f t="shared" si="67"/>
        <v>#N/A</v>
      </c>
      <c r="F305" s="2">
        <v>1518177.9203754365</v>
      </c>
      <c r="G305" s="2">
        <f t="shared" si="70"/>
        <v>589997.71428571432</v>
      </c>
      <c r="H305" s="2">
        <f t="shared" si="65"/>
        <v>154071152.67805293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2955422.1428571548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1540752.6110444069</v>
      </c>
      <c r="Q305" s="2">
        <f t="shared" si="71"/>
        <v>600000</v>
      </c>
      <c r="R305" s="2">
        <f t="shared" si="66"/>
        <v>156903642.75630221</v>
      </c>
      <c r="S305" s="2">
        <f t="shared" si="58"/>
        <v>589997.71428570151</v>
      </c>
      <c r="T305" s="2">
        <f t="shared" si="59"/>
        <v>10002.285714285914</v>
      </c>
      <c r="U305" s="2">
        <f t="shared" si="60"/>
        <v>600000</v>
      </c>
      <c r="V305" s="2">
        <f t="shared" si="34"/>
        <v>104511344.67805326</v>
      </c>
      <c r="W305" s="2">
        <f t="shared" si="61"/>
        <v>589997.71428571641</v>
      </c>
      <c r="X305" s="2">
        <f t="shared" si="51"/>
        <v>10002.285714283586</v>
      </c>
      <c r="Y305" s="2">
        <f t="shared" si="62"/>
        <v>52392298.078248903</v>
      </c>
      <c r="Z305" s="2" t="str">
        <f t="shared" si="52"/>
        <v>MEEP</v>
      </c>
      <c r="AA305" s="2">
        <f>IF(Z305="HERE",Y305,AA304+Graph!$G$1*1000)</f>
        <v>89292092.36396338</v>
      </c>
      <c r="AB305" s="2">
        <f t="shared" si="63"/>
        <v>420000</v>
      </c>
      <c r="AC305" s="2">
        <f t="shared" si="64"/>
        <v>50821552.678053066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236</v>
      </c>
      <c r="C306" s="7"/>
      <c r="D306" s="2" t="e">
        <f t="shared" si="55"/>
        <v>#N/A</v>
      </c>
      <c r="E306" s="2" t="e">
        <f t="shared" si="67"/>
        <v>#N/A</v>
      </c>
      <c r="F306" s="2">
        <v>1522685.1141547561</v>
      </c>
      <c r="G306" s="2">
        <f t="shared" si="70"/>
        <v>589997.71428571432</v>
      </c>
      <c r="H306" s="2">
        <f t="shared" si="65"/>
        <v>154661150.39233863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2965424.4285714407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1545334.1956782639</v>
      </c>
      <c r="Q306" s="2">
        <f t="shared" si="71"/>
        <v>600000</v>
      </c>
      <c r="R306" s="2">
        <f t="shared" si="66"/>
        <v>157503642.75630221</v>
      </c>
      <c r="S306" s="2">
        <f t="shared" si="58"/>
        <v>589997.71428570151</v>
      </c>
      <c r="T306" s="2">
        <f t="shared" si="59"/>
        <v>10002.285714285914</v>
      </c>
      <c r="U306" s="2">
        <f t="shared" si="60"/>
        <v>600000</v>
      </c>
      <c r="V306" s="2">
        <f t="shared" si="34"/>
        <v>105101342.39233898</v>
      </c>
      <c r="W306" s="2">
        <f t="shared" si="61"/>
        <v>589997.71428571641</v>
      </c>
      <c r="X306" s="2">
        <f t="shared" si="51"/>
        <v>10002.285714283586</v>
      </c>
      <c r="Y306" s="2">
        <f t="shared" si="62"/>
        <v>52402300.363963187</v>
      </c>
      <c r="Z306" s="2" t="str">
        <f t="shared" si="52"/>
        <v>MEEP</v>
      </c>
      <c r="AA306" s="2">
        <f>IF(Z306="HERE",Y306,AA305+Graph!$G$1*1000)</f>
        <v>89712092.36396338</v>
      </c>
      <c r="AB306" s="2">
        <f t="shared" si="63"/>
        <v>420000</v>
      </c>
      <c r="AC306" s="2">
        <f t="shared" si="64"/>
        <v>50821552.678053066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237</v>
      </c>
      <c r="C307" s="7"/>
      <c r="D307" s="2" t="e">
        <f t="shared" si="55"/>
        <v>#N/A</v>
      </c>
      <c r="E307" s="2" t="e">
        <f t="shared" si="67"/>
        <v>#N/A</v>
      </c>
      <c r="F307" s="2">
        <v>1527192.3079340756</v>
      </c>
      <c r="G307" s="2">
        <f t="shared" si="70"/>
        <v>589997.71428571432</v>
      </c>
      <c r="H307" s="2">
        <f t="shared" si="65"/>
        <v>155251148.10662434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2975426.7142857267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1549915.7803121209</v>
      </c>
      <c r="Q307" s="2">
        <f t="shared" si="71"/>
        <v>600000</v>
      </c>
      <c r="R307" s="2">
        <f t="shared" si="66"/>
        <v>158103642.75630221</v>
      </c>
      <c r="S307" s="2">
        <f t="shared" si="58"/>
        <v>589997.71428570151</v>
      </c>
      <c r="T307" s="2">
        <f t="shared" si="59"/>
        <v>10002.285714285914</v>
      </c>
      <c r="U307" s="2">
        <f t="shared" si="60"/>
        <v>600000</v>
      </c>
      <c r="V307" s="2">
        <f t="shared" si="34"/>
        <v>105691340.10662469</v>
      </c>
      <c r="W307" s="2">
        <f t="shared" si="61"/>
        <v>589997.71428571641</v>
      </c>
      <c r="X307" s="2">
        <f t="shared" si="51"/>
        <v>10002.285714283586</v>
      </c>
      <c r="Y307" s="2">
        <f t="shared" si="62"/>
        <v>52412302.64967747</v>
      </c>
      <c r="Z307" s="2" t="str">
        <f t="shared" si="52"/>
        <v>MEEP</v>
      </c>
      <c r="AA307" s="2">
        <f>IF(Z307="HERE",Y307,AA306+Graph!$G$1*1000)</f>
        <v>90132092.36396338</v>
      </c>
      <c r="AB307" s="2">
        <f t="shared" si="63"/>
        <v>420000</v>
      </c>
      <c r="AC307" s="2">
        <f t="shared" si="64"/>
        <v>50821552.678053066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238</v>
      </c>
      <c r="C308" s="7"/>
      <c r="D308" s="2" t="e">
        <f t="shared" si="55"/>
        <v>#N/A</v>
      </c>
      <c r="E308" s="2" t="e">
        <f t="shared" si="67"/>
        <v>#N/A</v>
      </c>
      <c r="F308" s="2">
        <v>1531699.5017134249</v>
      </c>
      <c r="G308" s="2">
        <f t="shared" si="70"/>
        <v>589997.71428571432</v>
      </c>
      <c r="H308" s="2">
        <f t="shared" si="65"/>
        <v>155841145.82091004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2985429.0000000126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1554497.3649459779</v>
      </c>
      <c r="Q308" s="2">
        <f t="shared" si="71"/>
        <v>600000</v>
      </c>
      <c r="R308" s="2">
        <f t="shared" si="66"/>
        <v>158703642.75630221</v>
      </c>
      <c r="S308" s="2">
        <f t="shared" si="58"/>
        <v>589997.71428570151</v>
      </c>
      <c r="T308" s="2">
        <f t="shared" si="59"/>
        <v>10002.285714285914</v>
      </c>
      <c r="U308" s="2">
        <f t="shared" si="60"/>
        <v>600000</v>
      </c>
      <c r="V308" s="2">
        <f t="shared" si="34"/>
        <v>106281337.82091041</v>
      </c>
      <c r="W308" s="2">
        <f t="shared" si="61"/>
        <v>589997.71428571641</v>
      </c>
      <c r="X308" s="2">
        <f t="shared" si="51"/>
        <v>10002.285714283586</v>
      </c>
      <c r="Y308" s="2">
        <f t="shared" si="62"/>
        <v>52422304.935391754</v>
      </c>
      <c r="Z308" s="2" t="str">
        <f t="shared" si="52"/>
        <v>MEEP</v>
      </c>
      <c r="AA308" s="2">
        <f>IF(Z308="HERE",Y308,AA307+Graph!$G$1*1000)</f>
        <v>90552092.36396338</v>
      </c>
      <c r="AB308" s="2">
        <f t="shared" si="63"/>
        <v>420000</v>
      </c>
      <c r="AC308" s="2">
        <f t="shared" si="64"/>
        <v>50821552.678053066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239</v>
      </c>
      <c r="C309" s="7"/>
      <c r="D309" s="2" t="e">
        <f t="shared" si="55"/>
        <v>#N/A</v>
      </c>
      <c r="E309" s="2" t="e">
        <f t="shared" si="67"/>
        <v>#N/A</v>
      </c>
      <c r="F309" s="2">
        <v>1536206.6954927444</v>
      </c>
      <c r="G309" s="2">
        <f t="shared" si="70"/>
        <v>589997.71428571432</v>
      </c>
      <c r="H309" s="2">
        <f t="shared" si="65"/>
        <v>156431143.53519574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2995431.2857142985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1559078.9495798349</v>
      </c>
      <c r="Q309" s="2">
        <f t="shared" si="71"/>
        <v>600000</v>
      </c>
      <c r="R309" s="2">
        <f t="shared" si="66"/>
        <v>159303642.75630221</v>
      </c>
      <c r="S309" s="2">
        <f t="shared" si="58"/>
        <v>589997.71428570151</v>
      </c>
      <c r="T309" s="2">
        <f t="shared" si="59"/>
        <v>10002.285714285914</v>
      </c>
      <c r="U309" s="2">
        <f t="shared" si="60"/>
        <v>600000</v>
      </c>
      <c r="V309" s="2">
        <f t="shared" si="34"/>
        <v>106871335.53519613</v>
      </c>
      <c r="W309" s="2">
        <f t="shared" si="61"/>
        <v>589997.71428571641</v>
      </c>
      <c r="X309" s="2">
        <f t="shared" si="51"/>
        <v>10002.285714283586</v>
      </c>
      <c r="Y309" s="2">
        <f t="shared" si="62"/>
        <v>52432307.221106037</v>
      </c>
      <c r="Z309" s="2" t="str">
        <f t="shared" si="52"/>
        <v>MEEP</v>
      </c>
      <c r="AA309" s="2">
        <f>IF(Z309="HERE",Y309,AA308+Graph!$G$1*1000)</f>
        <v>90972092.36396338</v>
      </c>
      <c r="AB309" s="2">
        <f t="shared" si="63"/>
        <v>420000</v>
      </c>
      <c r="AC309" s="2">
        <f t="shared" si="64"/>
        <v>50821552.678053066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240</v>
      </c>
      <c r="C310" s="7"/>
      <c r="D310" s="2" t="e">
        <f t="shared" si="55"/>
        <v>#N/A</v>
      </c>
      <c r="E310" s="2" t="e">
        <f t="shared" si="67"/>
        <v>#N/A</v>
      </c>
      <c r="F310" s="2">
        <v>1540713.889272064</v>
      </c>
      <c r="G310" s="2">
        <f t="shared" si="70"/>
        <v>589997.71428571432</v>
      </c>
      <c r="H310" s="2">
        <f t="shared" si="65"/>
        <v>157021141.24948144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3005433.5714285844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1563660.5342136621</v>
      </c>
      <c r="Q310" s="2">
        <f t="shared" si="71"/>
        <v>600000</v>
      </c>
      <c r="R310" s="2">
        <f t="shared" si="66"/>
        <v>159903642.75630221</v>
      </c>
      <c r="S310" s="2">
        <f t="shared" si="58"/>
        <v>589997.71428570151</v>
      </c>
      <c r="T310" s="2">
        <f t="shared" si="59"/>
        <v>10002.285714285914</v>
      </c>
      <c r="U310" s="2">
        <f t="shared" si="60"/>
        <v>600000</v>
      </c>
      <c r="V310" s="2">
        <f t="shared" si="34"/>
        <v>107461333.24948184</v>
      </c>
      <c r="W310" s="2">
        <f t="shared" si="61"/>
        <v>589997.71428571641</v>
      </c>
      <c r="X310" s="2">
        <f t="shared" si="51"/>
        <v>10002.285714283586</v>
      </c>
      <c r="Y310" s="2">
        <f t="shared" si="62"/>
        <v>52442309.506820321</v>
      </c>
      <c r="Z310" s="2" t="str">
        <f t="shared" si="52"/>
        <v>MEEP</v>
      </c>
      <c r="AA310" s="2">
        <f>IF(Z310="HERE",Y310,AA309+Graph!$G$1*1000)</f>
        <v>91392092.36396338</v>
      </c>
      <c r="AB310" s="2">
        <f t="shared" si="63"/>
        <v>420000</v>
      </c>
      <c r="AC310" s="2">
        <f t="shared" si="64"/>
        <v>50821552.678053066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241</v>
      </c>
      <c r="C311" s="7"/>
      <c r="D311" s="2" t="e">
        <f t="shared" si="55"/>
        <v>#N/A</v>
      </c>
      <c r="E311" s="2" t="e">
        <f t="shared" si="67"/>
        <v>#N/A</v>
      </c>
      <c r="F311" s="2">
        <v>1545221.0830514133</v>
      </c>
      <c r="G311" s="2">
        <f t="shared" si="70"/>
        <v>589997.71428571432</v>
      </c>
      <c r="H311" s="2">
        <f t="shared" si="65"/>
        <v>157611138.96376714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3015435.8571428703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1568242.1188475192</v>
      </c>
      <c r="Q311" s="2">
        <f t="shared" si="71"/>
        <v>600000</v>
      </c>
      <c r="R311" s="2">
        <f t="shared" si="66"/>
        <v>160503642.75630221</v>
      </c>
      <c r="S311" s="2">
        <f t="shared" si="58"/>
        <v>589997.71428570151</v>
      </c>
      <c r="T311" s="2">
        <f t="shared" si="59"/>
        <v>10002.285714285914</v>
      </c>
      <c r="U311" s="2">
        <f t="shared" si="60"/>
        <v>600000</v>
      </c>
      <c r="V311" s="2">
        <f t="shared" si="34"/>
        <v>108051330.96376756</v>
      </c>
      <c r="W311" s="2">
        <f t="shared" si="61"/>
        <v>589997.71428571641</v>
      </c>
      <c r="X311" s="2">
        <f t="shared" si="51"/>
        <v>10002.285714283586</v>
      </c>
      <c r="Y311" s="2">
        <f t="shared" si="62"/>
        <v>52452311.792534605</v>
      </c>
      <c r="Z311" s="2" t="str">
        <f t="shared" si="52"/>
        <v>MEEP</v>
      </c>
      <c r="AA311" s="2">
        <f>IF(Z311="HERE",Y311,AA310+Graph!$G$1*1000)</f>
        <v>91812092.36396338</v>
      </c>
      <c r="AB311" s="2">
        <f t="shared" si="63"/>
        <v>420000</v>
      </c>
      <c r="AC311" s="2">
        <f t="shared" si="64"/>
        <v>50821552.678053066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242</v>
      </c>
      <c r="C312" s="7"/>
      <c r="D312" s="2" t="e">
        <f t="shared" si="55"/>
        <v>#N/A</v>
      </c>
      <c r="E312" s="2" t="e">
        <f t="shared" si="67"/>
        <v>#N/A</v>
      </c>
      <c r="F312" s="2">
        <v>1549728.2768307328</v>
      </c>
      <c r="G312" s="2">
        <f t="shared" si="70"/>
        <v>589997.71428571432</v>
      </c>
      <c r="H312" s="2">
        <f t="shared" si="65"/>
        <v>158201136.67805284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3025438.1428571562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1572823.7034813762</v>
      </c>
      <c r="Q312" s="2">
        <f t="shared" si="71"/>
        <v>600000</v>
      </c>
      <c r="R312" s="2">
        <f t="shared" si="66"/>
        <v>161103642.75630221</v>
      </c>
      <c r="S312" s="2">
        <f t="shared" si="58"/>
        <v>589997.71428570151</v>
      </c>
      <c r="T312" s="2">
        <f t="shared" si="59"/>
        <v>10002.285714285914</v>
      </c>
      <c r="U312" s="2">
        <f t="shared" si="60"/>
        <v>600000</v>
      </c>
      <c r="V312" s="2">
        <f t="shared" si="34"/>
        <v>108641328.67805327</v>
      </c>
      <c r="W312" s="2">
        <f t="shared" si="61"/>
        <v>589997.71428571641</v>
      </c>
      <c r="X312" s="2">
        <f t="shared" si="51"/>
        <v>10002.285714283586</v>
      </c>
      <c r="Y312" s="2">
        <f t="shared" si="62"/>
        <v>52462314.078248888</v>
      </c>
      <c r="Z312" s="2" t="str">
        <f t="shared" si="52"/>
        <v>MEEP</v>
      </c>
      <c r="AA312" s="2">
        <f>IF(Z312="HERE",Y312,AA311+Graph!$G$1*1000)</f>
        <v>92232092.36396338</v>
      </c>
      <c r="AB312" s="2">
        <f t="shared" si="63"/>
        <v>420000</v>
      </c>
      <c r="AC312" s="2">
        <f t="shared" si="64"/>
        <v>50821552.678053066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243</v>
      </c>
      <c r="C313" s="7"/>
      <c r="D313" s="2" t="e">
        <f t="shared" si="55"/>
        <v>#N/A</v>
      </c>
      <c r="E313" s="2" t="e">
        <f t="shared" si="67"/>
        <v>#N/A</v>
      </c>
      <c r="F313" s="2">
        <v>1554235.4706100523</v>
      </c>
      <c r="G313" s="2">
        <f t="shared" si="70"/>
        <v>589997.71428571432</v>
      </c>
      <c r="H313" s="2">
        <f t="shared" si="65"/>
        <v>158791134.39233854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3035440.4285714421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1577405.2881152332</v>
      </c>
      <c r="Q313" s="2">
        <f t="shared" si="71"/>
        <v>600000</v>
      </c>
      <c r="R313" s="2">
        <f t="shared" si="66"/>
        <v>161703642.75630221</v>
      </c>
      <c r="S313" s="2">
        <f t="shared" si="58"/>
        <v>589997.71428570151</v>
      </c>
      <c r="T313" s="2">
        <f t="shared" si="59"/>
        <v>10002.285714285914</v>
      </c>
      <c r="U313" s="2">
        <f t="shared" si="60"/>
        <v>600000</v>
      </c>
      <c r="V313" s="2">
        <f t="shared" si="34"/>
        <v>109231326.39233899</v>
      </c>
      <c r="W313" s="2">
        <f t="shared" si="61"/>
        <v>589997.71428571641</v>
      </c>
      <c r="X313" s="2">
        <f t="shared" si="51"/>
        <v>10002.285714283586</v>
      </c>
      <c r="Y313" s="2">
        <f t="shared" si="62"/>
        <v>52472316.363963172</v>
      </c>
      <c r="Z313" s="2" t="str">
        <f t="shared" si="52"/>
        <v>MEEP</v>
      </c>
      <c r="AA313" s="2">
        <f>IF(Z313="HERE",Y313,AA312+Graph!$G$1*1000)</f>
        <v>92652092.36396338</v>
      </c>
      <c r="AB313" s="2">
        <f t="shared" si="63"/>
        <v>420000</v>
      </c>
      <c r="AC313" s="2">
        <f t="shared" si="64"/>
        <v>50821552.678053066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244</v>
      </c>
      <c r="C314" s="7"/>
      <c r="D314" s="2" t="e">
        <f t="shared" si="55"/>
        <v>#N/A</v>
      </c>
      <c r="E314" s="2" t="e">
        <f t="shared" si="67"/>
        <v>#N/A</v>
      </c>
      <c r="F314" s="2">
        <v>1558742.6643894017</v>
      </c>
      <c r="G314" s="2">
        <f t="shared" si="70"/>
        <v>589997.71428571432</v>
      </c>
      <c r="H314" s="2">
        <f t="shared" si="65"/>
        <v>159381132.10662425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3045442.7142857281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1581986.8727490902</v>
      </c>
      <c r="Q314" s="2">
        <f t="shared" si="71"/>
        <v>600000</v>
      </c>
      <c r="R314" s="2">
        <f t="shared" si="66"/>
        <v>162303642.75630221</v>
      </c>
      <c r="S314" s="2">
        <f t="shared" si="58"/>
        <v>589997.71428570151</v>
      </c>
      <c r="T314" s="2">
        <f t="shared" si="59"/>
        <v>10002.285714285914</v>
      </c>
      <c r="U314" s="2">
        <f t="shared" si="60"/>
        <v>600000</v>
      </c>
      <c r="V314" s="2">
        <f t="shared" si="34"/>
        <v>109821324.10662471</v>
      </c>
      <c r="W314" s="2">
        <f t="shared" si="61"/>
        <v>589997.71428571641</v>
      </c>
      <c r="X314" s="2">
        <f t="shared" si="51"/>
        <v>10002.285714283586</v>
      </c>
      <c r="Y314" s="2">
        <f t="shared" si="62"/>
        <v>52482318.649677455</v>
      </c>
      <c r="Z314" s="2" t="str">
        <f t="shared" si="52"/>
        <v>MEEP</v>
      </c>
      <c r="AA314" s="2">
        <f>IF(Z314="HERE",Y314,AA313+Graph!$G$1*1000)</f>
        <v>93072092.36396338</v>
      </c>
      <c r="AB314" s="2">
        <f t="shared" si="63"/>
        <v>420000</v>
      </c>
      <c r="AC314" s="2">
        <f t="shared" si="64"/>
        <v>50821552.678053066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245</v>
      </c>
      <c r="C315" s="7"/>
      <c r="D315" s="2" t="e">
        <f t="shared" si="55"/>
        <v>#N/A</v>
      </c>
      <c r="E315" s="2" t="e">
        <f t="shared" si="67"/>
        <v>#N/A</v>
      </c>
      <c r="F315" s="2">
        <v>1563249.8581687212</v>
      </c>
      <c r="G315" s="2">
        <f t="shared" si="70"/>
        <v>589997.71428571432</v>
      </c>
      <c r="H315" s="2">
        <f t="shared" si="65"/>
        <v>159971129.82090995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3055445.000000014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1586568.4573829472</v>
      </c>
      <c r="Q315" s="2">
        <f t="shared" si="71"/>
        <v>600000</v>
      </c>
      <c r="R315" s="2">
        <f t="shared" si="66"/>
        <v>162903642.75630221</v>
      </c>
      <c r="S315" s="2">
        <f t="shared" si="58"/>
        <v>589997.71428570151</v>
      </c>
      <c r="T315" s="2">
        <f t="shared" si="59"/>
        <v>10002.285714285914</v>
      </c>
      <c r="U315" s="2">
        <f t="shared" si="60"/>
        <v>600000</v>
      </c>
      <c r="V315" s="2">
        <f t="shared" si="34"/>
        <v>110411321.82091042</v>
      </c>
      <c r="W315" s="2">
        <f t="shared" si="61"/>
        <v>589997.71428571641</v>
      </c>
      <c r="X315" s="2">
        <f t="shared" si="51"/>
        <v>10002.285714283586</v>
      </c>
      <c r="Y315" s="2">
        <f t="shared" si="62"/>
        <v>52492320.935391739</v>
      </c>
      <c r="Z315" s="2" t="str">
        <f t="shared" si="52"/>
        <v>MEEP</v>
      </c>
      <c r="AA315" s="2">
        <f>IF(Z315="HERE",Y315,AA314+Graph!$G$1*1000)</f>
        <v>93492092.36396338</v>
      </c>
      <c r="AB315" s="2">
        <f t="shared" si="63"/>
        <v>420000</v>
      </c>
      <c r="AC315" s="2">
        <f t="shared" si="64"/>
        <v>50821552.678053066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246</v>
      </c>
      <c r="C316" s="7"/>
      <c r="D316" s="2" t="e">
        <f t="shared" si="55"/>
        <v>#N/A</v>
      </c>
      <c r="E316" s="2" t="e">
        <f t="shared" si="67"/>
        <v>#N/A</v>
      </c>
      <c r="F316" s="2">
        <v>1567757.0519480407</v>
      </c>
      <c r="G316" s="2">
        <f t="shared" si="70"/>
        <v>589997.71428571432</v>
      </c>
      <c r="H316" s="2">
        <f t="shared" si="65"/>
        <v>160561127.53519565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3065447.2857142999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1591150.0420168042</v>
      </c>
      <c r="Q316" s="2">
        <f t="shared" si="71"/>
        <v>600000</v>
      </c>
      <c r="R316" s="2">
        <f t="shared" si="66"/>
        <v>163503642.75630221</v>
      </c>
      <c r="S316" s="2">
        <f t="shared" si="58"/>
        <v>589997.71428570151</v>
      </c>
      <c r="T316" s="2">
        <f t="shared" si="59"/>
        <v>10002.285714285914</v>
      </c>
      <c r="U316" s="2">
        <f t="shared" si="60"/>
        <v>600000</v>
      </c>
      <c r="V316" s="2">
        <f t="shared" si="34"/>
        <v>111001319.53519614</v>
      </c>
      <c r="W316" s="2">
        <f t="shared" si="61"/>
        <v>589997.71428571641</v>
      </c>
      <c r="X316" s="2">
        <f t="shared" si="51"/>
        <v>10002.285714283586</v>
      </c>
      <c r="Y316" s="2">
        <f t="shared" si="62"/>
        <v>52502323.221106023</v>
      </c>
      <c r="Z316" s="2" t="str">
        <f t="shared" si="52"/>
        <v>MEEP</v>
      </c>
      <c r="AA316" s="2">
        <f>IF(Z316="HERE",Y316,AA315+Graph!$G$1*1000)</f>
        <v>93912092.36396338</v>
      </c>
      <c r="AB316" s="2">
        <f t="shared" si="63"/>
        <v>420000</v>
      </c>
      <c r="AC316" s="2">
        <f t="shared" si="64"/>
        <v>50821552.678053066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247</v>
      </c>
      <c r="C317" s="7"/>
      <c r="D317" s="2" t="e">
        <f t="shared" si="55"/>
        <v>#N/A</v>
      </c>
      <c r="E317" s="2" t="e">
        <f t="shared" si="67"/>
        <v>#N/A</v>
      </c>
      <c r="F317" s="2">
        <v>1572264.2457273901</v>
      </c>
      <c r="G317" s="2">
        <f t="shared" si="70"/>
        <v>589997.71428571432</v>
      </c>
      <c r="H317" s="2">
        <f t="shared" si="65"/>
        <v>161151125.24948135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3075449.5714285858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1595731.6266506612</v>
      </c>
      <c r="Q317" s="2">
        <f t="shared" si="71"/>
        <v>600000</v>
      </c>
      <c r="R317" s="2">
        <f t="shared" si="66"/>
        <v>164103642.75630221</v>
      </c>
      <c r="S317" s="2">
        <f t="shared" si="58"/>
        <v>589997.71428570151</v>
      </c>
      <c r="T317" s="2">
        <f t="shared" si="59"/>
        <v>10002.285714285914</v>
      </c>
      <c r="U317" s="2">
        <f t="shared" si="60"/>
        <v>600000</v>
      </c>
      <c r="V317" s="2">
        <f t="shared" si="34"/>
        <v>111591317.24948186</v>
      </c>
      <c r="W317" s="2">
        <f t="shared" si="61"/>
        <v>589997.71428571641</v>
      </c>
      <c r="X317" s="2">
        <f t="shared" si="51"/>
        <v>10002.285714283586</v>
      </c>
      <c r="Y317" s="2">
        <f t="shared" si="62"/>
        <v>52512325.506820306</v>
      </c>
      <c r="Z317" s="2" t="str">
        <f t="shared" si="52"/>
        <v>MEEP</v>
      </c>
      <c r="AA317" s="2">
        <f>IF(Z317="HERE",Y317,AA316+Graph!$G$1*1000)</f>
        <v>94332092.36396338</v>
      </c>
      <c r="AB317" s="2">
        <f t="shared" si="63"/>
        <v>420000</v>
      </c>
      <c r="AC317" s="2">
        <f t="shared" si="64"/>
        <v>50821552.678053066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248</v>
      </c>
      <c r="C318" s="7"/>
      <c r="D318" s="2" t="e">
        <f t="shared" si="55"/>
        <v>#N/A</v>
      </c>
      <c r="E318" s="2" t="e">
        <f t="shared" si="67"/>
        <v>#N/A</v>
      </c>
      <c r="F318" s="2">
        <v>1576771.4395067096</v>
      </c>
      <c r="G318" s="2">
        <f t="shared" si="70"/>
        <v>589997.71428571432</v>
      </c>
      <c r="H318" s="2">
        <f t="shared" si="65"/>
        <v>161741122.96376705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3085451.8571428717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1600313.2112845182</v>
      </c>
      <c r="Q318" s="2">
        <f t="shared" si="71"/>
        <v>600000</v>
      </c>
      <c r="R318" s="2">
        <f t="shared" si="66"/>
        <v>164703642.75630221</v>
      </c>
      <c r="S318" s="2">
        <f t="shared" si="58"/>
        <v>589997.71428570151</v>
      </c>
      <c r="T318" s="2">
        <f t="shared" si="59"/>
        <v>10002.285714285914</v>
      </c>
      <c r="U318" s="2">
        <f t="shared" si="60"/>
        <v>600000</v>
      </c>
      <c r="V318" s="2">
        <f t="shared" si="34"/>
        <v>112181314.96376757</v>
      </c>
      <c r="W318" s="2">
        <f t="shared" si="61"/>
        <v>589997.71428571641</v>
      </c>
      <c r="X318" s="2">
        <f t="shared" si="51"/>
        <v>10002.285714283586</v>
      </c>
      <c r="Y318" s="2">
        <f t="shared" si="62"/>
        <v>52522327.79253459</v>
      </c>
      <c r="Z318" s="2" t="str">
        <f t="shared" si="52"/>
        <v>MEEP</v>
      </c>
      <c r="AA318" s="2">
        <f>IF(Z318="HERE",Y318,AA317+Graph!$G$1*1000)</f>
        <v>94752092.36396338</v>
      </c>
      <c r="AB318" s="2">
        <f t="shared" si="63"/>
        <v>420000</v>
      </c>
      <c r="AC318" s="2">
        <f t="shared" si="64"/>
        <v>50821552.678053066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249</v>
      </c>
      <c r="C319" s="7"/>
      <c r="D319" s="2" t="e">
        <f t="shared" si="55"/>
        <v>#N/A</v>
      </c>
      <c r="E319" s="2" t="e">
        <f t="shared" si="67"/>
        <v>#N/A</v>
      </c>
      <c r="F319" s="2">
        <v>1581278.6332860291</v>
      </c>
      <c r="G319" s="2">
        <f t="shared" si="70"/>
        <v>589997.71428571432</v>
      </c>
      <c r="H319" s="2">
        <f t="shared" si="65"/>
        <v>162331120.67805275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3095454.1428571576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1604894.7959183455</v>
      </c>
      <c r="Q319" s="2">
        <f t="shared" si="71"/>
        <v>600000</v>
      </c>
      <c r="R319" s="2">
        <f t="shared" si="66"/>
        <v>165303642.75630221</v>
      </c>
      <c r="S319" s="2">
        <f t="shared" si="58"/>
        <v>589997.71428570151</v>
      </c>
      <c r="T319" s="2">
        <f t="shared" si="59"/>
        <v>10002.285714285914</v>
      </c>
      <c r="U319" s="2">
        <f t="shared" si="60"/>
        <v>600000</v>
      </c>
      <c r="V319" s="2">
        <f t="shared" si="34"/>
        <v>112771312.67805329</v>
      </c>
      <c r="W319" s="2">
        <f t="shared" si="61"/>
        <v>589997.71428571641</v>
      </c>
      <c r="X319" s="2">
        <f t="shared" si="51"/>
        <v>10002.285714283586</v>
      </c>
      <c r="Y319" s="2">
        <f t="shared" si="62"/>
        <v>52532330.078248873</v>
      </c>
      <c r="Z319" s="2" t="str">
        <f t="shared" si="52"/>
        <v>MEEP</v>
      </c>
      <c r="AA319" s="2">
        <f>IF(Z319="HERE",Y319,AA318+Graph!$G$1*1000)</f>
        <v>95172092.36396338</v>
      </c>
      <c r="AB319" s="2">
        <f t="shared" si="63"/>
        <v>420000</v>
      </c>
      <c r="AC319" s="2">
        <f t="shared" si="64"/>
        <v>50821552.678053066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250</v>
      </c>
      <c r="C320" s="7"/>
      <c r="D320" s="2" t="e">
        <f t="shared" si="55"/>
        <v>#N/A</v>
      </c>
      <c r="E320" s="2" t="e">
        <f t="shared" si="67"/>
        <v>#N/A</v>
      </c>
      <c r="F320" s="2">
        <v>1585785.8270653784</v>
      </c>
      <c r="G320" s="2">
        <f t="shared" si="70"/>
        <v>589997.71428571432</v>
      </c>
      <c r="H320" s="2">
        <f t="shared" si="65"/>
        <v>162921118.39233845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3105456.4285714435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1609476.3805522025</v>
      </c>
      <c r="Q320" s="2">
        <f t="shared" si="71"/>
        <v>600000</v>
      </c>
      <c r="R320" s="2">
        <f t="shared" si="66"/>
        <v>165903642.75630221</v>
      </c>
      <c r="S320" s="2">
        <f t="shared" si="58"/>
        <v>589997.71428570151</v>
      </c>
      <c r="T320" s="2">
        <f t="shared" si="59"/>
        <v>10002.285714285914</v>
      </c>
      <c r="U320" s="2">
        <f t="shared" si="60"/>
        <v>600000</v>
      </c>
      <c r="V320" s="2">
        <f t="shared" si="34"/>
        <v>113361310.39233901</v>
      </c>
      <c r="W320" s="2">
        <f t="shared" si="61"/>
        <v>589997.71428571641</v>
      </c>
      <c r="X320" s="2">
        <f t="shared" si="51"/>
        <v>10002.285714283586</v>
      </c>
      <c r="Y320" s="2">
        <f t="shared" si="62"/>
        <v>52542332.363963157</v>
      </c>
      <c r="Z320" s="2" t="str">
        <f t="shared" si="52"/>
        <v>MEEP</v>
      </c>
      <c r="AA320" s="2">
        <f>IF(Z320="HERE",Y320,AA319+Graph!$G$1*1000)</f>
        <v>95592092.36396338</v>
      </c>
      <c r="AB320" s="2">
        <f t="shared" si="63"/>
        <v>420000</v>
      </c>
      <c r="AC320" s="2">
        <f t="shared" si="64"/>
        <v>50821552.678053066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251</v>
      </c>
      <c r="C321" s="7"/>
      <c r="D321" s="2" t="e">
        <f t="shared" si="55"/>
        <v>#N/A</v>
      </c>
      <c r="E321" s="2" t="e">
        <f t="shared" si="67"/>
        <v>#N/A</v>
      </c>
      <c r="F321" s="2">
        <v>1590293.020844698</v>
      </c>
      <c r="G321" s="2">
        <f t="shared" si="70"/>
        <v>589997.71428571432</v>
      </c>
      <c r="H321" s="2">
        <f t="shared" si="65"/>
        <v>163511116.10662416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3115458.7142857295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1614057.9651860595</v>
      </c>
      <c r="Q321" s="2">
        <f t="shared" si="71"/>
        <v>600000</v>
      </c>
      <c r="R321" s="2">
        <f t="shared" si="66"/>
        <v>166503642.75630221</v>
      </c>
      <c r="S321" s="2">
        <f t="shared" si="58"/>
        <v>589997.71428570151</v>
      </c>
      <c r="T321" s="2">
        <f t="shared" si="59"/>
        <v>10002.285714285914</v>
      </c>
      <c r="U321" s="2">
        <f t="shared" si="60"/>
        <v>600000</v>
      </c>
      <c r="V321" s="2">
        <f t="shared" si="34"/>
        <v>113951308.10662472</v>
      </c>
      <c r="W321" s="2">
        <f t="shared" si="61"/>
        <v>589997.71428571641</v>
      </c>
      <c r="X321" s="2">
        <f t="shared" si="51"/>
        <v>10002.285714283586</v>
      </c>
      <c r="Y321" s="2">
        <f t="shared" si="62"/>
        <v>52552334.649677441</v>
      </c>
      <c r="Z321" s="2" t="str">
        <f t="shared" si="52"/>
        <v>MEEP</v>
      </c>
      <c r="AA321" s="2">
        <f>IF(Z321="HERE",Y321,AA320+Graph!$G$1*1000)</f>
        <v>96012092.36396338</v>
      </c>
      <c r="AB321" s="2">
        <f t="shared" si="63"/>
        <v>420000</v>
      </c>
      <c r="AC321" s="2">
        <f t="shared" si="64"/>
        <v>50821552.678053066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252</v>
      </c>
      <c r="C322" s="7"/>
      <c r="D322" s="2" t="e">
        <f t="shared" si="55"/>
        <v>#N/A</v>
      </c>
      <c r="E322" s="2" t="e">
        <f t="shared" si="67"/>
        <v>#N/A</v>
      </c>
      <c r="F322" s="2">
        <v>1594800.2146240175</v>
      </c>
      <c r="G322" s="2">
        <f t="shared" si="70"/>
        <v>589997.71428571432</v>
      </c>
      <c r="H322" s="2">
        <f t="shared" si="65"/>
        <v>164101113.82090986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3125461.0000000154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1618639.5498199165</v>
      </c>
      <c r="Q322" s="2">
        <f t="shared" si="71"/>
        <v>600000</v>
      </c>
      <c r="R322" s="2">
        <f t="shared" si="66"/>
        <v>167103642.75630221</v>
      </c>
      <c r="S322" s="2">
        <f t="shared" si="58"/>
        <v>589997.71428570151</v>
      </c>
      <c r="T322" s="2">
        <f t="shared" si="59"/>
        <v>10002.285714285914</v>
      </c>
      <c r="U322" s="2">
        <f t="shared" si="60"/>
        <v>600000</v>
      </c>
      <c r="V322" s="2">
        <f t="shared" si="34"/>
        <v>114541305.82091044</v>
      </c>
      <c r="W322" s="2">
        <f t="shared" si="61"/>
        <v>589997.71428571641</v>
      </c>
      <c r="X322" s="2">
        <f t="shared" si="51"/>
        <v>10002.285714283586</v>
      </c>
      <c r="Y322" s="2">
        <f t="shared" si="62"/>
        <v>52562336.935391724</v>
      </c>
      <c r="Z322" s="2" t="str">
        <f t="shared" si="52"/>
        <v>MEEP</v>
      </c>
      <c r="AA322" s="2">
        <f>IF(Z322="HERE",Y322,AA321+Graph!$G$1*1000)</f>
        <v>96432092.36396338</v>
      </c>
      <c r="AB322" s="2">
        <f t="shared" si="63"/>
        <v>420000</v>
      </c>
      <c r="AC322" s="2">
        <f t="shared" si="64"/>
        <v>50821552.678053066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253</v>
      </c>
      <c r="C323" s="7"/>
      <c r="D323" s="2" t="e">
        <f t="shared" si="55"/>
        <v>#N/A</v>
      </c>
      <c r="E323" s="2" t="e">
        <f t="shared" si="67"/>
        <v>#N/A</v>
      </c>
      <c r="F323" s="2">
        <v>1599307.4084033668</v>
      </c>
      <c r="G323" s="2">
        <f t="shared" si="70"/>
        <v>589997.71428571432</v>
      </c>
      <c r="H323" s="2">
        <f t="shared" si="65"/>
        <v>164691111.53519556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3135463.2857143013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1623221.1344537735</v>
      </c>
      <c r="Q323" s="2">
        <f t="shared" si="71"/>
        <v>600000</v>
      </c>
      <c r="R323" s="2">
        <f t="shared" si="66"/>
        <v>167703642.75630221</v>
      </c>
      <c r="S323" s="2">
        <f t="shared" si="58"/>
        <v>589997.71428570151</v>
      </c>
      <c r="T323" s="2">
        <f t="shared" si="59"/>
        <v>10002.285714285914</v>
      </c>
      <c r="U323" s="2">
        <f t="shared" si="60"/>
        <v>600000</v>
      </c>
      <c r="V323" s="2">
        <f t="shared" si="34"/>
        <v>115131303.53519616</v>
      </c>
      <c r="W323" s="2">
        <f t="shared" si="61"/>
        <v>589997.71428571641</v>
      </c>
      <c r="X323" s="2">
        <f t="shared" si="51"/>
        <v>10002.285714283586</v>
      </c>
      <c r="Y323" s="2">
        <f t="shared" si="62"/>
        <v>52572339.221106008</v>
      </c>
      <c r="Z323" s="2" t="str">
        <f t="shared" si="52"/>
        <v>MEEP</v>
      </c>
      <c r="AA323" s="2">
        <f>IF(Z323="HERE",Y323,AA322+Graph!$G$1*1000)</f>
        <v>96852092.36396338</v>
      </c>
      <c r="AB323" s="2">
        <f t="shared" si="63"/>
        <v>420000</v>
      </c>
      <c r="AC323" s="2">
        <f t="shared" si="64"/>
        <v>50821552.678053066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254</v>
      </c>
      <c r="C324" s="7"/>
      <c r="D324" s="2" t="e">
        <f t="shared" si="55"/>
        <v>#N/A</v>
      </c>
      <c r="E324" s="2" t="e">
        <f t="shared" si="67"/>
        <v>#N/A</v>
      </c>
      <c r="F324" s="2">
        <v>1603814.6021826863</v>
      </c>
      <c r="G324" s="2">
        <f t="shared" si="70"/>
        <v>589997.71428571432</v>
      </c>
      <c r="H324" s="2">
        <f t="shared" si="65"/>
        <v>165281109.24948126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3145465.5714285872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1627802.7190876305</v>
      </c>
      <c r="Q324" s="2">
        <f t="shared" si="71"/>
        <v>600000</v>
      </c>
      <c r="R324" s="2">
        <f t="shared" si="66"/>
        <v>168303642.75630221</v>
      </c>
      <c r="S324" s="2">
        <f t="shared" si="58"/>
        <v>589997.71428570151</v>
      </c>
      <c r="T324" s="2">
        <f t="shared" si="59"/>
        <v>10002.285714285914</v>
      </c>
      <c r="U324" s="2">
        <f t="shared" si="60"/>
        <v>600000</v>
      </c>
      <c r="V324" s="2">
        <f t="shared" si="34"/>
        <v>115721301.24948187</v>
      </c>
      <c r="W324" s="2">
        <f t="shared" si="61"/>
        <v>589997.71428571641</v>
      </c>
      <c r="X324" s="2">
        <f t="shared" si="51"/>
        <v>10002.285714283586</v>
      </c>
      <c r="Y324" s="2">
        <f t="shared" si="62"/>
        <v>52582341.506820291</v>
      </c>
      <c r="Z324" s="2" t="str">
        <f t="shared" si="52"/>
        <v>MEEP</v>
      </c>
      <c r="AA324" s="2">
        <f>IF(Z324="HERE",Y324,AA323+Graph!$G$1*1000)</f>
        <v>97272092.36396338</v>
      </c>
      <c r="AB324" s="2">
        <f t="shared" si="63"/>
        <v>420000</v>
      </c>
      <c r="AC324" s="2">
        <f t="shared" si="64"/>
        <v>50821552.678053066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255</v>
      </c>
      <c r="C325" s="7"/>
      <c r="D325" s="2" t="e">
        <f t="shared" si="55"/>
        <v>#N/A</v>
      </c>
      <c r="E325" s="2" t="e">
        <f t="shared" si="67"/>
        <v>#N/A</v>
      </c>
      <c r="F325" s="2">
        <v>1608321.7959620357</v>
      </c>
      <c r="G325" s="2">
        <f t="shared" si="70"/>
        <v>589997.71428571432</v>
      </c>
      <c r="H325" s="2">
        <f t="shared" si="65"/>
        <v>165871106.96376696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3155467.8571428731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1632384.3037214875</v>
      </c>
      <c r="Q325" s="2">
        <f t="shared" si="71"/>
        <v>600000</v>
      </c>
      <c r="R325" s="2">
        <f t="shared" si="66"/>
        <v>168903642.75630221</v>
      </c>
      <c r="S325" s="2">
        <f t="shared" si="58"/>
        <v>589997.71428570151</v>
      </c>
      <c r="T325" s="2">
        <f t="shared" si="59"/>
        <v>10002.285714285914</v>
      </c>
      <c r="U325" s="2">
        <f t="shared" si="60"/>
        <v>600000</v>
      </c>
      <c r="V325" s="2">
        <f t="shared" si="34"/>
        <v>116311298.96376759</v>
      </c>
      <c r="W325" s="2">
        <f t="shared" si="61"/>
        <v>589997.71428571641</v>
      </c>
      <c r="X325" s="2">
        <f t="shared" si="51"/>
        <v>10002.285714283586</v>
      </c>
      <c r="Y325" s="2">
        <f t="shared" si="62"/>
        <v>52592343.792534575</v>
      </c>
      <c r="Z325" s="2" t="str">
        <f t="shared" si="52"/>
        <v>MEEP</v>
      </c>
      <c r="AA325" s="2">
        <f>IF(Z325="HERE",Y325,AA324+Graph!$G$1*1000)</f>
        <v>97692092.36396338</v>
      </c>
      <c r="AB325" s="2">
        <f t="shared" si="63"/>
        <v>420000</v>
      </c>
      <c r="AC325" s="2">
        <f t="shared" si="64"/>
        <v>50821552.678053066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256</v>
      </c>
      <c r="C326" s="7"/>
      <c r="D326" s="2" t="e">
        <f t="shared" si="55"/>
        <v>#N/A</v>
      </c>
      <c r="E326" s="2" t="e">
        <f t="shared" si="67"/>
        <v>#N/A</v>
      </c>
      <c r="F326" s="2">
        <v>1612828.9897413552</v>
      </c>
      <c r="G326" s="2">
        <f t="shared" si="70"/>
        <v>589997.71428571432</v>
      </c>
      <c r="H326" s="2">
        <f t="shared" si="65"/>
        <v>166461104.67805266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3165470.142857159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1636965.8883553445</v>
      </c>
      <c r="Q326" s="2">
        <f t="shared" si="71"/>
        <v>600000</v>
      </c>
      <c r="R326" s="2">
        <f t="shared" si="66"/>
        <v>169503642.75630221</v>
      </c>
      <c r="S326" s="2">
        <f t="shared" si="58"/>
        <v>589997.71428570151</v>
      </c>
      <c r="T326" s="2">
        <f t="shared" si="59"/>
        <v>10002.285714285914</v>
      </c>
      <c r="U326" s="2">
        <f t="shared" si="60"/>
        <v>600000</v>
      </c>
      <c r="V326" s="2">
        <f t="shared" si="34"/>
        <v>116901296.6780533</v>
      </c>
      <c r="W326" s="2">
        <f t="shared" si="61"/>
        <v>589997.71428571641</v>
      </c>
      <c r="X326" s="2">
        <f t="shared" si="51"/>
        <v>10002.285714283586</v>
      </c>
      <c r="Y326" s="2">
        <f t="shared" si="62"/>
        <v>52602346.078248858</v>
      </c>
      <c r="Z326" s="2" t="str">
        <f t="shared" si="52"/>
        <v>MEEP</v>
      </c>
      <c r="AA326" s="2">
        <f>IF(Z326="HERE",Y326,AA325+Graph!$G$1*1000)</f>
        <v>98112092.36396338</v>
      </c>
      <c r="AB326" s="2">
        <f t="shared" si="63"/>
        <v>420000</v>
      </c>
      <c r="AC326" s="2">
        <f t="shared" si="64"/>
        <v>50821552.678053066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257</v>
      </c>
      <c r="C327" s="7"/>
      <c r="D327" s="2" t="e">
        <f t="shared" si="55"/>
        <v>#N/A</v>
      </c>
      <c r="E327" s="2" t="e">
        <f t="shared" si="67"/>
        <v>#N/A</v>
      </c>
      <c r="F327" s="2">
        <v>1617336.1835206747</v>
      </c>
      <c r="G327" s="2">
        <f t="shared" si="70"/>
        <v>589997.71428571432</v>
      </c>
      <c r="H327" s="2">
        <f t="shared" si="65"/>
        <v>167051102.39233837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3175472.4285714449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1641547.4729891717</v>
      </c>
      <c r="Q327" s="2">
        <f t="shared" si="71"/>
        <v>600000</v>
      </c>
      <c r="R327" s="2">
        <f t="shared" si="66"/>
        <v>170103642.75630221</v>
      </c>
      <c r="S327" s="2">
        <f t="shared" si="58"/>
        <v>589997.71428570151</v>
      </c>
      <c r="T327" s="2">
        <f t="shared" si="59"/>
        <v>10002.285714285914</v>
      </c>
      <c r="U327" s="2">
        <f t="shared" si="60"/>
        <v>600000</v>
      </c>
      <c r="V327" s="2">
        <f t="shared" si="34"/>
        <v>117491294.39233902</v>
      </c>
      <c r="W327" s="2">
        <f t="shared" si="61"/>
        <v>589997.71428571641</v>
      </c>
      <c r="X327" s="2">
        <f t="shared" si="51"/>
        <v>10002.285714283586</v>
      </c>
      <c r="Y327" s="2">
        <f t="shared" si="62"/>
        <v>52612348.363963142</v>
      </c>
      <c r="Z327" s="2" t="str">
        <f t="shared" si="52"/>
        <v>MEEP</v>
      </c>
      <c r="AA327" s="2">
        <f>IF(Z327="HERE",Y327,AA326+Graph!$G$1*1000)</f>
        <v>98532092.36396338</v>
      </c>
      <c r="AB327" s="2">
        <f t="shared" si="63"/>
        <v>420000</v>
      </c>
      <c r="AC327" s="2">
        <f t="shared" si="64"/>
        <v>50821552.678053066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258</v>
      </c>
      <c r="C328" s="7"/>
      <c r="D328" s="2" t="e">
        <f t="shared" si="55"/>
        <v>#N/A</v>
      </c>
      <c r="E328" s="2" t="e">
        <f t="shared" si="67"/>
        <v>#N/A</v>
      </c>
      <c r="F328" s="2">
        <v>1621843.377300024</v>
      </c>
      <c r="G328" s="2">
        <f t="shared" si="70"/>
        <v>589997.71428571432</v>
      </c>
      <c r="H328" s="2">
        <f t="shared" si="65"/>
        <v>167641100.10662407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3185474.7142857308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1646129.0576230288</v>
      </c>
      <c r="Q328" s="2">
        <f t="shared" si="71"/>
        <v>600000</v>
      </c>
      <c r="R328" s="2">
        <f t="shared" si="66"/>
        <v>170703642.75630221</v>
      </c>
      <c r="S328" s="2">
        <f t="shared" si="58"/>
        <v>589997.71428570151</v>
      </c>
      <c r="T328" s="2">
        <f t="shared" si="59"/>
        <v>10002.285714285914</v>
      </c>
      <c r="U328" s="2">
        <f t="shared" si="60"/>
        <v>600000</v>
      </c>
      <c r="V328" s="2">
        <f t="shared" si="34"/>
        <v>118081292.10662474</v>
      </c>
      <c r="W328" s="2">
        <f t="shared" si="61"/>
        <v>589997.71428571641</v>
      </c>
      <c r="X328" s="2">
        <f t="shared" si="51"/>
        <v>10002.285714283586</v>
      </c>
      <c r="Y328" s="2">
        <f t="shared" si="62"/>
        <v>52622350.649677426</v>
      </c>
      <c r="Z328" s="2" t="str">
        <f t="shared" si="52"/>
        <v>MEEP</v>
      </c>
      <c r="AA328" s="2">
        <f>IF(Z328="HERE",Y328,AA327+Graph!$G$1*1000)</f>
        <v>98952092.36396338</v>
      </c>
      <c r="AB328" s="2">
        <f t="shared" si="63"/>
        <v>420000</v>
      </c>
      <c r="AC328" s="2">
        <f t="shared" si="64"/>
        <v>50821552.678053066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259</v>
      </c>
      <c r="C329" s="7"/>
      <c r="D329" s="2" t="e">
        <f t="shared" si="55"/>
        <v>#N/A</v>
      </c>
      <c r="E329" s="2" t="e">
        <f t="shared" si="67"/>
        <v>#N/A</v>
      </c>
      <c r="F329" s="2">
        <v>1626350.5710793436</v>
      </c>
      <c r="G329" s="2">
        <f t="shared" si="70"/>
        <v>589997.71428571432</v>
      </c>
      <c r="H329" s="2">
        <f t="shared" si="65"/>
        <v>168231097.82090977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3195477.0000000168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1650710.6422568858</v>
      </c>
      <c r="Q329" s="2">
        <f t="shared" si="71"/>
        <v>600000</v>
      </c>
      <c r="R329" s="2">
        <f t="shared" si="66"/>
        <v>171303642.75630221</v>
      </c>
      <c r="S329" s="2">
        <f t="shared" si="58"/>
        <v>589997.71428570151</v>
      </c>
      <c r="T329" s="2">
        <f t="shared" si="59"/>
        <v>10002.285714285914</v>
      </c>
      <c r="U329" s="2">
        <f t="shared" si="60"/>
        <v>600000</v>
      </c>
      <c r="V329" s="2">
        <f t="shared" si="34"/>
        <v>118671289.82091045</v>
      </c>
      <c r="W329" s="2">
        <f t="shared" si="61"/>
        <v>589997.71428571641</v>
      </c>
      <c r="X329" s="2">
        <f t="shared" si="51"/>
        <v>10002.285714283586</v>
      </c>
      <c r="Y329" s="2">
        <f t="shared" si="62"/>
        <v>52632352.935391709</v>
      </c>
      <c r="Z329" s="2" t="str">
        <f t="shared" si="52"/>
        <v>MEEP</v>
      </c>
      <c r="AA329" s="2">
        <f>IF(Z329="HERE",Y329,AA328+Graph!$G$1*1000)</f>
        <v>99372092.36396338</v>
      </c>
      <c r="AB329" s="2">
        <f t="shared" si="63"/>
        <v>420000</v>
      </c>
      <c r="AC329" s="2">
        <f t="shared" si="64"/>
        <v>50821552.678053066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260</v>
      </c>
      <c r="C330" s="7"/>
      <c r="D330" s="2" t="e">
        <f t="shared" si="55"/>
        <v>#N/A</v>
      </c>
      <c r="E330" s="2" t="e">
        <f t="shared" si="67"/>
        <v>#N/A</v>
      </c>
      <c r="F330" s="2">
        <v>1630857.7648586631</v>
      </c>
      <c r="G330" s="2">
        <f t="shared" si="70"/>
        <v>589997.71428571432</v>
      </c>
      <c r="H330" s="2">
        <f t="shared" si="65"/>
        <v>168821095.53519547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3205479.2857143027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1655292.2268907428</v>
      </c>
      <c r="Q330" s="2">
        <f t="shared" si="71"/>
        <v>600000</v>
      </c>
      <c r="R330" s="2">
        <f t="shared" si="66"/>
        <v>171903642.75630221</v>
      </c>
      <c r="S330" s="2">
        <f t="shared" si="58"/>
        <v>589997.71428570151</v>
      </c>
      <c r="T330" s="2">
        <f t="shared" si="59"/>
        <v>10002.285714285914</v>
      </c>
      <c r="U330" s="2">
        <f t="shared" si="60"/>
        <v>600000</v>
      </c>
      <c r="V330" s="2">
        <f t="shared" si="34"/>
        <v>119261287.53519617</v>
      </c>
      <c r="W330" s="2">
        <f t="shared" si="61"/>
        <v>589997.71428571641</v>
      </c>
      <c r="X330" s="2">
        <f t="shared" si="51"/>
        <v>10002.285714283586</v>
      </c>
      <c r="Y330" s="2">
        <f t="shared" si="62"/>
        <v>52642355.221105993</v>
      </c>
      <c r="Z330" s="2" t="str">
        <f t="shared" si="52"/>
        <v>MEEP</v>
      </c>
      <c r="AA330" s="2">
        <f>IF(Z330="HERE",Y330,AA329+Graph!$G$1*1000)</f>
        <v>99792092.36396338</v>
      </c>
      <c r="AB330" s="2">
        <f t="shared" si="63"/>
        <v>420000</v>
      </c>
      <c r="AC330" s="2">
        <f t="shared" si="64"/>
        <v>50821552.678053066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261</v>
      </c>
      <c r="C331" s="7"/>
      <c r="D331" s="2" t="e">
        <f t="shared" si="55"/>
        <v>#N/A</v>
      </c>
      <c r="E331" s="2" t="e">
        <f t="shared" si="67"/>
        <v>#N/A</v>
      </c>
      <c r="F331" s="2">
        <v>1635364.9586380124</v>
      </c>
      <c r="G331" s="2">
        <f t="shared" si="70"/>
        <v>589997.71428571432</v>
      </c>
      <c r="H331" s="2">
        <f t="shared" si="65"/>
        <v>169411093.24948117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3215481.5714285886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1659873.8115245998</v>
      </c>
      <c r="Q331" s="2">
        <f t="shared" si="71"/>
        <v>600000</v>
      </c>
      <c r="R331" s="2">
        <f t="shared" si="66"/>
        <v>172503642.75630221</v>
      </c>
      <c r="S331" s="2">
        <f t="shared" si="58"/>
        <v>589997.71428570151</v>
      </c>
      <c r="T331" s="2">
        <f t="shared" si="59"/>
        <v>10002.285714285914</v>
      </c>
      <c r="U331" s="2">
        <f t="shared" si="60"/>
        <v>600000</v>
      </c>
      <c r="V331" s="2">
        <f t="shared" si="34"/>
        <v>119851285.24948189</v>
      </c>
      <c r="W331" s="2">
        <f t="shared" si="61"/>
        <v>589997.71428571641</v>
      </c>
      <c r="X331" s="2">
        <f t="shared" si="51"/>
        <v>10002.285714283586</v>
      </c>
      <c r="Y331" s="2">
        <f t="shared" si="62"/>
        <v>52652357.506820276</v>
      </c>
      <c r="Z331" s="2" t="str">
        <f t="shared" si="52"/>
        <v>MEEP</v>
      </c>
      <c r="AA331" s="2">
        <f>IF(Z331="HERE",Y331,AA330+Graph!$G$1*1000)</f>
        <v>100212092.36396338</v>
      </c>
      <c r="AB331" s="2">
        <f t="shared" si="63"/>
        <v>420000</v>
      </c>
      <c r="AC331" s="2">
        <f t="shared" si="64"/>
        <v>50821552.678053066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262</v>
      </c>
      <c r="C332" s="7"/>
      <c r="D332" s="2" t="e">
        <f t="shared" si="55"/>
        <v>#N/A</v>
      </c>
      <c r="E332" s="2" t="e">
        <f t="shared" si="67"/>
        <v>#N/A</v>
      </c>
      <c r="F332" s="2">
        <v>1639872.1524173319</v>
      </c>
      <c r="G332" s="2">
        <f t="shared" si="70"/>
        <v>589997.71428571432</v>
      </c>
      <c r="H332" s="2">
        <f t="shared" si="65"/>
        <v>170001090.96376687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3225483.8571428745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1664455.3961584568</v>
      </c>
      <c r="Q332" s="2">
        <f t="shared" si="71"/>
        <v>600000</v>
      </c>
      <c r="R332" s="2">
        <f t="shared" si="66"/>
        <v>173103642.75630221</v>
      </c>
      <c r="S332" s="2">
        <f t="shared" si="58"/>
        <v>589997.71428570151</v>
      </c>
      <c r="T332" s="2">
        <f t="shared" si="59"/>
        <v>10002.285714285914</v>
      </c>
      <c r="U332" s="2">
        <f t="shared" si="60"/>
        <v>600000</v>
      </c>
      <c r="V332" s="2">
        <f t="shared" si="34"/>
        <v>120441282.9637676</v>
      </c>
      <c r="W332" s="2">
        <f t="shared" si="61"/>
        <v>589997.71428571641</v>
      </c>
      <c r="X332" s="2">
        <f t="shared" si="51"/>
        <v>10002.285714283586</v>
      </c>
      <c r="Y332" s="2">
        <f t="shared" si="62"/>
        <v>52662359.79253456</v>
      </c>
      <c r="Z332" s="2" t="str">
        <f t="shared" si="52"/>
        <v>MEEP</v>
      </c>
      <c r="AA332" s="2">
        <f>IF(Z332="HERE",Y332,AA331+Graph!$G$1*1000)</f>
        <v>100632092.36396338</v>
      </c>
      <c r="AB332" s="2">
        <f t="shared" si="63"/>
        <v>420000</v>
      </c>
      <c r="AC332" s="2">
        <f t="shared" si="64"/>
        <v>50821552.678053066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263</v>
      </c>
      <c r="C333" s="7"/>
      <c r="D333" s="2" t="e">
        <f t="shared" si="55"/>
        <v>#N/A</v>
      </c>
      <c r="E333" s="2" t="e">
        <f t="shared" si="67"/>
        <v>#N/A</v>
      </c>
      <c r="F333" s="2">
        <v>1644379.3461966515</v>
      </c>
      <c r="G333" s="2">
        <f t="shared" si="70"/>
        <v>589997.71428571432</v>
      </c>
      <c r="H333" s="2">
        <f t="shared" si="65"/>
        <v>170591088.67805257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3235486.1428571604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1669036.9807923138</v>
      </c>
      <c r="Q333" s="2">
        <f t="shared" si="71"/>
        <v>600000</v>
      </c>
      <c r="R333" s="2">
        <f t="shared" si="66"/>
        <v>173703642.75630221</v>
      </c>
      <c r="S333" s="2">
        <f t="shared" si="58"/>
        <v>589997.71428570151</v>
      </c>
      <c r="T333" s="2">
        <f t="shared" si="59"/>
        <v>10002.285714285914</v>
      </c>
      <c r="U333" s="2">
        <f t="shared" si="60"/>
        <v>600000</v>
      </c>
      <c r="V333" s="2">
        <f t="shared" si="34"/>
        <v>121031280.67805332</v>
      </c>
      <c r="W333" s="2">
        <f t="shared" si="61"/>
        <v>589997.71428571641</v>
      </c>
      <c r="X333" s="2">
        <f t="shared" si="51"/>
        <v>10002.285714283586</v>
      </c>
      <c r="Y333" s="2">
        <f t="shared" si="62"/>
        <v>52672362.078248844</v>
      </c>
      <c r="Z333" s="2" t="str">
        <f t="shared" si="52"/>
        <v>MEEP</v>
      </c>
      <c r="AA333" s="2">
        <f>IF(Z333="HERE",Y333,AA332+Graph!$G$1*1000)</f>
        <v>101052092.36396338</v>
      </c>
      <c r="AB333" s="2">
        <f t="shared" si="63"/>
        <v>420000</v>
      </c>
      <c r="AC333" s="2">
        <f t="shared" si="64"/>
        <v>50821552.678053066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264</v>
      </c>
      <c r="C334" s="7"/>
      <c r="D334" s="2" t="e">
        <f t="shared" si="55"/>
        <v>#N/A</v>
      </c>
      <c r="E334" s="2" t="e">
        <f t="shared" si="67"/>
        <v>#N/A</v>
      </c>
      <c r="F334" s="2">
        <v>1648886.5399760008</v>
      </c>
      <c r="G334" s="2">
        <f t="shared" si="70"/>
        <v>589997.71428571432</v>
      </c>
      <c r="H334" s="2">
        <f t="shared" si="65"/>
        <v>171181086.39233828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3245488.4285714463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1673618.5654261708</v>
      </c>
      <c r="Q334" s="2">
        <f t="shared" si="71"/>
        <v>600000</v>
      </c>
      <c r="R334" s="2">
        <f t="shared" si="66"/>
        <v>174303642.75630221</v>
      </c>
      <c r="S334" s="2">
        <f t="shared" si="58"/>
        <v>589997.71428570151</v>
      </c>
      <c r="T334" s="2">
        <f t="shared" si="59"/>
        <v>10002.285714285914</v>
      </c>
      <c r="U334" s="2">
        <f t="shared" si="60"/>
        <v>600000</v>
      </c>
      <c r="V334" s="2">
        <f t="shared" si="34"/>
        <v>121621278.39233904</v>
      </c>
      <c r="W334" s="2">
        <f t="shared" si="61"/>
        <v>589997.71428571641</v>
      </c>
      <c r="X334" s="2">
        <f t="shared" si="51"/>
        <v>10002.285714283586</v>
      </c>
      <c r="Y334" s="2">
        <f t="shared" si="62"/>
        <v>52682364.363963127</v>
      </c>
      <c r="Z334" s="2" t="str">
        <f t="shared" si="52"/>
        <v>MEEP</v>
      </c>
      <c r="AA334" s="2">
        <f>IF(Z334="HERE",Y334,AA333+Graph!$G$1*1000)</f>
        <v>101472092.36396338</v>
      </c>
      <c r="AB334" s="2">
        <f t="shared" si="63"/>
        <v>420000</v>
      </c>
      <c r="AC334" s="2">
        <f t="shared" si="64"/>
        <v>50821552.678053066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265</v>
      </c>
      <c r="C335" s="7"/>
      <c r="D335" s="2" t="e">
        <f t="shared" si="55"/>
        <v>#N/A</v>
      </c>
      <c r="E335" s="2" t="e">
        <f t="shared" si="67"/>
        <v>#N/A</v>
      </c>
      <c r="F335" s="2">
        <v>1653393.7337553203</v>
      </c>
      <c r="G335" s="2">
        <f t="shared" si="70"/>
        <v>589997.71428571432</v>
      </c>
      <c r="H335" s="2">
        <f t="shared" si="65"/>
        <v>171771084.10662398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3255490.7142857322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1678200.1500600278</v>
      </c>
      <c r="Q335" s="2">
        <f t="shared" si="71"/>
        <v>600000</v>
      </c>
      <c r="R335" s="2">
        <f t="shared" si="66"/>
        <v>174903642.75630221</v>
      </c>
      <c r="S335" s="2">
        <f t="shared" si="58"/>
        <v>589997.71428570151</v>
      </c>
      <c r="T335" s="2">
        <f t="shared" si="59"/>
        <v>10002.285714285914</v>
      </c>
      <c r="U335" s="2">
        <f t="shared" si="60"/>
        <v>600000</v>
      </c>
      <c r="V335" s="2">
        <f t="shared" si="34"/>
        <v>122211276.10662475</v>
      </c>
      <c r="W335" s="2">
        <f t="shared" si="61"/>
        <v>589997.71428571641</v>
      </c>
      <c r="X335" s="2">
        <f t="shared" si="51"/>
        <v>10002.285714283586</v>
      </c>
      <c r="Y335" s="2">
        <f t="shared" si="62"/>
        <v>52692366.649677411</v>
      </c>
      <c r="Z335" s="2" t="str">
        <f t="shared" si="52"/>
        <v>MEEP</v>
      </c>
      <c r="AA335" s="2">
        <f>IF(Z335="HERE",Y335,AA334+Graph!$G$1*1000)</f>
        <v>101892092.36396338</v>
      </c>
      <c r="AB335" s="2">
        <f t="shared" si="63"/>
        <v>420000</v>
      </c>
      <c r="AC335" s="2">
        <f t="shared" si="64"/>
        <v>50821552.678053066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266</v>
      </c>
      <c r="C336" s="7"/>
      <c r="D336" s="2" t="e">
        <f t="shared" si="55"/>
        <v>#N/A</v>
      </c>
      <c r="E336" s="2" t="e">
        <f t="shared" si="67"/>
        <v>#N/A</v>
      </c>
      <c r="F336" s="2">
        <v>1657900.9275346398</v>
      </c>
      <c r="G336" s="2">
        <f t="shared" si="70"/>
        <v>589997.71428571432</v>
      </c>
      <c r="H336" s="2">
        <f t="shared" si="65"/>
        <v>172361081.82090968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3265493.0000000182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1682781.734693855</v>
      </c>
      <c r="Q336" s="2">
        <f t="shared" si="71"/>
        <v>600000</v>
      </c>
      <c r="R336" s="2">
        <f t="shared" si="66"/>
        <v>175503642.75630221</v>
      </c>
      <c r="S336" s="2">
        <f t="shared" si="58"/>
        <v>589997.71428570151</v>
      </c>
      <c r="T336" s="2">
        <f t="shared" si="59"/>
        <v>10002.285714285914</v>
      </c>
      <c r="U336" s="2">
        <f t="shared" si="60"/>
        <v>600000</v>
      </c>
      <c r="V336" s="2">
        <f t="shared" si="34"/>
        <v>122801273.82091047</v>
      </c>
      <c r="W336" s="2">
        <f t="shared" si="61"/>
        <v>589997.71428571641</v>
      </c>
      <c r="X336" s="2">
        <f t="shared" si="51"/>
        <v>10002.285714283586</v>
      </c>
      <c r="Y336" s="2">
        <f t="shared" si="62"/>
        <v>52702368.935391694</v>
      </c>
      <c r="Z336" s="2" t="str">
        <f t="shared" si="52"/>
        <v>MEEP</v>
      </c>
      <c r="AA336" s="2">
        <f>IF(Z336="HERE",Y336,AA335+Graph!$G$1*1000)</f>
        <v>102312092.36396338</v>
      </c>
      <c r="AB336" s="2">
        <f t="shared" si="63"/>
        <v>420000</v>
      </c>
      <c r="AC336" s="2">
        <f t="shared" si="64"/>
        <v>50821552.678053066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267</v>
      </c>
      <c r="C337" s="7"/>
      <c r="D337" s="2" t="e">
        <f t="shared" si="55"/>
        <v>#N/A</v>
      </c>
      <c r="E337" s="2" t="e">
        <f t="shared" si="67"/>
        <v>#N/A</v>
      </c>
      <c r="F337" s="2">
        <v>1662408.1213139892</v>
      </c>
      <c r="G337" s="2">
        <f t="shared" si="70"/>
        <v>589997.71428571432</v>
      </c>
      <c r="H337" s="2">
        <f t="shared" si="65"/>
        <v>172951079.53519538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3275495.2857143041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1687363.3193277121</v>
      </c>
      <c r="Q337" s="2">
        <f t="shared" si="71"/>
        <v>600000</v>
      </c>
      <c r="R337" s="2">
        <f t="shared" si="66"/>
        <v>176103642.75630221</v>
      </c>
      <c r="S337" s="2">
        <f t="shared" si="58"/>
        <v>589997.71428570151</v>
      </c>
      <c r="T337" s="2">
        <f t="shared" si="59"/>
        <v>10002.285714285914</v>
      </c>
      <c r="U337" s="2">
        <f t="shared" si="60"/>
        <v>600000</v>
      </c>
      <c r="V337" s="2">
        <f t="shared" si="34"/>
        <v>123391271.53519619</v>
      </c>
      <c r="W337" s="2">
        <f t="shared" si="61"/>
        <v>589997.71428571641</v>
      </c>
      <c r="X337" s="2">
        <f t="shared" si="51"/>
        <v>10002.285714283586</v>
      </c>
      <c r="Y337" s="2">
        <f t="shared" si="62"/>
        <v>52712371.221105978</v>
      </c>
      <c r="Z337" s="2" t="str">
        <f t="shared" si="52"/>
        <v>MEEP</v>
      </c>
      <c r="AA337" s="2">
        <f>IF(Z337="HERE",Y337,AA336+Graph!$G$1*1000)</f>
        <v>102732092.36396338</v>
      </c>
      <c r="AB337" s="2">
        <f t="shared" si="63"/>
        <v>420000</v>
      </c>
      <c r="AC337" s="2">
        <f t="shared" si="64"/>
        <v>50821552.678053066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268</v>
      </c>
      <c r="C338" s="7"/>
      <c r="D338" s="2" t="e">
        <f t="shared" si="55"/>
        <v>#N/A</v>
      </c>
      <c r="E338" s="2" t="e">
        <f t="shared" si="67"/>
        <v>#N/A</v>
      </c>
      <c r="F338" s="2">
        <v>1666915.3150933087</v>
      </c>
      <c r="G338" s="2">
        <f t="shared" si="70"/>
        <v>589997.71428571432</v>
      </c>
      <c r="H338" s="2">
        <f t="shared" si="65"/>
        <v>173541077.24948108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3285497.57142859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1691944.9039615691</v>
      </c>
      <c r="Q338" s="2">
        <f t="shared" si="71"/>
        <v>600000</v>
      </c>
      <c r="R338" s="2">
        <f t="shared" si="66"/>
        <v>176703642.75630221</v>
      </c>
      <c r="S338" s="2">
        <f t="shared" si="58"/>
        <v>589997.71428570151</v>
      </c>
      <c r="T338" s="2">
        <f t="shared" si="59"/>
        <v>10002.285714285914</v>
      </c>
      <c r="U338" s="2">
        <f t="shared" si="60"/>
        <v>600000</v>
      </c>
      <c r="V338" s="2">
        <f t="shared" si="34"/>
        <v>123981269.2494819</v>
      </c>
      <c r="W338" s="2">
        <f t="shared" si="61"/>
        <v>589997.71428571641</v>
      </c>
      <c r="X338" s="2">
        <f t="shared" si="51"/>
        <v>10002.285714283586</v>
      </c>
      <c r="Y338" s="2">
        <f t="shared" si="62"/>
        <v>52722373.506820261</v>
      </c>
      <c r="Z338" s="2" t="str">
        <f t="shared" si="52"/>
        <v>MEEP</v>
      </c>
      <c r="AA338" s="2">
        <f>IF(Z338="HERE",Y338,AA337+Graph!$G$1*1000)</f>
        <v>103152092.36396338</v>
      </c>
      <c r="AB338" s="2">
        <f t="shared" si="63"/>
        <v>420000</v>
      </c>
      <c r="AC338" s="2">
        <f t="shared" si="64"/>
        <v>50821552.678053066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269</v>
      </c>
      <c r="C339" s="7"/>
      <c r="D339" s="2" t="e">
        <f t="shared" si="55"/>
        <v>#N/A</v>
      </c>
      <c r="E339" s="2" t="e">
        <f t="shared" si="67"/>
        <v>#N/A</v>
      </c>
      <c r="F339" s="2">
        <v>1671422.5088726282</v>
      </c>
      <c r="G339" s="2">
        <f t="shared" si="70"/>
        <v>589997.71428571432</v>
      </c>
      <c r="H339" s="2">
        <f t="shared" si="65"/>
        <v>174131074.96376678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3295499.8571428759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1696526.4885954261</v>
      </c>
      <c r="Q339" s="2">
        <f t="shared" si="71"/>
        <v>600000</v>
      </c>
      <c r="R339" s="2">
        <f t="shared" si="66"/>
        <v>177303642.75630221</v>
      </c>
      <c r="S339" s="2">
        <f t="shared" si="58"/>
        <v>589997.71428570151</v>
      </c>
      <c r="T339" s="2">
        <f t="shared" si="59"/>
        <v>10002.285714285914</v>
      </c>
      <c r="U339" s="2">
        <f t="shared" si="60"/>
        <v>600000</v>
      </c>
      <c r="V339" s="2">
        <f t="shared" si="34"/>
        <v>124571266.96376762</v>
      </c>
      <c r="W339" s="2">
        <f t="shared" si="61"/>
        <v>589997.71428571641</v>
      </c>
      <c r="X339" s="2">
        <f t="shared" si="51"/>
        <v>10002.285714283586</v>
      </c>
      <c r="Y339" s="2">
        <f t="shared" si="62"/>
        <v>52732375.792534545</v>
      </c>
      <c r="Z339" s="2" t="str">
        <f t="shared" si="52"/>
        <v>MEEP</v>
      </c>
      <c r="AA339" s="2">
        <f>IF(Z339="HERE",Y339,AA338+Graph!$G$1*1000)</f>
        <v>103572092.36396338</v>
      </c>
      <c r="AB339" s="2">
        <f t="shared" si="63"/>
        <v>420000</v>
      </c>
      <c r="AC339" s="2">
        <f t="shared" si="64"/>
        <v>50821552.678053066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270</v>
      </c>
      <c r="C340" s="7"/>
      <c r="D340" s="2" t="e">
        <f t="shared" si="55"/>
        <v>#N/A</v>
      </c>
      <c r="E340" s="2" t="e">
        <f t="shared" si="67"/>
        <v>#N/A</v>
      </c>
      <c r="F340" s="2">
        <v>1675929.7026519775</v>
      </c>
      <c r="G340" s="2">
        <f t="shared" si="70"/>
        <v>589997.71428571432</v>
      </c>
      <c r="H340" s="2">
        <f t="shared" si="65"/>
        <v>174721072.67805248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3305502.1428571618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1701108.0732292831</v>
      </c>
      <c r="Q340" s="2">
        <f t="shared" si="71"/>
        <v>600000</v>
      </c>
      <c r="R340" s="2">
        <f t="shared" si="66"/>
        <v>177903642.75630221</v>
      </c>
      <c r="S340" s="2">
        <f t="shared" si="58"/>
        <v>589997.71428570151</v>
      </c>
      <c r="T340" s="2">
        <f t="shared" si="59"/>
        <v>10002.285714285914</v>
      </c>
      <c r="U340" s="2">
        <f t="shared" si="60"/>
        <v>600000</v>
      </c>
      <c r="V340" s="2">
        <f t="shared" si="34"/>
        <v>125161264.67805333</v>
      </c>
      <c r="W340" s="2">
        <f t="shared" si="61"/>
        <v>589997.71428571641</v>
      </c>
      <c r="X340" s="2">
        <f t="shared" si="51"/>
        <v>10002.285714283586</v>
      </c>
      <c r="Y340" s="2">
        <f t="shared" si="62"/>
        <v>52742378.078248829</v>
      </c>
      <c r="Z340" s="2" t="str">
        <f t="shared" si="52"/>
        <v>MEEP</v>
      </c>
      <c r="AA340" s="2">
        <f>IF(Z340="HERE",Y340,AA339+Graph!$G$1*1000)</f>
        <v>103992092.36396338</v>
      </c>
      <c r="AB340" s="2">
        <f t="shared" si="63"/>
        <v>420000</v>
      </c>
      <c r="AC340" s="2">
        <f t="shared" si="64"/>
        <v>50821552.678053066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271</v>
      </c>
      <c r="C341" s="7"/>
      <c r="D341" s="2" t="e">
        <f t="shared" si="55"/>
        <v>#N/A</v>
      </c>
      <c r="E341" s="2" t="e">
        <f t="shared" si="67"/>
        <v>#N/A</v>
      </c>
      <c r="F341" s="2">
        <v>1680436.8964312971</v>
      </c>
      <c r="G341" s="2">
        <f t="shared" si="70"/>
        <v>589997.71428571432</v>
      </c>
      <c r="H341" s="2">
        <f t="shared" si="65"/>
        <v>175311070.39233819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3315504.4285714477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1705689.6578631401</v>
      </c>
      <c r="Q341" s="2">
        <f t="shared" si="71"/>
        <v>600000</v>
      </c>
      <c r="R341" s="2">
        <f t="shared" si="66"/>
        <v>178503642.75630221</v>
      </c>
      <c r="S341" s="2">
        <f t="shared" si="58"/>
        <v>589997.71428570151</v>
      </c>
      <c r="T341" s="2">
        <f t="shared" si="59"/>
        <v>10002.285714285914</v>
      </c>
      <c r="U341" s="2">
        <f t="shared" si="60"/>
        <v>600000</v>
      </c>
      <c r="V341" s="2">
        <f t="shared" si="34"/>
        <v>125751262.39233905</v>
      </c>
      <c r="W341" s="2">
        <f t="shared" si="61"/>
        <v>589997.71428571641</v>
      </c>
      <c r="X341" s="2">
        <f t="shared" si="51"/>
        <v>10002.285714283586</v>
      </c>
      <c r="Y341" s="2">
        <f t="shared" si="62"/>
        <v>52752380.363963112</v>
      </c>
      <c r="Z341" s="2" t="str">
        <f t="shared" si="52"/>
        <v>MEEP</v>
      </c>
      <c r="AA341" s="2">
        <f>IF(Z341="HERE",Y341,AA340+Graph!$G$1*1000)</f>
        <v>104412092.36396338</v>
      </c>
      <c r="AB341" s="2">
        <f t="shared" si="63"/>
        <v>420000</v>
      </c>
      <c r="AC341" s="2">
        <f t="shared" si="64"/>
        <v>50821552.678053066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272</v>
      </c>
      <c r="C342" s="7"/>
      <c r="D342" s="2" t="e">
        <f t="shared" si="55"/>
        <v>#N/A</v>
      </c>
      <c r="E342" s="2" t="e">
        <f t="shared" si="67"/>
        <v>#N/A</v>
      </c>
      <c r="F342" s="2">
        <v>1684944.0902106166</v>
      </c>
      <c r="G342" s="2">
        <f t="shared" si="70"/>
        <v>589997.71428571432</v>
      </c>
      <c r="H342" s="2">
        <f t="shared" si="65"/>
        <v>175901068.10662389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3325506.7142857336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1710271.2424969971</v>
      </c>
      <c r="Q342" s="2">
        <f t="shared" si="71"/>
        <v>600000</v>
      </c>
      <c r="R342" s="2">
        <f t="shared" si="66"/>
        <v>179103642.75630221</v>
      </c>
      <c r="S342" s="2">
        <f t="shared" si="58"/>
        <v>589997.71428570151</v>
      </c>
      <c r="T342" s="2">
        <f t="shared" si="59"/>
        <v>10002.285714285914</v>
      </c>
      <c r="U342" s="2">
        <f t="shared" si="60"/>
        <v>600000</v>
      </c>
      <c r="V342" s="2">
        <f t="shared" si="34"/>
        <v>126341260.10662477</v>
      </c>
      <c r="W342" s="2">
        <f t="shared" si="61"/>
        <v>589997.71428571641</v>
      </c>
      <c r="X342" s="2">
        <f t="shared" si="51"/>
        <v>10002.285714283586</v>
      </c>
      <c r="Y342" s="2">
        <f t="shared" si="62"/>
        <v>52762382.649677396</v>
      </c>
      <c r="Z342" s="2" t="str">
        <f t="shared" si="52"/>
        <v>MEEP</v>
      </c>
      <c r="AA342" s="2">
        <f>IF(Z342="HERE",Y342,AA341+Graph!$G$1*1000)</f>
        <v>104832092.36396338</v>
      </c>
      <c r="AB342" s="2">
        <f t="shared" si="63"/>
        <v>420000</v>
      </c>
      <c r="AC342" s="2">
        <f t="shared" si="64"/>
        <v>50821552.678053066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273</v>
      </c>
      <c r="C343" s="7"/>
      <c r="D343" s="2" t="e">
        <f t="shared" si="55"/>
        <v>#N/A</v>
      </c>
      <c r="E343" s="2" t="e">
        <f t="shared" si="67"/>
        <v>#N/A</v>
      </c>
      <c r="F343" s="2">
        <v>1689451.2839899659</v>
      </c>
      <c r="G343" s="2">
        <f t="shared" si="70"/>
        <v>589997.71428571432</v>
      </c>
      <c r="H343" s="2">
        <f t="shared" si="65"/>
        <v>176491065.82090959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3335509.0000000196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1714852.8271308541</v>
      </c>
      <c r="Q343" s="2">
        <f t="shared" si="71"/>
        <v>600000</v>
      </c>
      <c r="R343" s="2">
        <f t="shared" si="66"/>
        <v>179703642.75630221</v>
      </c>
      <c r="S343" s="2">
        <f t="shared" si="58"/>
        <v>589997.71428570151</v>
      </c>
      <c r="T343" s="2">
        <f t="shared" si="59"/>
        <v>10002.285714285914</v>
      </c>
      <c r="U343" s="2">
        <f t="shared" si="60"/>
        <v>600000</v>
      </c>
      <c r="V343" s="2">
        <f t="shared" si="34"/>
        <v>126931257.82091048</v>
      </c>
      <c r="W343" s="2">
        <f t="shared" si="61"/>
        <v>589997.71428571641</v>
      </c>
      <c r="X343" s="2">
        <f t="shared" si="51"/>
        <v>10002.285714283586</v>
      </c>
      <c r="Y343" s="2">
        <f t="shared" si="62"/>
        <v>52772384.935391679</v>
      </c>
      <c r="Z343" s="2" t="str">
        <f t="shared" si="52"/>
        <v>MEEP</v>
      </c>
      <c r="AA343" s="2">
        <f>IF(Z343="HERE",Y343,AA342+Graph!$G$1*1000)</f>
        <v>105252092.36396338</v>
      </c>
      <c r="AB343" s="2">
        <f t="shared" si="63"/>
        <v>420000</v>
      </c>
      <c r="AC343" s="2">
        <f t="shared" si="64"/>
        <v>50821552.678053066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274</v>
      </c>
      <c r="C344" s="7"/>
      <c r="D344" s="2" t="e">
        <f t="shared" si="55"/>
        <v>#N/A</v>
      </c>
      <c r="E344" s="2" t="e">
        <f t="shared" si="67"/>
        <v>#N/A</v>
      </c>
      <c r="F344" s="2">
        <v>1693958.4777692854</v>
      </c>
      <c r="G344" s="2">
        <f t="shared" si="70"/>
        <v>589997.71428571432</v>
      </c>
      <c r="H344" s="2">
        <f t="shared" si="65"/>
        <v>177081063.53519529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3345511.2857143055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1719434.4117646813</v>
      </c>
      <c r="Q344" s="2">
        <f t="shared" si="71"/>
        <v>600000</v>
      </c>
      <c r="R344" s="2">
        <f t="shared" si="66"/>
        <v>180303642.75630221</v>
      </c>
      <c r="S344" s="2">
        <f t="shared" si="58"/>
        <v>589997.71428570151</v>
      </c>
      <c r="T344" s="2">
        <f t="shared" si="59"/>
        <v>10002.285714285914</v>
      </c>
      <c r="U344" s="2">
        <f t="shared" si="60"/>
        <v>600000</v>
      </c>
      <c r="V344" s="2">
        <f t="shared" si="34"/>
        <v>127521255.5351962</v>
      </c>
      <c r="W344" s="2">
        <f t="shared" si="61"/>
        <v>589997.71428571641</v>
      </c>
      <c r="X344" s="2">
        <f t="shared" si="51"/>
        <v>10002.285714283586</v>
      </c>
      <c r="Y344" s="2">
        <f t="shared" si="62"/>
        <v>52782387.221105963</v>
      </c>
      <c r="Z344" s="2" t="str">
        <f t="shared" si="52"/>
        <v>MEEP</v>
      </c>
      <c r="AA344" s="2">
        <f>IF(Z344="HERE",Y344,AA343+Graph!$G$1*1000)</f>
        <v>105672092.36396338</v>
      </c>
      <c r="AB344" s="2">
        <f t="shared" si="63"/>
        <v>420000</v>
      </c>
      <c r="AC344" s="2">
        <f t="shared" si="64"/>
        <v>50821552.678053066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275</v>
      </c>
      <c r="C345" s="7"/>
      <c r="D345" s="2" t="e">
        <f t="shared" si="55"/>
        <v>#N/A</v>
      </c>
      <c r="E345" s="2" t="e">
        <f t="shared" si="67"/>
        <v>#N/A</v>
      </c>
      <c r="F345" s="2">
        <v>1698465.671548605</v>
      </c>
      <c r="G345" s="2">
        <f t="shared" si="70"/>
        <v>589997.71428571432</v>
      </c>
      <c r="H345" s="2">
        <f t="shared" si="65"/>
        <v>177671061.24948099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3355513.5714285914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1724015.9963985384</v>
      </c>
      <c r="Q345" s="2">
        <f t="shared" si="71"/>
        <v>600000</v>
      </c>
      <c r="R345" s="2">
        <f t="shared" si="66"/>
        <v>180903642.75630221</v>
      </c>
      <c r="S345" s="2">
        <f t="shared" si="58"/>
        <v>589997.71428570151</v>
      </c>
      <c r="T345" s="2">
        <f t="shared" si="59"/>
        <v>10002.285714285914</v>
      </c>
      <c r="U345" s="2">
        <f t="shared" si="60"/>
        <v>600000</v>
      </c>
      <c r="V345" s="2">
        <f t="shared" si="34"/>
        <v>128111253.24948192</v>
      </c>
      <c r="W345" s="2">
        <f t="shared" si="61"/>
        <v>589997.71428571641</v>
      </c>
      <c r="X345" s="2">
        <f t="shared" si="51"/>
        <v>10002.285714283586</v>
      </c>
      <c r="Y345" s="2">
        <f t="shared" si="62"/>
        <v>52792389.506820247</v>
      </c>
      <c r="Z345" s="2" t="str">
        <f t="shared" si="52"/>
        <v>MEEP</v>
      </c>
      <c r="AA345" s="2">
        <f>IF(Z345="HERE",Y345,AA344+Graph!$G$1*1000)</f>
        <v>106092092.36396338</v>
      </c>
      <c r="AB345" s="2">
        <f t="shared" si="63"/>
        <v>420000</v>
      </c>
      <c r="AC345" s="2">
        <f t="shared" si="64"/>
        <v>50821552.678053066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276</v>
      </c>
      <c r="C346" s="7"/>
      <c r="D346" s="2" t="e">
        <f t="shared" si="55"/>
        <v>#N/A</v>
      </c>
      <c r="E346" s="2" t="e">
        <f t="shared" si="67"/>
        <v>#N/A</v>
      </c>
      <c r="F346" s="2">
        <v>1702972.8653279543</v>
      </c>
      <c r="G346" s="2">
        <f t="shared" si="70"/>
        <v>589997.71428571432</v>
      </c>
      <c r="H346" s="2">
        <f t="shared" si="65"/>
        <v>178261058.96376669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3365515.8571428773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1728597.5810323954</v>
      </c>
      <c r="Q346" s="2">
        <f t="shared" si="71"/>
        <v>600000</v>
      </c>
      <c r="R346" s="2">
        <f t="shared" si="66"/>
        <v>181503642.75630221</v>
      </c>
      <c r="S346" s="2">
        <f t="shared" si="58"/>
        <v>589997.71428570151</v>
      </c>
      <c r="T346" s="2">
        <f t="shared" si="59"/>
        <v>10002.285714285914</v>
      </c>
      <c r="U346" s="2">
        <f t="shared" si="60"/>
        <v>600000</v>
      </c>
      <c r="V346" s="2">
        <f t="shared" si="34"/>
        <v>128701250.96376763</v>
      </c>
      <c r="W346" s="2">
        <f t="shared" si="61"/>
        <v>589997.71428571641</v>
      </c>
      <c r="X346" s="2">
        <f t="shared" si="51"/>
        <v>10002.285714283586</v>
      </c>
      <c r="Y346" s="2">
        <f t="shared" si="62"/>
        <v>52802391.79253453</v>
      </c>
      <c r="Z346" s="2" t="str">
        <f t="shared" si="52"/>
        <v>MEEP</v>
      </c>
      <c r="AA346" s="2">
        <f>IF(Z346="HERE",Y346,AA345+Graph!$G$1*1000)</f>
        <v>106512092.36396338</v>
      </c>
      <c r="AB346" s="2">
        <f t="shared" si="63"/>
        <v>420000</v>
      </c>
      <c r="AC346" s="2">
        <f t="shared" si="64"/>
        <v>50821552.678053066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277</v>
      </c>
      <c r="C347" s="7"/>
      <c r="D347" s="2" t="e">
        <f t="shared" si="55"/>
        <v>#N/A</v>
      </c>
      <c r="E347" s="2" t="e">
        <f t="shared" si="67"/>
        <v>#N/A</v>
      </c>
      <c r="F347" s="2">
        <v>1707480.0591072738</v>
      </c>
      <c r="G347" s="2">
        <f t="shared" si="70"/>
        <v>589997.71428571432</v>
      </c>
      <c r="H347" s="2">
        <f t="shared" si="65"/>
        <v>178851056.6780524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3375518.1428571632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1733179.1656662524</v>
      </c>
      <c r="Q347" s="2">
        <f t="shared" si="71"/>
        <v>600000</v>
      </c>
      <c r="R347" s="2">
        <f t="shared" si="66"/>
        <v>182103642.75630221</v>
      </c>
      <c r="S347" s="2">
        <f t="shared" si="58"/>
        <v>589997.71428570151</v>
      </c>
      <c r="T347" s="2">
        <f t="shared" si="59"/>
        <v>10002.285714285914</v>
      </c>
      <c r="U347" s="2">
        <f t="shared" si="60"/>
        <v>600000</v>
      </c>
      <c r="V347" s="2">
        <f t="shared" si="34"/>
        <v>129291248.67805335</v>
      </c>
      <c r="W347" s="2">
        <f t="shared" si="61"/>
        <v>589997.71428571641</v>
      </c>
      <c r="X347" s="2">
        <f t="shared" si="51"/>
        <v>10002.285714283586</v>
      </c>
      <c r="Y347" s="2">
        <f t="shared" si="62"/>
        <v>52812394.078248814</v>
      </c>
      <c r="Z347" s="2" t="str">
        <f t="shared" si="52"/>
        <v>MEEP</v>
      </c>
      <c r="AA347" s="2">
        <f>IF(Z347="HERE",Y347,AA346+Graph!$G$1*1000)</f>
        <v>106932092.36396338</v>
      </c>
      <c r="AB347" s="2">
        <f t="shared" si="63"/>
        <v>420000</v>
      </c>
      <c r="AC347" s="2">
        <f t="shared" si="64"/>
        <v>50821552.678053066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278</v>
      </c>
      <c r="C348" s="7"/>
      <c r="D348" s="2" t="e">
        <f t="shared" si="55"/>
        <v>#N/A</v>
      </c>
      <c r="E348" s="2" t="e">
        <f t="shared" si="67"/>
        <v>#N/A</v>
      </c>
      <c r="F348" s="2">
        <v>1711987.2528866231</v>
      </c>
      <c r="G348" s="2">
        <f t="shared" si="70"/>
        <v>589997.71428571432</v>
      </c>
      <c r="H348" s="2">
        <f t="shared" si="65"/>
        <v>179441054.3923381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3385520.4285714491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1737760.7503001094</v>
      </c>
      <c r="Q348" s="2">
        <f t="shared" si="71"/>
        <v>600000</v>
      </c>
      <c r="R348" s="2">
        <f t="shared" si="66"/>
        <v>182703642.75630221</v>
      </c>
      <c r="S348" s="2">
        <f t="shared" si="58"/>
        <v>589997.71428570151</v>
      </c>
      <c r="T348" s="2">
        <f t="shared" si="59"/>
        <v>10002.285714285914</v>
      </c>
      <c r="U348" s="2">
        <f t="shared" si="60"/>
        <v>600000</v>
      </c>
      <c r="V348" s="2">
        <f t="shared" si="34"/>
        <v>129881246.39233907</v>
      </c>
      <c r="W348" s="2">
        <f t="shared" si="61"/>
        <v>589997.71428571641</v>
      </c>
      <c r="X348" s="2">
        <f t="shared" si="51"/>
        <v>10002.285714283586</v>
      </c>
      <c r="Y348" s="2">
        <f t="shared" si="62"/>
        <v>52822396.363963097</v>
      </c>
      <c r="Z348" s="2" t="str">
        <f t="shared" si="52"/>
        <v>MEEP</v>
      </c>
      <c r="AA348" s="2">
        <f>IF(Z348="HERE",Y348,AA347+Graph!$G$1*1000)</f>
        <v>107352092.36396338</v>
      </c>
      <c r="AB348" s="2">
        <f t="shared" si="63"/>
        <v>420000</v>
      </c>
      <c r="AC348" s="2">
        <f t="shared" si="64"/>
        <v>50821552.678053066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279</v>
      </c>
      <c r="C349" s="7"/>
      <c r="D349" s="2" t="e">
        <f t="shared" si="55"/>
        <v>#N/A</v>
      </c>
      <c r="E349" s="2" t="e">
        <f t="shared" si="67"/>
        <v>#N/A</v>
      </c>
      <c r="F349" s="2">
        <v>1716494.4466659427</v>
      </c>
      <c r="G349" s="2">
        <f t="shared" si="70"/>
        <v>589997.71428571432</v>
      </c>
      <c r="H349" s="2">
        <f t="shared" si="65"/>
        <v>180031052.1066238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3395522.714285735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1742342.3349339664</v>
      </c>
      <c r="Q349" s="2">
        <f t="shared" si="71"/>
        <v>600000</v>
      </c>
      <c r="R349" s="2">
        <f t="shared" si="66"/>
        <v>183303642.75630221</v>
      </c>
      <c r="S349" s="2">
        <f t="shared" si="58"/>
        <v>589997.71428570151</v>
      </c>
      <c r="T349" s="2">
        <f t="shared" si="59"/>
        <v>10002.285714285914</v>
      </c>
      <c r="U349" s="2">
        <f t="shared" si="60"/>
        <v>600000</v>
      </c>
      <c r="V349" s="2">
        <f t="shared" si="34"/>
        <v>130471244.10662478</v>
      </c>
      <c r="W349" s="2">
        <f t="shared" si="61"/>
        <v>589997.71428571641</v>
      </c>
      <c r="X349" s="2">
        <f t="shared" si="51"/>
        <v>10002.285714283586</v>
      </c>
      <c r="Y349" s="2">
        <f t="shared" si="62"/>
        <v>52832398.649677381</v>
      </c>
      <c r="Z349" s="2" t="str">
        <f t="shared" si="52"/>
        <v>MEEP</v>
      </c>
      <c r="AA349" s="2">
        <f>IF(Z349="HERE",Y349,AA348+Graph!$G$1*1000)</f>
        <v>107772092.36396338</v>
      </c>
      <c r="AB349" s="2">
        <f t="shared" si="63"/>
        <v>420000</v>
      </c>
      <c r="AC349" s="2">
        <f t="shared" si="64"/>
        <v>50821552.678053066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280</v>
      </c>
      <c r="C350" s="7"/>
      <c r="D350" s="2" t="e">
        <f t="shared" si="55"/>
        <v>#N/A</v>
      </c>
      <c r="E350" s="2" t="e">
        <f t="shared" si="67"/>
        <v>#N/A</v>
      </c>
      <c r="F350" s="2">
        <v>1721001.6404452622</v>
      </c>
      <c r="G350" s="2">
        <f t="shared" si="70"/>
        <v>589997.71428571432</v>
      </c>
      <c r="H350" s="2">
        <f t="shared" si="65"/>
        <v>180621049.8209095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3405525.000000021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1746923.9195678234</v>
      </c>
      <c r="Q350" s="2">
        <f t="shared" si="71"/>
        <v>600000</v>
      </c>
      <c r="R350" s="2">
        <f t="shared" si="66"/>
        <v>183903642.75630221</v>
      </c>
      <c r="S350" s="2">
        <f t="shared" si="58"/>
        <v>589997.71428570151</v>
      </c>
      <c r="T350" s="2">
        <f t="shared" si="59"/>
        <v>10002.285714285914</v>
      </c>
      <c r="U350" s="2">
        <f t="shared" si="60"/>
        <v>600000</v>
      </c>
      <c r="V350" s="2">
        <f t="shared" si="34"/>
        <v>131061241.8209105</v>
      </c>
      <c r="W350" s="2">
        <f t="shared" si="61"/>
        <v>589997.71428571641</v>
      </c>
      <c r="X350" s="2">
        <f t="shared" si="51"/>
        <v>10002.285714283586</v>
      </c>
      <c r="Y350" s="2">
        <f t="shared" si="62"/>
        <v>52842400.935391665</v>
      </c>
      <c r="Z350" s="2" t="str">
        <f t="shared" si="52"/>
        <v>MEEP</v>
      </c>
      <c r="AA350" s="2">
        <f>IF(Z350="HERE",Y350,AA349+Graph!$G$1*1000)</f>
        <v>108192092.36396338</v>
      </c>
      <c r="AB350" s="2">
        <f t="shared" si="63"/>
        <v>420000</v>
      </c>
      <c r="AC350" s="2">
        <f t="shared" si="64"/>
        <v>50821552.678053066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281</v>
      </c>
      <c r="C351" s="7"/>
      <c r="D351" s="2" t="e">
        <f t="shared" si="55"/>
        <v>#N/A</v>
      </c>
      <c r="E351" s="2" t="e">
        <f t="shared" si="67"/>
        <v>#N/A</v>
      </c>
      <c r="F351" s="2">
        <v>1725508.8342246115</v>
      </c>
      <c r="G351" s="2">
        <f t="shared" si="70"/>
        <v>589997.71428571432</v>
      </c>
      <c r="H351" s="2">
        <f t="shared" si="65"/>
        <v>181211047.5351952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3415527.2857143069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1751505.5042016804</v>
      </c>
      <c r="Q351" s="2">
        <f t="shared" si="71"/>
        <v>600000</v>
      </c>
      <c r="R351" s="2">
        <f t="shared" si="66"/>
        <v>184503642.75630221</v>
      </c>
      <c r="S351" s="2">
        <f t="shared" si="58"/>
        <v>589997.71428570151</v>
      </c>
      <c r="T351" s="2">
        <f t="shared" si="59"/>
        <v>10002.285714285914</v>
      </c>
      <c r="U351" s="2">
        <f t="shared" si="60"/>
        <v>600000</v>
      </c>
      <c r="V351" s="2">
        <f t="shared" si="34"/>
        <v>131651239.53519621</v>
      </c>
      <c r="W351" s="2">
        <f t="shared" si="61"/>
        <v>589997.71428571641</v>
      </c>
      <c r="X351" s="2">
        <f t="shared" si="51"/>
        <v>10002.285714283586</v>
      </c>
      <c r="Y351" s="2">
        <f t="shared" ref="Y351:Y385" si="74">IF(COUNT($C352)=0,IF(COUNT($C351)=1,C351,SUM(Y350+X351)),C351)</f>
        <v>52852403.221105948</v>
      </c>
      <c r="Z351" s="2" t="str">
        <f t="shared" si="52"/>
        <v>MEEP</v>
      </c>
      <c r="AA351" s="2">
        <f>IF(Z351="HERE",Y351,AA350+Graph!$G$1*1000)</f>
        <v>108612092.36396338</v>
      </c>
      <c r="AB351" s="2">
        <f t="shared" si="63"/>
        <v>420000</v>
      </c>
      <c r="AC351" s="2">
        <f t="shared" ref="AC351:AC385" si="75">IF(Z352="HERE",V351,AC350)</f>
        <v>50821552.678053066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282</v>
      </c>
      <c r="C352" s="7"/>
      <c r="D352" s="2" t="e">
        <f t="shared" si="55"/>
        <v>#N/A</v>
      </c>
      <c r="E352" s="2" t="e">
        <f t="shared" si="67"/>
        <v>#N/A</v>
      </c>
      <c r="F352" s="2">
        <v>1730016.028003931</v>
      </c>
      <c r="G352" s="2">
        <f t="shared" si="70"/>
        <v>589997.71428571432</v>
      </c>
      <c r="H352" s="2">
        <f t="shared" ref="H352:H385" si="76">IF(COUNT($C353)=0,IF(COUNT($C352)=1,C352,SUM(H351+G352)),C352)</f>
        <v>181801045.2494809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3425529.5714285928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1756087.0888355374</v>
      </c>
      <c r="Q352" s="2">
        <f t="shared" si="71"/>
        <v>600000</v>
      </c>
      <c r="R352" s="2">
        <f t="shared" ref="R352:R385" si="77">IF(COUNT($C353)=0,IF(COUNT($C352)=1,M352,SUM(R351+Q352)),M352)</f>
        <v>185103642.75630221</v>
      </c>
      <c r="S352" s="2">
        <f t="shared" si="58"/>
        <v>589997.71428570151</v>
      </c>
      <c r="T352" s="2">
        <f t="shared" si="59"/>
        <v>10002.285714285914</v>
      </c>
      <c r="U352" s="2">
        <f t="shared" si="60"/>
        <v>600000</v>
      </c>
      <c r="V352" s="2">
        <f t="shared" si="34"/>
        <v>132241237.24948193</v>
      </c>
      <c r="W352" s="2">
        <f t="shared" si="61"/>
        <v>589997.71428571641</v>
      </c>
      <c r="X352" s="2">
        <f t="shared" si="51"/>
        <v>10002.285714283586</v>
      </c>
      <c r="Y352" s="2">
        <f t="shared" si="74"/>
        <v>52862405.506820232</v>
      </c>
      <c r="Z352" s="2" t="str">
        <f t="shared" si="52"/>
        <v>MEEP</v>
      </c>
      <c r="AA352" s="2">
        <f>IF(Z352="HERE",Y352,AA351+Graph!$G$1*1000)</f>
        <v>109032092.36396338</v>
      </c>
      <c r="AB352" s="2">
        <f t="shared" si="63"/>
        <v>420000</v>
      </c>
      <c r="AC352" s="2">
        <f t="shared" si="75"/>
        <v>50821552.678053066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283</v>
      </c>
      <c r="C353" s="7"/>
      <c r="D353" s="2" t="e">
        <f t="shared" si="55"/>
        <v>#N/A</v>
      </c>
      <c r="E353" s="2" t="e">
        <f t="shared" si="67"/>
        <v>#N/A</v>
      </c>
      <c r="F353" s="2">
        <v>1734523.2217832506</v>
      </c>
      <c r="G353" s="2">
        <f t="shared" si="70"/>
        <v>589997.71428571432</v>
      </c>
      <c r="H353" s="2">
        <f t="shared" si="76"/>
        <v>182391042.9637666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3435531.8571428787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1760668.6734693646</v>
      </c>
      <c r="Q353" s="2">
        <f t="shared" si="71"/>
        <v>600000</v>
      </c>
      <c r="R353" s="2">
        <f t="shared" si="77"/>
        <v>185703642.75630221</v>
      </c>
      <c r="S353" s="2">
        <f t="shared" si="58"/>
        <v>589997.71428570151</v>
      </c>
      <c r="T353" s="2">
        <f t="shared" si="59"/>
        <v>10002.285714285914</v>
      </c>
      <c r="U353" s="2">
        <f t="shared" si="60"/>
        <v>600000</v>
      </c>
      <c r="V353" s="2">
        <f t="shared" si="34"/>
        <v>132831234.96376765</v>
      </c>
      <c r="W353" s="2">
        <f t="shared" si="61"/>
        <v>589997.71428571641</v>
      </c>
      <c r="X353" s="2">
        <f t="shared" si="51"/>
        <v>10002.285714283586</v>
      </c>
      <c r="Y353" s="2">
        <f t="shared" si="74"/>
        <v>52872407.792534515</v>
      </c>
      <c r="Z353" s="2" t="str">
        <f t="shared" si="52"/>
        <v>MEEP</v>
      </c>
      <c r="AA353" s="2">
        <f>IF(Z353="HERE",Y353,AA352+Graph!$G$1*1000)</f>
        <v>109452092.36396338</v>
      </c>
      <c r="AB353" s="2">
        <f t="shared" si="63"/>
        <v>420000</v>
      </c>
      <c r="AC353" s="2">
        <f t="shared" si="75"/>
        <v>50821552.678053066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284</v>
      </c>
      <c r="C354" s="7"/>
      <c r="D354" s="2" t="e">
        <f t="shared" si="55"/>
        <v>#N/A</v>
      </c>
      <c r="E354" s="2" t="e">
        <f t="shared" si="67"/>
        <v>#N/A</v>
      </c>
      <c r="F354" s="2">
        <v>1739030.4155625999</v>
      </c>
      <c r="G354" s="2">
        <f t="shared" si="70"/>
        <v>589997.71428571432</v>
      </c>
      <c r="H354" s="2">
        <f t="shared" si="76"/>
        <v>182981040.67805231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3445534.1428571646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1765250.2581032217</v>
      </c>
      <c r="Q354" s="2">
        <f t="shared" si="71"/>
        <v>600000</v>
      </c>
      <c r="R354" s="2">
        <f t="shared" si="77"/>
        <v>186303642.75630221</v>
      </c>
      <c r="S354" s="2">
        <f t="shared" si="58"/>
        <v>589997.71428570151</v>
      </c>
      <c r="T354" s="2">
        <f t="shared" si="59"/>
        <v>10002.285714285914</v>
      </c>
      <c r="U354" s="2">
        <f t="shared" si="60"/>
        <v>600000</v>
      </c>
      <c r="V354" s="2">
        <f t="shared" si="34"/>
        <v>133421232.67805336</v>
      </c>
      <c r="W354" s="2">
        <f t="shared" si="61"/>
        <v>589997.71428571641</v>
      </c>
      <c r="X354" s="2">
        <f t="shared" si="51"/>
        <v>10002.285714283586</v>
      </c>
      <c r="Y354" s="2">
        <f t="shared" si="74"/>
        <v>52882410.078248799</v>
      </c>
      <c r="Z354" s="2" t="str">
        <f t="shared" si="52"/>
        <v>MEEP</v>
      </c>
      <c r="AA354" s="2">
        <f>IF(Z354="HERE",Y354,AA353+Graph!$G$1*1000)</f>
        <v>109872092.36396338</v>
      </c>
      <c r="AB354" s="2">
        <f t="shared" si="63"/>
        <v>420000</v>
      </c>
      <c r="AC354" s="2">
        <f t="shared" si="75"/>
        <v>50821552.678053066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285</v>
      </c>
      <c r="C355" s="7"/>
      <c r="D355" s="2" t="e">
        <f t="shared" si="55"/>
        <v>#N/A</v>
      </c>
      <c r="E355" s="2" t="e">
        <f t="shared" si="67"/>
        <v>#N/A</v>
      </c>
      <c r="F355" s="2">
        <v>1743537.6093419194</v>
      </c>
      <c r="G355" s="2">
        <f t="shared" si="70"/>
        <v>589997.71428571432</v>
      </c>
      <c r="H355" s="2">
        <f t="shared" si="76"/>
        <v>183571038.39233801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3455536.4285714505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1769831.8427370787</v>
      </c>
      <c r="Q355" s="2">
        <f t="shared" si="71"/>
        <v>600000</v>
      </c>
      <c r="R355" s="2">
        <f t="shared" si="77"/>
        <v>186903642.75630221</v>
      </c>
      <c r="S355" s="2">
        <f t="shared" si="58"/>
        <v>589997.71428570151</v>
      </c>
      <c r="T355" s="2">
        <f t="shared" si="59"/>
        <v>10002.285714285914</v>
      </c>
      <c r="U355" s="2">
        <f t="shared" si="60"/>
        <v>600000</v>
      </c>
      <c r="V355" s="2">
        <f t="shared" si="34"/>
        <v>134011230.39233908</v>
      </c>
      <c r="W355" s="2">
        <f t="shared" si="61"/>
        <v>589997.71428571641</v>
      </c>
      <c r="X355" s="2">
        <f t="shared" si="51"/>
        <v>10002.285714283586</v>
      </c>
      <c r="Y355" s="2">
        <f t="shared" si="74"/>
        <v>52892412.363963082</v>
      </c>
      <c r="Z355" s="2" t="str">
        <f t="shared" si="52"/>
        <v>MEEP</v>
      </c>
      <c r="AA355" s="2">
        <f>IF(Z355="HERE",Y355,AA354+Graph!$G$1*1000)</f>
        <v>110292092.36396338</v>
      </c>
      <c r="AB355" s="2">
        <f t="shared" si="63"/>
        <v>420000</v>
      </c>
      <c r="AC355" s="2">
        <f t="shared" si="75"/>
        <v>50821552.678053066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286</v>
      </c>
      <c r="C356" s="7"/>
      <c r="D356" s="2" t="e">
        <f t="shared" si="55"/>
        <v>#N/A</v>
      </c>
      <c r="E356" s="2" t="e">
        <f t="shared" si="67"/>
        <v>#N/A</v>
      </c>
      <c r="F356" s="2">
        <v>1748044.8031212389</v>
      </c>
      <c r="G356" s="2">
        <f t="shared" si="70"/>
        <v>589997.71428571432</v>
      </c>
      <c r="H356" s="2">
        <f t="shared" si="76"/>
        <v>184161036.10662371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3465538.7142857364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1774413.4273709357</v>
      </c>
      <c r="Q356" s="2">
        <f t="shared" si="71"/>
        <v>600000</v>
      </c>
      <c r="R356" s="2">
        <f t="shared" si="77"/>
        <v>187503642.75630221</v>
      </c>
      <c r="S356" s="2">
        <f t="shared" si="58"/>
        <v>589997.71428570151</v>
      </c>
      <c r="T356" s="2">
        <f t="shared" si="59"/>
        <v>10002.285714285914</v>
      </c>
      <c r="U356" s="2">
        <f t="shared" si="60"/>
        <v>600000</v>
      </c>
      <c r="V356" s="2">
        <f t="shared" ref="V356:V385" si="78">H272</f>
        <v>134601228.10662478</v>
      </c>
      <c r="W356" s="2">
        <f t="shared" si="61"/>
        <v>589997.71428570151</v>
      </c>
      <c r="X356" s="2">
        <f t="shared" si="51"/>
        <v>10002.285714298487</v>
      </c>
      <c r="Y356" s="2">
        <f t="shared" si="74"/>
        <v>52902414.649677381</v>
      </c>
      <c r="Z356" s="2" t="str">
        <f t="shared" si="52"/>
        <v>MEEP</v>
      </c>
      <c r="AA356" s="2">
        <f>IF(Z356="HERE",Y356,AA355+Graph!$G$1*1000)</f>
        <v>110712092.36396338</v>
      </c>
      <c r="AB356" s="2">
        <f t="shared" si="63"/>
        <v>420000</v>
      </c>
      <c r="AC356" s="2">
        <f t="shared" si="75"/>
        <v>50821552.678053066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287</v>
      </c>
      <c r="C357" s="7"/>
      <c r="D357" s="2" t="e">
        <f t="shared" si="55"/>
        <v>#N/A</v>
      </c>
      <c r="E357" s="2" t="e">
        <f t="shared" si="67"/>
        <v>#N/A</v>
      </c>
      <c r="F357" s="2">
        <v>1752551.9969005883</v>
      </c>
      <c r="G357" s="2">
        <f t="shared" si="70"/>
        <v>589997.71428571432</v>
      </c>
      <c r="H357" s="2">
        <f t="shared" si="76"/>
        <v>184751033.82090941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3475541.0000000224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1778995.0120047927</v>
      </c>
      <c r="Q357" s="2">
        <f t="shared" si="71"/>
        <v>600000</v>
      </c>
      <c r="R357" s="2">
        <f t="shared" si="77"/>
        <v>188103642.75630221</v>
      </c>
      <c r="S357" s="2">
        <f t="shared" si="58"/>
        <v>589997.71428570151</v>
      </c>
      <c r="T357" s="2">
        <f t="shared" si="59"/>
        <v>10002.285714285914</v>
      </c>
      <c r="U357" s="2">
        <f t="shared" si="60"/>
        <v>600000</v>
      </c>
      <c r="V357" s="2">
        <f t="shared" si="78"/>
        <v>135191225.82091048</v>
      </c>
      <c r="W357" s="2">
        <f t="shared" si="61"/>
        <v>589997.71428570151</v>
      </c>
      <c r="X357" s="2">
        <f t="shared" si="51"/>
        <v>10002.285714298487</v>
      </c>
      <c r="Y357" s="2">
        <f t="shared" si="74"/>
        <v>52912416.935391679</v>
      </c>
      <c r="Z357" s="2" t="str">
        <f t="shared" si="52"/>
        <v>MEEP</v>
      </c>
      <c r="AA357" s="2">
        <f>IF(Z357="HERE",Y357,AA356+Graph!$G$1*1000)</f>
        <v>111132092.36396338</v>
      </c>
      <c r="AB357" s="2">
        <f t="shared" si="63"/>
        <v>420000</v>
      </c>
      <c r="AC357" s="2">
        <f t="shared" si="75"/>
        <v>50821552.678053066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288</v>
      </c>
      <c r="C358" s="7"/>
      <c r="D358" s="2" t="e">
        <f t="shared" si="55"/>
        <v>#N/A</v>
      </c>
      <c r="E358" s="2" t="e">
        <f t="shared" si="67"/>
        <v>#N/A</v>
      </c>
      <c r="F358" s="2">
        <v>1757059.1906799078</v>
      </c>
      <c r="G358" s="2">
        <f t="shared" ref="G358:G385" si="79">IF(F358&gt;600000,$AK$31*1000,F358)</f>
        <v>589997.71428571432</v>
      </c>
      <c r="H358" s="2">
        <f t="shared" si="76"/>
        <v>185341031.53519511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3485543.2857143083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1783576.5966386497</v>
      </c>
      <c r="Q358" s="2">
        <f t="shared" ref="Q358:Q385" si="80">IF(P358&gt;600000,600000,P358)</f>
        <v>600000</v>
      </c>
      <c r="R358" s="2">
        <f t="shared" si="77"/>
        <v>188703642.75630221</v>
      </c>
      <c r="S358" s="2">
        <f t="shared" si="58"/>
        <v>589997.71428570151</v>
      </c>
      <c r="T358" s="2">
        <f t="shared" si="59"/>
        <v>10002.285714285914</v>
      </c>
      <c r="U358" s="2">
        <f t="shared" si="60"/>
        <v>600000</v>
      </c>
      <c r="V358" s="2">
        <f t="shared" si="78"/>
        <v>135781223.53519619</v>
      </c>
      <c r="W358" s="2">
        <f t="shared" si="61"/>
        <v>589997.71428570151</v>
      </c>
      <c r="X358" s="2">
        <f t="shared" si="51"/>
        <v>10002.285714298487</v>
      </c>
      <c r="Y358" s="2">
        <f t="shared" si="74"/>
        <v>52922419.221105978</v>
      </c>
      <c r="Z358" s="2" t="str">
        <f t="shared" si="52"/>
        <v>MEEP</v>
      </c>
      <c r="AA358" s="2">
        <f>IF(Z358="HERE",Y358,AA357+Graph!$G$1*1000)</f>
        <v>111552092.36396338</v>
      </c>
      <c r="AB358" s="2">
        <f t="shared" si="63"/>
        <v>420000</v>
      </c>
      <c r="AC358" s="2">
        <f t="shared" si="75"/>
        <v>50821552.678053066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289</v>
      </c>
      <c r="C359" s="7"/>
      <c r="D359" s="2" t="e">
        <f t="shared" si="55"/>
        <v>#N/A</v>
      </c>
      <c r="E359" s="2" t="e">
        <f t="shared" si="67"/>
        <v>#N/A</v>
      </c>
      <c r="F359" s="2">
        <v>1761566.3844592273</v>
      </c>
      <c r="G359" s="2">
        <f t="shared" si="79"/>
        <v>589997.71428571432</v>
      </c>
      <c r="H359" s="2">
        <f t="shared" si="76"/>
        <v>185931029.24948081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3495545.5714285942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1788158.1812725067</v>
      </c>
      <c r="Q359" s="2">
        <f t="shared" si="80"/>
        <v>600000</v>
      </c>
      <c r="R359" s="2">
        <f t="shared" si="77"/>
        <v>189303642.75630221</v>
      </c>
      <c r="S359" s="2">
        <f t="shared" si="58"/>
        <v>589997.71428570151</v>
      </c>
      <c r="T359" s="2">
        <f t="shared" si="59"/>
        <v>10002.285714285914</v>
      </c>
      <c r="U359" s="2">
        <f t="shared" si="60"/>
        <v>600000</v>
      </c>
      <c r="V359" s="2">
        <f t="shared" si="78"/>
        <v>136371221.24948189</v>
      </c>
      <c r="W359" s="2">
        <f t="shared" si="61"/>
        <v>589997.71428570151</v>
      </c>
      <c r="X359" s="2">
        <f t="shared" si="51"/>
        <v>10002.285714298487</v>
      </c>
      <c r="Y359" s="2">
        <f t="shared" si="74"/>
        <v>52932421.506820276</v>
      </c>
      <c r="Z359" s="2" t="str">
        <f t="shared" si="52"/>
        <v>MEEP</v>
      </c>
      <c r="AA359" s="2">
        <f>IF(Z359="HERE",Y359,AA358+Graph!$G$1*1000)</f>
        <v>111972092.36396338</v>
      </c>
      <c r="AB359" s="2">
        <f t="shared" si="63"/>
        <v>420000</v>
      </c>
      <c r="AC359" s="2">
        <f t="shared" si="75"/>
        <v>50821552.678053066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290</v>
      </c>
      <c r="C360" s="7"/>
      <c r="D360" s="2" t="e">
        <f t="shared" si="55"/>
        <v>#N/A</v>
      </c>
      <c r="E360" s="2" t="e">
        <f t="shared" si="67"/>
        <v>#N/A</v>
      </c>
      <c r="F360" s="2">
        <v>1766073.5782385767</v>
      </c>
      <c r="G360" s="2">
        <f t="shared" si="79"/>
        <v>589997.71428571432</v>
      </c>
      <c r="H360" s="2">
        <f t="shared" si="76"/>
        <v>186521026.96376652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3505547.8571428801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1792739.7659063637</v>
      </c>
      <c r="Q360" s="2">
        <f t="shared" si="80"/>
        <v>600000</v>
      </c>
      <c r="R360" s="2">
        <f t="shared" si="77"/>
        <v>189903642.75630221</v>
      </c>
      <c r="S360" s="2">
        <f t="shared" si="58"/>
        <v>589997.71428570151</v>
      </c>
      <c r="T360" s="2">
        <f t="shared" si="59"/>
        <v>10002.285714285914</v>
      </c>
      <c r="U360" s="2">
        <f t="shared" si="60"/>
        <v>600000</v>
      </c>
      <c r="V360" s="2">
        <f t="shared" si="78"/>
        <v>136961218.96376759</v>
      </c>
      <c r="W360" s="2">
        <f t="shared" si="61"/>
        <v>589997.71428570151</v>
      </c>
      <c r="X360" s="2">
        <f t="shared" si="51"/>
        <v>10002.285714298487</v>
      </c>
      <c r="Y360" s="2">
        <f t="shared" si="74"/>
        <v>52942423.792534575</v>
      </c>
      <c r="Z360" s="2" t="str">
        <f t="shared" si="52"/>
        <v>MEEP</v>
      </c>
      <c r="AA360" s="2">
        <f>IF(Z360="HERE",Y360,AA359+Graph!$G$1*1000)</f>
        <v>112392092.36396338</v>
      </c>
      <c r="AB360" s="2">
        <f t="shared" si="63"/>
        <v>420000</v>
      </c>
      <c r="AC360" s="2">
        <f t="shared" si="75"/>
        <v>50821552.678053066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291</v>
      </c>
      <c r="C361" s="7"/>
      <c r="D361" s="2" t="e">
        <f t="shared" si="55"/>
        <v>#N/A</v>
      </c>
      <c r="E361" s="2" t="e">
        <f t="shared" si="67"/>
        <v>#N/A</v>
      </c>
      <c r="F361" s="2">
        <v>1770580.7720178962</v>
      </c>
      <c r="G361" s="2">
        <f t="shared" si="79"/>
        <v>589997.71428571432</v>
      </c>
      <c r="H361" s="2">
        <f t="shared" si="76"/>
        <v>187111024.67805222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3515550.142857166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1797321.3505402207</v>
      </c>
      <c r="Q361" s="2">
        <f t="shared" si="80"/>
        <v>600000</v>
      </c>
      <c r="R361" s="2">
        <f t="shared" si="77"/>
        <v>190503642.75630221</v>
      </c>
      <c r="S361" s="2">
        <f t="shared" si="58"/>
        <v>589997.71428570151</v>
      </c>
      <c r="T361" s="2">
        <f t="shared" si="59"/>
        <v>10002.285714285914</v>
      </c>
      <c r="U361" s="2">
        <f t="shared" si="60"/>
        <v>600000</v>
      </c>
      <c r="V361" s="2">
        <f t="shared" si="78"/>
        <v>137551216.67805329</v>
      </c>
      <c r="W361" s="2">
        <f t="shared" si="61"/>
        <v>589997.71428570151</v>
      </c>
      <c r="X361" s="2">
        <f t="shared" si="51"/>
        <v>10002.285714298487</v>
      </c>
      <c r="Y361" s="2">
        <f t="shared" si="74"/>
        <v>52952426.078248873</v>
      </c>
      <c r="Z361" s="2" t="str">
        <f t="shared" si="52"/>
        <v>MEEP</v>
      </c>
      <c r="AA361" s="2">
        <f>IF(Z361="HERE",Y361,AA360+Graph!$G$1*1000)</f>
        <v>112812092.36396338</v>
      </c>
      <c r="AB361" s="2">
        <f t="shared" si="63"/>
        <v>420000</v>
      </c>
      <c r="AC361" s="2">
        <f t="shared" si="75"/>
        <v>50821552.678053066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292</v>
      </c>
      <c r="C362" s="7"/>
      <c r="D362" s="2" t="e">
        <f t="shared" si="55"/>
        <v>#N/A</v>
      </c>
      <c r="E362" s="2" t="e">
        <f t="shared" si="67"/>
        <v>#N/A</v>
      </c>
      <c r="F362" s="2">
        <v>1775087.9657972157</v>
      </c>
      <c r="G362" s="2">
        <f t="shared" si="79"/>
        <v>589997.71428571432</v>
      </c>
      <c r="H362" s="2">
        <f t="shared" si="76"/>
        <v>187701022.39233792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3525552.4285714519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1801902.9351740479</v>
      </c>
      <c r="Q362" s="2">
        <f t="shared" si="80"/>
        <v>600000</v>
      </c>
      <c r="R362" s="2">
        <f t="shared" si="77"/>
        <v>191103642.75630221</v>
      </c>
      <c r="S362" s="2">
        <f t="shared" si="58"/>
        <v>589997.71428570151</v>
      </c>
      <c r="T362" s="2">
        <f t="shared" si="59"/>
        <v>10002.285714285914</v>
      </c>
      <c r="U362" s="2">
        <f t="shared" si="60"/>
        <v>600000</v>
      </c>
      <c r="V362" s="2">
        <f t="shared" si="78"/>
        <v>138141214.39233899</v>
      </c>
      <c r="W362" s="2">
        <f t="shared" si="61"/>
        <v>589997.71428570151</v>
      </c>
      <c r="X362" s="2">
        <f t="shared" si="51"/>
        <v>10002.285714298487</v>
      </c>
      <c r="Y362" s="2">
        <f t="shared" si="74"/>
        <v>52962428.363963172</v>
      </c>
      <c r="Z362" s="2" t="str">
        <f t="shared" si="52"/>
        <v>MEEP</v>
      </c>
      <c r="AA362" s="2">
        <f>IF(Z362="HERE",Y362,AA361+Graph!$G$1*1000)</f>
        <v>113232092.36396338</v>
      </c>
      <c r="AB362" s="2">
        <f t="shared" si="63"/>
        <v>420000</v>
      </c>
      <c r="AC362" s="2">
        <f t="shared" si="75"/>
        <v>50821552.678053066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293</v>
      </c>
      <c r="C363" s="7"/>
      <c r="D363" s="2" t="e">
        <f t="shared" si="55"/>
        <v>#N/A</v>
      </c>
      <c r="E363" s="2" t="e">
        <f t="shared" si="67"/>
        <v>#N/A</v>
      </c>
      <c r="F363" s="2">
        <v>1779595.159576565</v>
      </c>
      <c r="G363" s="2">
        <f t="shared" si="79"/>
        <v>589997.71428571432</v>
      </c>
      <c r="H363" s="2">
        <f t="shared" si="76"/>
        <v>188291020.10662362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3535554.7142857378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1806484.519807905</v>
      </c>
      <c r="Q363" s="2">
        <f t="shared" si="80"/>
        <v>600000</v>
      </c>
      <c r="R363" s="2">
        <f t="shared" si="77"/>
        <v>191703642.75630221</v>
      </c>
      <c r="S363" s="2">
        <f t="shared" si="58"/>
        <v>589997.71428570151</v>
      </c>
      <c r="T363" s="2">
        <f t="shared" si="59"/>
        <v>10002.285714285914</v>
      </c>
      <c r="U363" s="2">
        <f t="shared" si="60"/>
        <v>600000</v>
      </c>
      <c r="V363" s="2">
        <f t="shared" si="78"/>
        <v>138731212.10662469</v>
      </c>
      <c r="W363" s="2">
        <f t="shared" si="61"/>
        <v>589997.71428570151</v>
      </c>
      <c r="X363" s="2">
        <f t="shared" si="51"/>
        <v>10002.285714298487</v>
      </c>
      <c r="Y363" s="2">
        <f t="shared" si="74"/>
        <v>52972430.64967747</v>
      </c>
      <c r="Z363" s="2" t="str">
        <f t="shared" si="52"/>
        <v>MEEP</v>
      </c>
      <c r="AA363" s="2">
        <f>IF(Z363="HERE",Y363,AA362+Graph!$G$1*1000)</f>
        <v>113652092.36396338</v>
      </c>
      <c r="AB363" s="2">
        <f t="shared" si="63"/>
        <v>420000</v>
      </c>
      <c r="AC363" s="2">
        <f t="shared" si="75"/>
        <v>50821552.678053066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294</v>
      </c>
      <c r="C364" s="7"/>
      <c r="D364" s="2" t="e">
        <f t="shared" si="55"/>
        <v>#N/A</v>
      </c>
      <c r="E364" s="2" t="e">
        <f t="shared" si="67"/>
        <v>#N/A</v>
      </c>
      <c r="F364" s="2">
        <v>1784102.3533558846</v>
      </c>
      <c r="G364" s="2">
        <f t="shared" si="79"/>
        <v>589997.71428571432</v>
      </c>
      <c r="H364" s="2">
        <f t="shared" si="76"/>
        <v>188881017.82090932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3545557.0000000237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1811066.104441762</v>
      </c>
      <c r="Q364" s="2">
        <f t="shared" si="80"/>
        <v>600000</v>
      </c>
      <c r="R364" s="2">
        <f t="shared" si="77"/>
        <v>192303642.75630221</v>
      </c>
      <c r="S364" s="2">
        <f t="shared" si="58"/>
        <v>589997.71428570151</v>
      </c>
      <c r="T364" s="2">
        <f t="shared" si="59"/>
        <v>10002.285714285914</v>
      </c>
      <c r="U364" s="2">
        <f t="shared" si="60"/>
        <v>600000</v>
      </c>
      <c r="V364" s="2">
        <f t="shared" si="78"/>
        <v>139321209.82091039</v>
      </c>
      <c r="W364" s="2">
        <f t="shared" si="61"/>
        <v>589997.71428570151</v>
      </c>
      <c r="X364" s="2">
        <f t="shared" si="51"/>
        <v>10002.285714298487</v>
      </c>
      <c r="Y364" s="2">
        <f t="shared" si="74"/>
        <v>52982432.935391769</v>
      </c>
      <c r="Z364" s="2" t="str">
        <f t="shared" si="52"/>
        <v>MEEP</v>
      </c>
      <c r="AA364" s="2">
        <f>IF(Z364="HERE",Y364,AA363+Graph!$G$1*1000)</f>
        <v>114072092.36396338</v>
      </c>
      <c r="AB364" s="2">
        <f t="shared" si="63"/>
        <v>420000</v>
      </c>
      <c r="AC364" s="2">
        <f t="shared" si="75"/>
        <v>50821552.678053066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295</v>
      </c>
      <c r="C365" s="7"/>
      <c r="D365" s="2" t="e">
        <f t="shared" si="55"/>
        <v>#N/A</v>
      </c>
      <c r="E365" s="2" t="e">
        <f t="shared" si="67"/>
        <v>#N/A</v>
      </c>
      <c r="F365" s="2">
        <v>1788609.5471352041</v>
      </c>
      <c r="G365" s="2">
        <f t="shared" si="79"/>
        <v>589997.71428571432</v>
      </c>
      <c r="H365" s="2">
        <f t="shared" si="76"/>
        <v>189471015.53519502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3555559.2857143097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1815647.689075619</v>
      </c>
      <c r="Q365" s="2">
        <f t="shared" si="80"/>
        <v>600000</v>
      </c>
      <c r="R365" s="2">
        <f t="shared" si="77"/>
        <v>192903642.75630221</v>
      </c>
      <c r="S365" s="2">
        <f t="shared" si="58"/>
        <v>589997.71428570151</v>
      </c>
      <c r="T365" s="2">
        <f t="shared" si="59"/>
        <v>10002.285714285914</v>
      </c>
      <c r="U365" s="2">
        <f t="shared" si="60"/>
        <v>600000</v>
      </c>
      <c r="V365" s="2">
        <f t="shared" si="78"/>
        <v>139911207.5351961</v>
      </c>
      <c r="W365" s="2">
        <f t="shared" si="61"/>
        <v>589997.71428570151</v>
      </c>
      <c r="X365" s="2">
        <f t="shared" si="51"/>
        <v>10002.285714298487</v>
      </c>
      <c r="Y365" s="2">
        <f t="shared" si="74"/>
        <v>52992435.221106067</v>
      </c>
      <c r="Z365" s="2" t="str">
        <f t="shared" si="52"/>
        <v>MEEP</v>
      </c>
      <c r="AA365" s="2">
        <f>IF(Z365="HERE",Y365,AA364+Graph!$G$1*1000)</f>
        <v>114492092.36396338</v>
      </c>
      <c r="AB365" s="2">
        <f t="shared" si="63"/>
        <v>420000</v>
      </c>
      <c r="AC365" s="2">
        <f t="shared" si="75"/>
        <v>50821552.678053066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296</v>
      </c>
      <c r="C366" s="7"/>
      <c r="D366" s="2" t="e">
        <f t="shared" si="55"/>
        <v>#N/A</v>
      </c>
      <c r="E366" s="2" t="e">
        <f t="shared" si="67"/>
        <v>#N/A</v>
      </c>
      <c r="F366" s="2">
        <v>1793116.7409145534</v>
      </c>
      <c r="G366" s="2">
        <f t="shared" si="79"/>
        <v>589997.71428571432</v>
      </c>
      <c r="H366" s="2">
        <f t="shared" si="76"/>
        <v>190061013.24948072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3565561.5714285956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1820229.273709476</v>
      </c>
      <c r="Q366" s="2">
        <f t="shared" si="80"/>
        <v>600000</v>
      </c>
      <c r="R366" s="2">
        <f t="shared" si="77"/>
        <v>193503642.75630221</v>
      </c>
      <c r="S366" s="2">
        <f t="shared" si="58"/>
        <v>589997.71428570151</v>
      </c>
      <c r="T366" s="2">
        <f t="shared" si="59"/>
        <v>10002.285714285914</v>
      </c>
      <c r="U366" s="2">
        <f t="shared" si="60"/>
        <v>600000</v>
      </c>
      <c r="V366" s="2">
        <f t="shared" si="78"/>
        <v>140501205.2494818</v>
      </c>
      <c r="W366" s="2">
        <f t="shared" si="61"/>
        <v>589997.71428570151</v>
      </c>
      <c r="X366" s="2">
        <f t="shared" si="51"/>
        <v>10002.285714298487</v>
      </c>
      <c r="Y366" s="2">
        <f t="shared" si="74"/>
        <v>53002437.506820366</v>
      </c>
      <c r="Z366" s="2" t="str">
        <f t="shared" si="52"/>
        <v>MEEP</v>
      </c>
      <c r="AA366" s="2">
        <f>IF(Z366="HERE",Y366,AA365+Graph!$G$1*1000)</f>
        <v>114912092.36396338</v>
      </c>
      <c r="AB366" s="2">
        <f t="shared" si="63"/>
        <v>420000</v>
      </c>
      <c r="AC366" s="2">
        <f t="shared" si="75"/>
        <v>50821552.678053066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297</v>
      </c>
      <c r="C367" s="7"/>
      <c r="D367" s="2" t="e">
        <f t="shared" si="55"/>
        <v>#N/A</v>
      </c>
      <c r="E367" s="2" t="e">
        <f t="shared" si="67"/>
        <v>#N/A</v>
      </c>
      <c r="F367" s="2">
        <v>1797623.9346938729</v>
      </c>
      <c r="G367" s="2">
        <f t="shared" si="79"/>
        <v>589997.71428571432</v>
      </c>
      <c r="H367" s="2">
        <f t="shared" si="76"/>
        <v>190651010.96376643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3575563.8571428815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1824810.858343333</v>
      </c>
      <c r="Q367" s="2">
        <f t="shared" si="80"/>
        <v>600000</v>
      </c>
      <c r="R367" s="2">
        <f t="shared" si="77"/>
        <v>194103642.75630221</v>
      </c>
      <c r="S367" s="2">
        <f t="shared" si="58"/>
        <v>589997.71428570151</v>
      </c>
      <c r="T367" s="2">
        <f t="shared" si="59"/>
        <v>10002.285714285914</v>
      </c>
      <c r="U367" s="2">
        <f t="shared" si="60"/>
        <v>600000</v>
      </c>
      <c r="V367" s="2">
        <f t="shared" si="78"/>
        <v>141091202.9637675</v>
      </c>
      <c r="W367" s="2">
        <f t="shared" si="61"/>
        <v>589997.71428570151</v>
      </c>
      <c r="X367" s="2">
        <f t="shared" si="51"/>
        <v>10002.285714298487</v>
      </c>
      <c r="Y367" s="2">
        <f t="shared" si="74"/>
        <v>53012439.792534664</v>
      </c>
      <c r="Z367" s="2" t="str">
        <f t="shared" si="52"/>
        <v>MEEP</v>
      </c>
      <c r="AA367" s="2">
        <f>IF(Z367="HERE",Y367,AA366+Graph!$G$1*1000)</f>
        <v>115332092.36396338</v>
      </c>
      <c r="AB367" s="2">
        <f t="shared" si="63"/>
        <v>420000</v>
      </c>
      <c r="AC367" s="2">
        <f t="shared" si="75"/>
        <v>50821552.678053066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298</v>
      </c>
      <c r="C368" s="7"/>
      <c r="D368" s="2" t="e">
        <f t="shared" si="55"/>
        <v>#N/A</v>
      </c>
      <c r="E368" s="2" t="e">
        <f t="shared" si="67"/>
        <v>#N/A</v>
      </c>
      <c r="F368" s="2">
        <v>1802131.1284732223</v>
      </c>
      <c r="G368" s="2">
        <f t="shared" si="79"/>
        <v>589997.71428571432</v>
      </c>
      <c r="H368" s="2">
        <f t="shared" si="76"/>
        <v>191241008.67805213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3585566.1428571674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1829392.44297719</v>
      </c>
      <c r="Q368" s="2">
        <f t="shared" si="80"/>
        <v>600000</v>
      </c>
      <c r="R368" s="2">
        <f t="shared" si="77"/>
        <v>194703642.75630221</v>
      </c>
      <c r="S368" s="2">
        <f t="shared" si="58"/>
        <v>589997.71428570151</v>
      </c>
      <c r="T368" s="2">
        <f t="shared" si="59"/>
        <v>10002.285714285914</v>
      </c>
      <c r="U368" s="2">
        <f t="shared" si="60"/>
        <v>600000</v>
      </c>
      <c r="V368" s="2">
        <f t="shared" si="78"/>
        <v>141681200.6780532</v>
      </c>
      <c r="W368" s="2">
        <f t="shared" si="61"/>
        <v>589997.71428570151</v>
      </c>
      <c r="X368" s="2">
        <f t="shared" si="51"/>
        <v>10002.285714298487</v>
      </c>
      <c r="Y368" s="2">
        <f t="shared" si="74"/>
        <v>53022442.078248963</v>
      </c>
      <c r="Z368" s="2" t="str">
        <f t="shared" si="52"/>
        <v>MEEP</v>
      </c>
      <c r="AA368" s="2">
        <f>IF(Z368="HERE",Y368,AA367+Graph!$G$1*1000)</f>
        <v>115752092.36396338</v>
      </c>
      <c r="AB368" s="2">
        <f t="shared" si="63"/>
        <v>420000</v>
      </c>
      <c r="AC368" s="2">
        <f t="shared" si="75"/>
        <v>50821552.678053066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299</v>
      </c>
      <c r="C369" s="7"/>
      <c r="D369" s="2" t="e">
        <f t="shared" si="55"/>
        <v>#N/A</v>
      </c>
      <c r="E369" s="2" t="e">
        <f t="shared" si="67"/>
        <v>#N/A</v>
      </c>
      <c r="F369" s="2">
        <v>1806638.3222525418</v>
      </c>
      <c r="G369" s="2">
        <f t="shared" si="79"/>
        <v>589997.71428571432</v>
      </c>
      <c r="H369" s="2">
        <f t="shared" si="76"/>
        <v>191831006.39233783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3595568.4285714533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1833974.027611047</v>
      </c>
      <c r="Q369" s="2">
        <f t="shared" si="80"/>
        <v>600000</v>
      </c>
      <c r="R369" s="2">
        <f t="shared" si="77"/>
        <v>195303642.75630221</v>
      </c>
      <c r="S369" s="2">
        <f t="shared" si="58"/>
        <v>589997.71428570151</v>
      </c>
      <c r="T369" s="2">
        <f t="shared" si="59"/>
        <v>10002.285714285914</v>
      </c>
      <c r="U369" s="2">
        <f t="shared" si="60"/>
        <v>600000</v>
      </c>
      <c r="V369" s="2">
        <f t="shared" si="78"/>
        <v>142271198.3923389</v>
      </c>
      <c r="W369" s="2">
        <f t="shared" si="61"/>
        <v>589997.71428570151</v>
      </c>
      <c r="X369" s="2">
        <f t="shared" si="51"/>
        <v>10002.285714298487</v>
      </c>
      <c r="Y369" s="2">
        <f t="shared" si="74"/>
        <v>53032444.363963261</v>
      </c>
      <c r="Z369" s="2" t="str">
        <f t="shared" si="52"/>
        <v>MEEP</v>
      </c>
      <c r="AA369" s="2">
        <f>IF(Z369="HERE",Y369,AA368+Graph!$G$1*1000)</f>
        <v>116172092.36396338</v>
      </c>
      <c r="AB369" s="2">
        <f t="shared" si="63"/>
        <v>420000</v>
      </c>
      <c r="AC369" s="2">
        <f t="shared" si="75"/>
        <v>50821552.678053066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300</v>
      </c>
      <c r="C370" s="7"/>
      <c r="D370" s="2" t="e">
        <f t="shared" si="55"/>
        <v>#N/A</v>
      </c>
      <c r="E370" s="2" t="e">
        <f t="shared" si="67"/>
        <v>#N/A</v>
      </c>
      <c r="F370" s="2">
        <v>1811145.5160318613</v>
      </c>
      <c r="G370" s="2">
        <f t="shared" si="79"/>
        <v>589997.71428571432</v>
      </c>
      <c r="H370" s="2">
        <f t="shared" si="76"/>
        <v>192421004.10662353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3605570.7142857392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1838555.6122448742</v>
      </c>
      <c r="Q370" s="2">
        <f t="shared" si="80"/>
        <v>600000</v>
      </c>
      <c r="R370" s="2">
        <f t="shared" si="77"/>
        <v>195903642.75630221</v>
      </c>
      <c r="S370" s="2">
        <f t="shared" si="58"/>
        <v>589997.71428570151</v>
      </c>
      <c r="T370" s="2">
        <f t="shared" si="59"/>
        <v>10002.285714285914</v>
      </c>
      <c r="U370" s="2">
        <f t="shared" si="60"/>
        <v>600000</v>
      </c>
      <c r="V370" s="2">
        <f t="shared" si="78"/>
        <v>142861196.1066246</v>
      </c>
      <c r="W370" s="2">
        <f t="shared" si="61"/>
        <v>589997.71428570151</v>
      </c>
      <c r="X370" s="2">
        <f t="shared" si="51"/>
        <v>10002.285714298487</v>
      </c>
      <c r="Y370" s="2">
        <f t="shared" si="74"/>
        <v>53042446.64967756</v>
      </c>
      <c r="Z370" s="2" t="str">
        <f t="shared" si="52"/>
        <v>MEEP</v>
      </c>
      <c r="AA370" s="2">
        <f>IF(Z370="HERE",Y370,AA369+Graph!$G$1*1000)</f>
        <v>116592092.36396338</v>
      </c>
      <c r="AB370" s="2">
        <f t="shared" si="63"/>
        <v>420000</v>
      </c>
      <c r="AC370" s="2">
        <f t="shared" si="75"/>
        <v>50821552.678053066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301</v>
      </c>
      <c r="C371" s="7"/>
      <c r="D371" s="2" t="e">
        <f t="shared" si="55"/>
        <v>#N/A</v>
      </c>
      <c r="E371" s="2" t="e">
        <f t="shared" si="67"/>
        <v>#N/A</v>
      </c>
      <c r="F371" s="2">
        <v>1815652.7098112106</v>
      </c>
      <c r="G371" s="2">
        <f t="shared" si="79"/>
        <v>589997.71428571432</v>
      </c>
      <c r="H371" s="2">
        <f t="shared" si="76"/>
        <v>193011001.82090923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3615573.0000000251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1843137.1968787313</v>
      </c>
      <c r="Q371" s="2">
        <f t="shared" si="80"/>
        <v>600000</v>
      </c>
      <c r="R371" s="2">
        <f t="shared" si="77"/>
        <v>196503642.75630221</v>
      </c>
      <c r="S371" s="2">
        <f t="shared" si="58"/>
        <v>589997.71428570151</v>
      </c>
      <c r="T371" s="2">
        <f t="shared" si="59"/>
        <v>10002.285714285914</v>
      </c>
      <c r="U371" s="2">
        <f t="shared" si="60"/>
        <v>600000</v>
      </c>
      <c r="V371" s="2">
        <f t="shared" si="78"/>
        <v>143451193.8209103</v>
      </c>
      <c r="W371" s="2">
        <f t="shared" si="61"/>
        <v>589997.71428570151</v>
      </c>
      <c r="X371" s="2">
        <f t="shared" si="51"/>
        <v>10002.285714298487</v>
      </c>
      <c r="Y371" s="2">
        <f t="shared" si="74"/>
        <v>53052448.935391858</v>
      </c>
      <c r="Z371" s="2" t="str">
        <f t="shared" si="52"/>
        <v>MEEP</v>
      </c>
      <c r="AA371" s="2">
        <f>IF(Z371="HERE",Y371,AA370+Graph!$G$1*1000)</f>
        <v>117012092.36396338</v>
      </c>
      <c r="AB371" s="2">
        <f t="shared" si="63"/>
        <v>420000</v>
      </c>
      <c r="AC371" s="2">
        <f t="shared" si="75"/>
        <v>50821552.678053066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302</v>
      </c>
      <c r="C372" s="7"/>
      <c r="D372" s="2" t="e">
        <f t="shared" si="55"/>
        <v>#N/A</v>
      </c>
      <c r="E372" s="2" t="e">
        <f t="shared" si="67"/>
        <v>#N/A</v>
      </c>
      <c r="F372" s="2">
        <v>1820159.9035905302</v>
      </c>
      <c r="G372" s="2">
        <f t="shared" si="79"/>
        <v>589997.71428571432</v>
      </c>
      <c r="H372" s="2">
        <f t="shared" si="76"/>
        <v>193600999.53519493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3625575.2857143111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1847718.7815125883</v>
      </c>
      <c r="Q372" s="2">
        <f t="shared" si="80"/>
        <v>600000</v>
      </c>
      <c r="R372" s="2">
        <f t="shared" si="77"/>
        <v>197103642.75630221</v>
      </c>
      <c r="S372" s="2">
        <f t="shared" si="58"/>
        <v>589997.71428570151</v>
      </c>
      <c r="T372" s="2">
        <f t="shared" si="59"/>
        <v>10002.285714285914</v>
      </c>
      <c r="U372" s="2">
        <f t="shared" si="60"/>
        <v>600000</v>
      </c>
      <c r="V372" s="2">
        <f t="shared" si="78"/>
        <v>144041191.53519601</v>
      </c>
      <c r="W372" s="2">
        <f t="shared" si="61"/>
        <v>589997.71428570151</v>
      </c>
      <c r="X372" s="2">
        <f t="shared" si="51"/>
        <v>10002.285714298487</v>
      </c>
      <c r="Y372" s="2">
        <f t="shared" si="74"/>
        <v>53062451.221106157</v>
      </c>
      <c r="Z372" s="2" t="str">
        <f t="shared" si="52"/>
        <v>MEEP</v>
      </c>
      <c r="AA372" s="2">
        <f>IF(Z372="HERE",Y372,AA371+Graph!$G$1*1000)</f>
        <v>117432092.36396338</v>
      </c>
      <c r="AB372" s="2">
        <f t="shared" si="63"/>
        <v>420000</v>
      </c>
      <c r="AC372" s="2">
        <f t="shared" si="75"/>
        <v>50821552.678053066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303</v>
      </c>
      <c r="C373" s="7"/>
      <c r="D373" s="2" t="e">
        <f t="shared" si="55"/>
        <v>#N/A</v>
      </c>
      <c r="E373" s="2" t="e">
        <f t="shared" si="67"/>
        <v>#N/A</v>
      </c>
      <c r="F373" s="2">
        <v>1824667.0973698497</v>
      </c>
      <c r="G373" s="2">
        <f t="shared" si="79"/>
        <v>589997.71428571432</v>
      </c>
      <c r="H373" s="2">
        <f t="shared" si="76"/>
        <v>194190997.24948063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3635577.571428597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1852300.3661464453</v>
      </c>
      <c r="Q373" s="2">
        <f t="shared" si="80"/>
        <v>600000</v>
      </c>
      <c r="R373" s="2">
        <f t="shared" si="77"/>
        <v>197703642.75630221</v>
      </c>
      <c r="S373" s="2">
        <f t="shared" si="58"/>
        <v>589997.71428570151</v>
      </c>
      <c r="T373" s="2">
        <f t="shared" si="59"/>
        <v>10002.285714285914</v>
      </c>
      <c r="U373" s="2">
        <f t="shared" si="60"/>
        <v>600000</v>
      </c>
      <c r="V373" s="2">
        <f t="shared" si="78"/>
        <v>144631189.24948171</v>
      </c>
      <c r="W373" s="2">
        <f t="shared" si="61"/>
        <v>589997.71428570151</v>
      </c>
      <c r="X373" s="2">
        <f t="shared" si="51"/>
        <v>10002.285714298487</v>
      </c>
      <c r="Y373" s="2">
        <f t="shared" si="74"/>
        <v>53072453.506820455</v>
      </c>
      <c r="Z373" s="2" t="str">
        <f t="shared" si="52"/>
        <v>MEEP</v>
      </c>
      <c r="AA373" s="2">
        <f>IF(Z373="HERE",Y373,AA372+Graph!$G$1*1000)</f>
        <v>117852092.36396338</v>
      </c>
      <c r="AB373" s="2">
        <f t="shared" si="63"/>
        <v>420000</v>
      </c>
      <c r="AC373" s="2">
        <f t="shared" si="75"/>
        <v>50821552.678053066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304</v>
      </c>
      <c r="C374" s="7"/>
      <c r="D374" s="2" t="e">
        <f t="shared" si="55"/>
        <v>#N/A</v>
      </c>
      <c r="E374" s="2" t="e">
        <f t="shared" si="67"/>
        <v>#N/A</v>
      </c>
      <c r="F374" s="2">
        <v>1829174.291149199</v>
      </c>
      <c r="G374" s="2">
        <f t="shared" si="79"/>
        <v>589997.71428571432</v>
      </c>
      <c r="H374" s="2">
        <f t="shared" si="76"/>
        <v>194780994.96376634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3645579.8571428829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1856881.9507803023</v>
      </c>
      <c r="Q374" s="2">
        <f t="shared" si="80"/>
        <v>600000</v>
      </c>
      <c r="R374" s="2">
        <f t="shared" si="77"/>
        <v>198303642.75630221</v>
      </c>
      <c r="S374" s="2">
        <f t="shared" si="58"/>
        <v>589997.71428570151</v>
      </c>
      <c r="T374" s="2">
        <f t="shared" si="59"/>
        <v>10002.285714285914</v>
      </c>
      <c r="U374" s="2">
        <f t="shared" si="60"/>
        <v>600000</v>
      </c>
      <c r="V374" s="2">
        <f t="shared" si="78"/>
        <v>145221186.96376741</v>
      </c>
      <c r="W374" s="2">
        <f t="shared" si="61"/>
        <v>589997.71428570151</v>
      </c>
      <c r="X374" s="2">
        <f t="shared" si="51"/>
        <v>10002.285714298487</v>
      </c>
      <c r="Y374" s="2">
        <f t="shared" si="74"/>
        <v>53082455.792534754</v>
      </c>
      <c r="Z374" s="2" t="str">
        <f t="shared" si="52"/>
        <v>MEEP</v>
      </c>
      <c r="AA374" s="2">
        <f>IF(Z374="HERE",Y374,AA373+Graph!$G$1*1000)</f>
        <v>118272092.36396338</v>
      </c>
      <c r="AB374" s="2">
        <f t="shared" si="63"/>
        <v>420000</v>
      </c>
      <c r="AC374" s="2">
        <f t="shared" si="75"/>
        <v>50821552.678053066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305</v>
      </c>
      <c r="C375" s="7"/>
      <c r="D375" s="2" t="e">
        <f t="shared" si="55"/>
        <v>#N/A</v>
      </c>
      <c r="E375" s="2" t="e">
        <f t="shared" si="67"/>
        <v>#N/A</v>
      </c>
      <c r="F375" s="2">
        <v>1833681.4849285185</v>
      </c>
      <c r="G375" s="2">
        <f t="shared" si="79"/>
        <v>589997.71428571432</v>
      </c>
      <c r="H375" s="2">
        <f t="shared" si="76"/>
        <v>195370992.67805204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3655582.1428571688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1861463.5354141593</v>
      </c>
      <c r="Q375" s="2">
        <f t="shared" si="80"/>
        <v>600000</v>
      </c>
      <c r="R375" s="2">
        <f t="shared" si="77"/>
        <v>198903642.75630221</v>
      </c>
      <c r="S375" s="2">
        <f t="shared" si="58"/>
        <v>589997.71428570151</v>
      </c>
      <c r="T375" s="2">
        <f t="shared" si="59"/>
        <v>10002.285714285914</v>
      </c>
      <c r="U375" s="2">
        <f t="shared" si="60"/>
        <v>600000</v>
      </c>
      <c r="V375" s="2">
        <f t="shared" si="78"/>
        <v>145811184.67805311</v>
      </c>
      <c r="W375" s="2">
        <f t="shared" si="61"/>
        <v>589997.71428570151</v>
      </c>
      <c r="X375" s="2">
        <f t="shared" si="51"/>
        <v>10002.285714298487</v>
      </c>
      <c r="Y375" s="2">
        <f t="shared" si="74"/>
        <v>53092458.078249052</v>
      </c>
      <c r="Z375" s="2" t="str">
        <f t="shared" si="52"/>
        <v>MEEP</v>
      </c>
      <c r="AA375" s="2">
        <f>IF(Z375="HERE",Y375,AA374+Graph!$G$1*1000)</f>
        <v>118692092.36396338</v>
      </c>
      <c r="AB375" s="2">
        <f t="shared" si="63"/>
        <v>420000</v>
      </c>
      <c r="AC375" s="2">
        <f t="shared" si="75"/>
        <v>50821552.678053066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306</v>
      </c>
      <c r="C376" s="7"/>
      <c r="D376" s="2" t="e">
        <f t="shared" si="55"/>
        <v>#N/A</v>
      </c>
      <c r="E376" s="2" t="e">
        <f t="shared" si="67"/>
        <v>#N/A</v>
      </c>
      <c r="F376" s="2">
        <v>1838188.6787078381</v>
      </c>
      <c r="G376" s="2">
        <f t="shared" si="79"/>
        <v>589997.71428571432</v>
      </c>
      <c r="H376" s="2">
        <f t="shared" si="76"/>
        <v>195960990.39233774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3665584.4285714547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1866045.1200480163</v>
      </c>
      <c r="Q376" s="2">
        <f t="shared" si="80"/>
        <v>600000</v>
      </c>
      <c r="R376" s="2">
        <f t="shared" si="77"/>
        <v>199503642.75630221</v>
      </c>
      <c r="S376" s="2">
        <f t="shared" si="58"/>
        <v>589997.71428570151</v>
      </c>
      <c r="T376" s="2">
        <f t="shared" si="59"/>
        <v>10002.285714285914</v>
      </c>
      <c r="U376" s="2">
        <f t="shared" si="60"/>
        <v>600000</v>
      </c>
      <c r="V376" s="2">
        <f t="shared" si="78"/>
        <v>146401182.39233881</v>
      </c>
      <c r="W376" s="2">
        <f t="shared" si="61"/>
        <v>589997.71428570151</v>
      </c>
      <c r="X376" s="2">
        <f t="shared" si="51"/>
        <v>10002.285714298487</v>
      </c>
      <c r="Y376" s="2">
        <f t="shared" si="74"/>
        <v>53102460.363963351</v>
      </c>
      <c r="Z376" s="2" t="str">
        <f t="shared" si="52"/>
        <v>MEEP</v>
      </c>
      <c r="AA376" s="2">
        <f>IF(Z376="HERE",Y376,AA375+Graph!$G$1*1000)</f>
        <v>119112092.36396338</v>
      </c>
      <c r="AB376" s="2">
        <f t="shared" si="63"/>
        <v>420000</v>
      </c>
      <c r="AC376" s="2">
        <f t="shared" si="75"/>
        <v>50821552.678053066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307</v>
      </c>
      <c r="C377" s="7"/>
      <c r="D377" s="2" t="e">
        <f t="shared" si="55"/>
        <v>#N/A</v>
      </c>
      <c r="E377" s="2" t="e">
        <f t="shared" si="67"/>
        <v>#N/A</v>
      </c>
      <c r="F377" s="2">
        <v>1842695.8724871874</v>
      </c>
      <c r="G377" s="2">
        <f t="shared" si="79"/>
        <v>589997.71428571432</v>
      </c>
      <c r="H377" s="2">
        <f t="shared" si="76"/>
        <v>196550988.10662344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3675586.7142857406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1870626.7046818733</v>
      </c>
      <c r="Q377" s="2">
        <f t="shared" si="80"/>
        <v>600000</v>
      </c>
      <c r="R377" s="2">
        <f t="shared" si="77"/>
        <v>200103642.75630221</v>
      </c>
      <c r="S377" s="2">
        <f t="shared" si="58"/>
        <v>589997.71428570151</v>
      </c>
      <c r="T377" s="2">
        <f t="shared" si="59"/>
        <v>10002.285714285914</v>
      </c>
      <c r="U377" s="2">
        <f t="shared" si="60"/>
        <v>600000</v>
      </c>
      <c r="V377" s="2">
        <f t="shared" si="78"/>
        <v>146991180.10662451</v>
      </c>
      <c r="W377" s="2">
        <f t="shared" si="61"/>
        <v>589997.71428570151</v>
      </c>
      <c r="X377" s="2">
        <f t="shared" si="51"/>
        <v>10002.285714298487</v>
      </c>
      <c r="Y377" s="2">
        <f t="shared" si="74"/>
        <v>53112462.649677649</v>
      </c>
      <c r="Z377" s="2" t="str">
        <f t="shared" si="52"/>
        <v>MEEP</v>
      </c>
      <c r="AA377" s="2">
        <f>IF(Z377="HERE",Y377,AA376+Graph!$G$1*1000)</f>
        <v>119532092.36396338</v>
      </c>
      <c r="AB377" s="2">
        <f t="shared" si="63"/>
        <v>420000</v>
      </c>
      <c r="AC377" s="2">
        <f t="shared" si="75"/>
        <v>50821552.678053066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308</v>
      </c>
      <c r="C378" s="7"/>
      <c r="D378" s="2" t="e">
        <f t="shared" si="55"/>
        <v>#N/A</v>
      </c>
      <c r="E378" s="2" t="e">
        <f t="shared" si="67"/>
        <v>#N/A</v>
      </c>
      <c r="F378" s="2">
        <v>1847203.0662665069</v>
      </c>
      <c r="G378" s="2">
        <f t="shared" si="79"/>
        <v>589997.71428571432</v>
      </c>
      <c r="H378" s="2">
        <f t="shared" si="76"/>
        <v>197140985.82090914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3685589.0000000265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1875208.2893157303</v>
      </c>
      <c r="Q378" s="2">
        <f t="shared" si="80"/>
        <v>600000</v>
      </c>
      <c r="R378" s="2">
        <f t="shared" si="77"/>
        <v>200703642.75630221</v>
      </c>
      <c r="S378" s="2">
        <f t="shared" si="58"/>
        <v>589997.71428570151</v>
      </c>
      <c r="T378" s="2">
        <f t="shared" si="59"/>
        <v>10002.285714285914</v>
      </c>
      <c r="U378" s="2">
        <f t="shared" si="60"/>
        <v>600000</v>
      </c>
      <c r="V378" s="2">
        <f t="shared" si="78"/>
        <v>147581177.82091022</v>
      </c>
      <c r="W378" s="2">
        <f t="shared" si="61"/>
        <v>589997.71428570151</v>
      </c>
      <c r="X378" s="2">
        <f t="shared" si="51"/>
        <v>10002.285714298487</v>
      </c>
      <c r="Y378" s="2">
        <f t="shared" si="74"/>
        <v>53122464.935391948</v>
      </c>
      <c r="Z378" s="2" t="str">
        <f t="shared" si="52"/>
        <v>MEEP</v>
      </c>
      <c r="AA378" s="2">
        <f>IF(Z378="HERE",Y378,AA377+Graph!$G$1*1000)</f>
        <v>119952092.36396338</v>
      </c>
      <c r="AB378" s="2">
        <f t="shared" si="63"/>
        <v>420000</v>
      </c>
      <c r="AC378" s="2">
        <f t="shared" si="75"/>
        <v>50821552.678053066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309</v>
      </c>
      <c r="C379" s="7"/>
      <c r="D379" s="2" t="e">
        <f t="shared" si="55"/>
        <v>#N/A</v>
      </c>
      <c r="E379" s="2" t="e">
        <f t="shared" si="67"/>
        <v>#N/A</v>
      </c>
      <c r="F379" s="2">
        <v>1851710.2600458264</v>
      </c>
      <c r="G379" s="2">
        <f t="shared" si="79"/>
        <v>589997.71428571432</v>
      </c>
      <c r="H379" s="2">
        <f t="shared" si="76"/>
        <v>197730983.53519484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3695591.2857143125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1879789.8739495575</v>
      </c>
      <c r="Q379" s="2">
        <f t="shared" si="80"/>
        <v>600000</v>
      </c>
      <c r="R379" s="2">
        <f t="shared" si="77"/>
        <v>201303642.75630221</v>
      </c>
      <c r="S379" s="2">
        <f t="shared" si="58"/>
        <v>589997.71428570151</v>
      </c>
      <c r="T379" s="2">
        <f t="shared" si="59"/>
        <v>10002.285714285914</v>
      </c>
      <c r="U379" s="2">
        <f t="shared" si="60"/>
        <v>600000</v>
      </c>
      <c r="V379" s="2">
        <f t="shared" si="78"/>
        <v>148171175.53519592</v>
      </c>
      <c r="W379" s="2">
        <f t="shared" si="61"/>
        <v>589997.71428570151</v>
      </c>
      <c r="X379" s="2">
        <f t="shared" si="51"/>
        <v>10002.285714298487</v>
      </c>
      <c r="Y379" s="2">
        <f t="shared" si="74"/>
        <v>53132467.221106246</v>
      </c>
      <c r="Z379" s="2" t="str">
        <f t="shared" si="52"/>
        <v>MEEP</v>
      </c>
      <c r="AA379" s="2">
        <f>IF(Z379="HERE",Y379,AA378+Graph!$G$1*1000)</f>
        <v>120372092.36396338</v>
      </c>
      <c r="AB379" s="2">
        <f t="shared" si="63"/>
        <v>420000</v>
      </c>
      <c r="AC379" s="2">
        <f t="shared" si="75"/>
        <v>50821552.678053066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310</v>
      </c>
      <c r="C380" s="7"/>
      <c r="D380" s="2" t="e">
        <f t="shared" si="55"/>
        <v>#N/A</v>
      </c>
      <c r="E380" s="2" t="e">
        <f t="shared" si="67"/>
        <v>#N/A</v>
      </c>
      <c r="F380" s="2">
        <v>1856217.4538251758</v>
      </c>
      <c r="G380" s="2">
        <f t="shared" si="79"/>
        <v>589997.71428571432</v>
      </c>
      <c r="H380" s="2">
        <f t="shared" si="76"/>
        <v>198320981.24948055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3705593.5714285984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1884371.4585834146</v>
      </c>
      <c r="Q380" s="2">
        <f t="shared" si="80"/>
        <v>600000</v>
      </c>
      <c r="R380" s="2">
        <f t="shared" si="77"/>
        <v>201903642.75630221</v>
      </c>
      <c r="S380" s="2">
        <f t="shared" si="58"/>
        <v>589997.71428570151</v>
      </c>
      <c r="T380" s="2">
        <f t="shared" si="59"/>
        <v>10002.285714285914</v>
      </c>
      <c r="U380" s="2">
        <f t="shared" si="60"/>
        <v>600000</v>
      </c>
      <c r="V380" s="2">
        <f t="shared" si="78"/>
        <v>148761173.24948162</v>
      </c>
      <c r="W380" s="2">
        <f t="shared" si="61"/>
        <v>589997.71428570151</v>
      </c>
      <c r="X380" s="2">
        <f t="shared" si="51"/>
        <v>10002.285714298487</v>
      </c>
      <c r="Y380" s="2">
        <f t="shared" si="74"/>
        <v>53142469.506820545</v>
      </c>
      <c r="Z380" s="2" t="str">
        <f t="shared" si="52"/>
        <v>MEEP</v>
      </c>
      <c r="AA380" s="2">
        <f>IF(Z380="HERE",Y380,AA379+Graph!$G$1*1000)</f>
        <v>120792092.36396338</v>
      </c>
      <c r="AB380" s="2">
        <f t="shared" si="63"/>
        <v>420000</v>
      </c>
      <c r="AC380" s="2">
        <f t="shared" si="75"/>
        <v>50821552.678053066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311</v>
      </c>
      <c r="C381" s="7"/>
      <c r="D381" s="2" t="e">
        <f t="shared" si="55"/>
        <v>#N/A</v>
      </c>
      <c r="E381" s="2" t="e">
        <f t="shared" si="67"/>
        <v>#N/A</v>
      </c>
      <c r="F381" s="2">
        <v>1860724.6476044953</v>
      </c>
      <c r="G381" s="2">
        <f t="shared" si="79"/>
        <v>589997.71428571432</v>
      </c>
      <c r="H381" s="2">
        <f t="shared" si="76"/>
        <v>198910978.96376625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3715595.8571428843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1888953.0432172716</v>
      </c>
      <c r="Q381" s="2">
        <f t="shared" si="80"/>
        <v>600000</v>
      </c>
      <c r="R381" s="2">
        <f t="shared" si="77"/>
        <v>202503642.75630221</v>
      </c>
      <c r="S381" s="2">
        <f t="shared" si="58"/>
        <v>589997.71428570151</v>
      </c>
      <c r="T381" s="2">
        <f t="shared" si="59"/>
        <v>10002.285714285914</v>
      </c>
      <c r="U381" s="2">
        <f t="shared" si="60"/>
        <v>600000</v>
      </c>
      <c r="V381" s="2">
        <f t="shared" si="78"/>
        <v>149351170.96376732</v>
      </c>
      <c r="W381" s="2">
        <f t="shared" si="61"/>
        <v>589997.71428570151</v>
      </c>
      <c r="X381" s="2">
        <f t="shared" si="51"/>
        <v>10002.285714298487</v>
      </c>
      <c r="Y381" s="2">
        <f t="shared" si="74"/>
        <v>53152471.792534843</v>
      </c>
      <c r="Z381" s="2" t="str">
        <f t="shared" si="52"/>
        <v>MEEP</v>
      </c>
      <c r="AA381" s="2">
        <f>IF(Z381="HERE",Y381,AA380+Graph!$G$1*1000)</f>
        <v>121212092.36396338</v>
      </c>
      <c r="AB381" s="2">
        <f t="shared" si="63"/>
        <v>420000</v>
      </c>
      <c r="AC381" s="2">
        <f t="shared" si="75"/>
        <v>50821552.678053066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312</v>
      </c>
      <c r="C382" s="7"/>
      <c r="D382" s="2" t="e">
        <f t="shared" si="55"/>
        <v>#N/A</v>
      </c>
      <c r="E382" s="2" t="e">
        <f t="shared" si="67"/>
        <v>#N/A</v>
      </c>
      <c r="F382" s="2">
        <v>1865231.8413838148</v>
      </c>
      <c r="G382" s="2">
        <f t="shared" si="79"/>
        <v>589997.71428571432</v>
      </c>
      <c r="H382" s="2">
        <f t="shared" si="76"/>
        <v>199500976.67805195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3725598.1428571702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1893534.6278511286</v>
      </c>
      <c r="Q382" s="2">
        <f t="shared" si="80"/>
        <v>600000</v>
      </c>
      <c r="R382" s="2">
        <f t="shared" si="77"/>
        <v>203103642.75630221</v>
      </c>
      <c r="S382" s="2">
        <f t="shared" si="58"/>
        <v>589997.71428570151</v>
      </c>
      <c r="T382" s="2">
        <f t="shared" si="59"/>
        <v>10002.285714285914</v>
      </c>
      <c r="U382" s="2">
        <f t="shared" si="60"/>
        <v>600000</v>
      </c>
      <c r="V382" s="2">
        <f t="shared" si="78"/>
        <v>149941168.67805302</v>
      </c>
      <c r="W382" s="2">
        <f t="shared" si="61"/>
        <v>589997.71428570151</v>
      </c>
      <c r="X382" s="2">
        <f t="shared" si="51"/>
        <v>10002.285714298487</v>
      </c>
      <c r="Y382" s="2">
        <f t="shared" si="74"/>
        <v>53162474.078249142</v>
      </c>
      <c r="Z382" s="2" t="str">
        <f t="shared" si="52"/>
        <v>MEEP</v>
      </c>
      <c r="AA382" s="2">
        <f>IF(Z382="HERE",Y382,AA381+Graph!$G$1*1000)</f>
        <v>121632092.36396338</v>
      </c>
      <c r="AB382" s="2">
        <f t="shared" si="63"/>
        <v>420000</v>
      </c>
      <c r="AC382" s="2">
        <f t="shared" si="75"/>
        <v>50821552.678053066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313</v>
      </c>
      <c r="C383" s="7"/>
      <c r="D383" s="2" t="e">
        <f t="shared" si="55"/>
        <v>#N/A</v>
      </c>
      <c r="E383" s="2" t="e">
        <f t="shared" si="67"/>
        <v>#N/A</v>
      </c>
      <c r="F383" s="2">
        <v>1869739.0351631641</v>
      </c>
      <c r="G383" s="2">
        <f t="shared" si="79"/>
        <v>589997.71428571432</v>
      </c>
      <c r="H383" s="2">
        <f t="shared" si="76"/>
        <v>200090974.39233765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3735600.4285714561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1898116.2124849856</v>
      </c>
      <c r="Q383" s="2">
        <f t="shared" si="80"/>
        <v>600000</v>
      </c>
      <c r="R383" s="2">
        <f t="shared" si="77"/>
        <v>203703642.75630221</v>
      </c>
      <c r="S383" s="2">
        <f t="shared" si="58"/>
        <v>589997.71428570151</v>
      </c>
      <c r="T383" s="2">
        <f t="shared" si="59"/>
        <v>10002.285714285914</v>
      </c>
      <c r="U383" s="2">
        <f t="shared" si="60"/>
        <v>600000</v>
      </c>
      <c r="V383" s="2">
        <f t="shared" si="78"/>
        <v>150531166.39233872</v>
      </c>
      <c r="W383" s="2">
        <f t="shared" si="61"/>
        <v>589997.71428570151</v>
      </c>
      <c r="X383" s="2">
        <f t="shared" si="51"/>
        <v>10002.285714298487</v>
      </c>
      <c r="Y383" s="2">
        <f t="shared" si="74"/>
        <v>53172476.36396344</v>
      </c>
      <c r="Z383" s="2" t="str">
        <f t="shared" si="52"/>
        <v>MEEP</v>
      </c>
      <c r="AA383" s="2">
        <f>IF(Z383="HERE",Y383,AA382+Graph!$G$1*1000)</f>
        <v>122052092.36396338</v>
      </c>
      <c r="AB383" s="2">
        <f t="shared" si="63"/>
        <v>420000</v>
      </c>
      <c r="AC383" s="2">
        <f t="shared" si="75"/>
        <v>50821552.678053066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314</v>
      </c>
      <c r="C384" s="7"/>
      <c r="D384" s="2" t="e">
        <f t="shared" si="55"/>
        <v>#N/A</v>
      </c>
      <c r="E384" s="2" t="e">
        <f t="shared" si="67"/>
        <v>#N/A</v>
      </c>
      <c r="F384" s="2">
        <v>1874246.2289424837</v>
      </c>
      <c r="G384" s="2">
        <f t="shared" si="79"/>
        <v>589997.71428571432</v>
      </c>
      <c r="H384" s="2">
        <f t="shared" si="76"/>
        <v>200680972.10662335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3745602.714285742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1902697.7971188426</v>
      </c>
      <c r="Q384" s="2">
        <f t="shared" si="80"/>
        <v>600000</v>
      </c>
      <c r="R384" s="2">
        <f t="shared" si="77"/>
        <v>204303642.75630221</v>
      </c>
      <c r="S384" s="2">
        <f t="shared" si="58"/>
        <v>589997.71428570151</v>
      </c>
      <c r="T384" s="2">
        <f t="shared" si="59"/>
        <v>10002.285714285914</v>
      </c>
      <c r="U384" s="2">
        <f t="shared" si="60"/>
        <v>600000</v>
      </c>
      <c r="V384" s="2">
        <f t="shared" si="78"/>
        <v>151121164.10662442</v>
      </c>
      <c r="W384" s="2">
        <f t="shared" si="61"/>
        <v>589997.71428570151</v>
      </c>
      <c r="X384" s="2">
        <f t="shared" si="51"/>
        <v>10002.285714298487</v>
      </c>
      <c r="Y384" s="2">
        <f t="shared" si="74"/>
        <v>53182478.649677739</v>
      </c>
      <c r="Z384" s="2" t="str">
        <f t="shared" si="52"/>
        <v>MEEP</v>
      </c>
      <c r="AA384" s="2">
        <f>IF(Z384="HERE",Y384,AA383+Graph!$G$1*1000)</f>
        <v>122472092.36396338</v>
      </c>
      <c r="AB384" s="2">
        <f t="shared" si="63"/>
        <v>420000</v>
      </c>
      <c r="AC384" s="2">
        <f t="shared" si="75"/>
        <v>50821552.678053066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315</v>
      </c>
      <c r="C385" s="7"/>
      <c r="D385" s="2" t="e">
        <f t="shared" si="55"/>
        <v>#N/A</v>
      </c>
      <c r="E385" s="2" t="e">
        <f t="shared" si="67"/>
        <v>#N/A</v>
      </c>
      <c r="F385" s="2">
        <v>1878753.4227218032</v>
      </c>
      <c r="G385" s="2">
        <f t="shared" si="79"/>
        <v>589997.71428571432</v>
      </c>
      <c r="H385" s="2">
        <f t="shared" si="76"/>
        <v>201270969.82090905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3755605.0000000279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1907279.3817526996</v>
      </c>
      <c r="Q385" s="2">
        <f t="shared" si="80"/>
        <v>600000</v>
      </c>
      <c r="R385" s="2">
        <f t="shared" si="77"/>
        <v>204903642.75630221</v>
      </c>
      <c r="S385" s="2">
        <f t="shared" si="58"/>
        <v>589997.71428570151</v>
      </c>
      <c r="T385" s="2">
        <f t="shared" si="59"/>
        <v>10002.285714285914</v>
      </c>
      <c r="U385" s="2">
        <f t="shared" si="60"/>
        <v>600000</v>
      </c>
      <c r="V385" s="2">
        <f t="shared" si="78"/>
        <v>151711161.82091013</v>
      </c>
      <c r="W385" s="2">
        <f t="shared" si="61"/>
        <v>589997.71428570151</v>
      </c>
      <c r="X385" s="2">
        <f t="shared" si="51"/>
        <v>10002.285714298487</v>
      </c>
      <c r="Y385" s="2">
        <f t="shared" si="74"/>
        <v>53192480.935392037</v>
      </c>
      <c r="Z385" s="2" t="str">
        <f t="shared" si="52"/>
        <v>MEEP</v>
      </c>
      <c r="AA385" s="2">
        <f>IF(Z385="HERE",Y385,AA384+Graph!$G$1*1000)</f>
        <v>122892092.36396338</v>
      </c>
      <c r="AB385" s="2">
        <f t="shared" si="63"/>
        <v>420000</v>
      </c>
      <c r="AC385" s="2">
        <f t="shared" si="75"/>
        <v>50821552.678053066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1:I385">
    <cfRule type="cellIs" dxfId="85" priority="19" operator="greaterThan">
      <formula>0</formula>
    </cfRule>
  </conditionalFormatting>
  <conditionalFormatting sqref="C31:C64 C117:C385 C71:C114">
    <cfRule type="cellIs" dxfId="84" priority="20" operator="greaterThan">
      <formula>0</formula>
    </cfRule>
  </conditionalFormatting>
  <conditionalFormatting sqref="C31:C64 C117:C385 C71:C11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83" priority="22" operator="greaterThan">
      <formula>0</formula>
    </cfRule>
  </conditionalFormatting>
  <conditionalFormatting sqref="C115">
    <cfRule type="cellIs" dxfId="82" priority="23" operator="greaterThan">
      <formula>0</formula>
    </cfRule>
  </conditionalFormatting>
  <conditionalFormatting sqref="C65">
    <cfRule type="cellIs" dxfId="81" priority="17" operator="greaterThan">
      <formula>0</formula>
    </cfRule>
  </conditionalFormatting>
  <conditionalFormatting sqref="C6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80" priority="16" operator="greaterThan">
      <formula>0</formula>
    </cfRule>
  </conditionalFormatting>
  <conditionalFormatting sqref="C66">
    <cfRule type="cellIs" dxfId="79" priority="14" operator="greaterThan">
      <formula>0</formula>
    </cfRule>
  </conditionalFormatting>
  <conditionalFormatting sqref="C6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78" priority="13" operator="greaterThan">
      <formula>0</formula>
    </cfRule>
  </conditionalFormatting>
  <conditionalFormatting sqref="C67">
    <cfRule type="cellIs" dxfId="77" priority="11" operator="greaterThan">
      <formula>0</formula>
    </cfRule>
  </conditionalFormatting>
  <conditionalFormatting sqref="C6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76" priority="10" operator="greaterThan">
      <formula>0</formula>
    </cfRule>
  </conditionalFormatting>
  <conditionalFormatting sqref="C68">
    <cfRule type="cellIs" dxfId="75" priority="8" operator="greaterThan">
      <formula>0</formula>
    </cfRule>
  </conditionalFormatting>
  <conditionalFormatting sqref="C6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74" priority="7" operator="greaterThan">
      <formula>0</formula>
    </cfRule>
  </conditionalFormatting>
  <conditionalFormatting sqref="C69">
    <cfRule type="cellIs" dxfId="73" priority="5" operator="greaterThan">
      <formula>0</formula>
    </cfRule>
  </conditionalFormatting>
  <conditionalFormatting sqref="C6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72" priority="4" operator="greaterThan">
      <formula>0</formula>
    </cfRule>
  </conditionalFormatting>
  <conditionalFormatting sqref="C70">
    <cfRule type="cellIs" dxfId="12" priority="2" operator="greaterThan">
      <formula>0</formula>
    </cfRule>
  </conditionalFormatting>
  <conditionalFormatting sqref="C7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43" workbookViewId="0">
      <selection activeCell="I70" sqref="I7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74</v>
      </c>
      <c r="O1" s="2" t="s">
        <v>11</v>
      </c>
      <c r="P1" s="2" t="s">
        <v>12</v>
      </c>
      <c r="Q1" s="25" t="s">
        <v>80</v>
      </c>
      <c r="R1" s="25" t="s">
        <v>80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53</v>
      </c>
      <c r="AE1" s="2" t="s">
        <v>23</v>
      </c>
      <c r="AF1" s="21" t="s">
        <v>54</v>
      </c>
      <c r="AG1" s="21" t="s">
        <v>55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SUM((650000-LOOKUP(2,1/(ISNUMBER($K$1:$K$194)),$K$1:$K$194))/1000)</f>
        <v>639.99771428571432</v>
      </c>
    </row>
    <row r="32" spans="1:37" ht="15" x14ac:dyDescent="0.25">
      <c r="A32" s="1">
        <v>44208</v>
      </c>
      <c r="B32" s="2">
        <f t="shared" si="0"/>
        <v>-38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-37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-36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-35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-34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-33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310249.98751500249</v>
      </c>
      <c r="G37" s="2">
        <f>IF(F37&gt;650000,$AK$31*1000,F37)</f>
        <v>310249.98751500249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312887.9291716516</v>
      </c>
      <c r="Q37" s="2">
        <f>IF(P37&gt;650000,650000,P37)</f>
        <v>312887.9291716516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-32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314757.18129432201</v>
      </c>
      <c r="G38" s="2">
        <f t="shared" ref="G38:G101" si="25">IF(F38&gt;650000,$AK$31*1000,F38)</f>
        <v>314757.18129432201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317469.51380550861</v>
      </c>
      <c r="Q38" s="2">
        <f t="shared" ref="Q38:Q101" si="26">IF(P38&gt;650000,650000,P38)</f>
        <v>317469.51380550861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-31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319264.37507367134</v>
      </c>
      <c r="G39" s="2">
        <f t="shared" si="25"/>
        <v>319264.37507367134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322051.09843936563</v>
      </c>
      <c r="Q39" s="2">
        <f t="shared" si="26"/>
        <v>322051.09843936563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-30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323771.56885299087</v>
      </c>
      <c r="G40" s="2">
        <f t="shared" si="25"/>
        <v>323771.56885299087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326632.68307322264</v>
      </c>
      <c r="Q40" s="2">
        <f t="shared" si="26"/>
        <v>326632.68307322264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-29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328278.76263231039</v>
      </c>
      <c r="G41" s="2">
        <f t="shared" si="25"/>
        <v>328278.76263231039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331214.26770707965</v>
      </c>
      <c r="Q41" s="2">
        <f t="shared" si="26"/>
        <v>331214.26770707965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-28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332785.95641165972</v>
      </c>
      <c r="G42" s="2">
        <f t="shared" si="25"/>
        <v>332785.95641165972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335795.85234093666</v>
      </c>
      <c r="Q42" s="2">
        <f t="shared" si="26"/>
        <v>335795.85234093666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-27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337293.15019097924</v>
      </c>
      <c r="G43" s="2">
        <f t="shared" si="25"/>
        <v>337293.15019097924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340377.43697479367</v>
      </c>
      <c r="Q43" s="2">
        <f t="shared" si="26"/>
        <v>340377.43697479367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-26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341800.34397032857</v>
      </c>
      <c r="G44" s="2">
        <f t="shared" si="25"/>
        <v>341800.34397032857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344959.02160862088</v>
      </c>
      <c r="Q44" s="2">
        <f t="shared" si="26"/>
        <v>344959.02160862088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-25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346307.53774964809</v>
      </c>
      <c r="G45" s="2">
        <f t="shared" si="25"/>
        <v>346307.53774964809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349540.60624247789</v>
      </c>
      <c r="Q45" s="2">
        <f t="shared" si="26"/>
        <v>349540.60624247789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-24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350814.73152896762</v>
      </c>
      <c r="G46" s="2">
        <f t="shared" si="25"/>
        <v>350814.73152896762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354122.19087633491</v>
      </c>
      <c r="Q46" s="2">
        <f t="shared" si="26"/>
        <v>354122.19087633491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-23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355321.92530831695</v>
      </c>
      <c r="G47" s="2">
        <f t="shared" si="25"/>
        <v>355321.92530831695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358703.77551019192</v>
      </c>
      <c r="Q47" s="2">
        <f t="shared" si="26"/>
        <v>358703.77551019192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-22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359829.11908763647</v>
      </c>
      <c r="G48" s="2">
        <f t="shared" si="25"/>
        <v>359829.11908763647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363285.36014404893</v>
      </c>
      <c r="Q48" s="2">
        <f t="shared" si="26"/>
        <v>363285.36014404893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-21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364336.312866956</v>
      </c>
      <c r="G49" s="2">
        <f t="shared" si="25"/>
        <v>364336.312866956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367866.94477790594</v>
      </c>
      <c r="Q49" s="2">
        <f t="shared" si="26"/>
        <v>367866.94477790594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-20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368843.50664630532</v>
      </c>
      <c r="G50" s="2">
        <f t="shared" si="25"/>
        <v>368843.50664630532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372448.52941176295</v>
      </c>
      <c r="Q50" s="2">
        <f t="shared" si="26"/>
        <v>372448.52941176295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-19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373350.70042562485</v>
      </c>
      <c r="G51" s="2">
        <f t="shared" si="25"/>
        <v>373350.70042562485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377030.11404561996</v>
      </c>
      <c r="Q51" s="2">
        <f t="shared" si="26"/>
        <v>377030.11404561996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-18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377857.89420494437</v>
      </c>
      <c r="G52" s="2">
        <f t="shared" si="25"/>
        <v>377857.89420494437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381611.69867944717</v>
      </c>
      <c r="Q52" s="2">
        <f t="shared" si="26"/>
        <v>381611.69867944717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-17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382365.0879842937</v>
      </c>
      <c r="G53" s="2">
        <f t="shared" si="25"/>
        <v>382365.0879842937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386193.28331330419</v>
      </c>
      <c r="Q53" s="2">
        <f t="shared" si="26"/>
        <v>386193.28331330419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-16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386872.28176361322</v>
      </c>
      <c r="G54" s="2">
        <f t="shared" si="25"/>
        <v>386872.28176361322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390774.8679471612</v>
      </c>
      <c r="Q54" s="2">
        <f t="shared" si="26"/>
        <v>390774.8679471612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-15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391379.47554293275</v>
      </c>
      <c r="G55" s="2">
        <f t="shared" si="25"/>
        <v>391379.47554293275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395356.45258101821</v>
      </c>
      <c r="Q55" s="2">
        <f t="shared" si="26"/>
        <v>395356.45258101821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-14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395886.66932228208</v>
      </c>
      <c r="G56" s="2">
        <f t="shared" si="25"/>
        <v>395886.66932228208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399938.03721487522</v>
      </c>
      <c r="Q56" s="2">
        <f t="shared" si="26"/>
        <v>399938.03721487522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-13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400393.8631016016</v>
      </c>
      <c r="G57" s="2">
        <f t="shared" si="25"/>
        <v>400393.8631016016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404519.62184873223</v>
      </c>
      <c r="Q57" s="2">
        <f t="shared" si="26"/>
        <v>404519.62184873223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-12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404901.05688092113</v>
      </c>
      <c r="G58" s="2">
        <f t="shared" si="25"/>
        <v>404901.05688092113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409101.20648258924</v>
      </c>
      <c r="Q58" s="2">
        <f t="shared" si="26"/>
        <v>409101.20648258924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-11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409408.25066027045</v>
      </c>
      <c r="G59" s="2">
        <f t="shared" si="25"/>
        <v>409408.25066027045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413682.79111644626</v>
      </c>
      <c r="Q59" s="2">
        <f t="shared" si="26"/>
        <v>413682.79111644626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-10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413915.44443958998</v>
      </c>
      <c r="G60" s="2">
        <f t="shared" si="25"/>
        <v>413915.44443958998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418264.37575030327</v>
      </c>
      <c r="Q60" s="2">
        <f t="shared" si="26"/>
        <v>418264.37575030327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-9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418422.6382189095</v>
      </c>
      <c r="G61" s="2">
        <f t="shared" si="25"/>
        <v>418422.6382189095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422845.96038413048</v>
      </c>
      <c r="Q61" s="2">
        <f t="shared" si="26"/>
        <v>422845.96038413048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-8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422929.83199825883</v>
      </c>
      <c r="G62" s="2">
        <f t="shared" si="25"/>
        <v>422929.83199825883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427427.54501798749</v>
      </c>
      <c r="Q62" s="2">
        <f t="shared" si="26"/>
        <v>427427.54501798749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-7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427437.02577757835</v>
      </c>
      <c r="G63" s="2">
        <f t="shared" si="25"/>
        <v>427437.02577757835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432009.1296518445</v>
      </c>
      <c r="Q63" s="2">
        <f t="shared" si="26"/>
        <v>432009.1296518445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-6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431944.21955692768</v>
      </c>
      <c r="G64" s="2">
        <f t="shared" si="25"/>
        <v>431944.21955692768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436590.71428570151</v>
      </c>
      <c r="Q64" s="2">
        <f t="shared" si="26"/>
        <v>436590.71428570151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-5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436451.41333624721</v>
      </c>
      <c r="G65" s="2">
        <f t="shared" si="25"/>
        <v>436451.41333624721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441172.29891955853</v>
      </c>
      <c r="Q65" s="2">
        <f t="shared" si="26"/>
        <v>441172.29891955853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-4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440958.60711556673</v>
      </c>
      <c r="G66" s="2">
        <f t="shared" si="25"/>
        <v>440958.60711556673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445753.88355341554</v>
      </c>
      <c r="Q66" s="2">
        <f t="shared" si="26"/>
        <v>445753.88355341554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445465.80089491606</v>
      </c>
      <c r="G67" s="2">
        <f t="shared" si="25"/>
        <v>445465.80089491606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450335.46818727255</v>
      </c>
      <c r="Q67" s="2">
        <f t="shared" si="26"/>
        <v>450335.46818727255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-2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449972.99467423558</v>
      </c>
      <c r="G68" s="2">
        <f t="shared" si="25"/>
        <v>449972.99467423558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454917.05282112956</v>
      </c>
      <c r="Q68" s="2">
        <f t="shared" si="26"/>
        <v>454917.05282112956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454480.18845355511</v>
      </c>
      <c r="G69" s="2">
        <f t="shared" si="25"/>
        <v>454480.18845355511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459498.63745495677</v>
      </c>
      <c r="Q69" s="2">
        <f t="shared" si="26"/>
        <v>459498.63745495677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0</v>
      </c>
      <c r="C70" s="7">
        <v>17247442</v>
      </c>
      <c r="D70" s="2">
        <f t="shared" si="11"/>
        <v>371906</v>
      </c>
      <c r="E70" s="2">
        <f t="shared" si="22"/>
        <v>384373.57142857142</v>
      </c>
      <c r="F70" s="2">
        <v>458987.38223290443</v>
      </c>
      <c r="G70" s="2">
        <f t="shared" si="25"/>
        <v>458987.38223290443</v>
      </c>
      <c r="H70" s="2">
        <f t="shared" si="12"/>
        <v>17247442</v>
      </c>
      <c r="I70" s="7">
        <v>604885</v>
      </c>
      <c r="J70" s="2">
        <f t="shared" si="13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4"/>
        <v>387200</v>
      </c>
      <c r="O70" s="2">
        <f t="shared" si="24"/>
        <v>394375.85714285716</v>
      </c>
      <c r="P70" s="2">
        <v>464080.22208881378</v>
      </c>
      <c r="Q70" s="2">
        <f t="shared" si="26"/>
        <v>464080.22208881378</v>
      </c>
      <c r="R70" s="2">
        <f t="shared" si="15"/>
        <v>17852327</v>
      </c>
      <c r="S70" s="2">
        <f t="shared" si="16"/>
        <v>371906</v>
      </c>
      <c r="T70" s="2">
        <f t="shared" si="17"/>
        <v>15294</v>
      </c>
      <c r="U70" s="2">
        <f t="shared" si="18"/>
        <v>387200</v>
      </c>
      <c r="V70" s="2">
        <f t="shared" si="5"/>
        <v>604885</v>
      </c>
      <c r="W70" s="2">
        <f t="shared" si="19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0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2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1</v>
      </c>
      <c r="C71" s="7"/>
      <c r="D71" s="2" t="e">
        <f t="shared" si="11"/>
        <v>#N/A</v>
      </c>
      <c r="E71" s="2" t="e">
        <f t="shared" si="22"/>
        <v>#N/A</v>
      </c>
      <c r="F71" s="2">
        <v>463494.57601222396</v>
      </c>
      <c r="G71" s="2">
        <f t="shared" si="25"/>
        <v>463494.57601222396</v>
      </c>
      <c r="H71" s="2">
        <f t="shared" si="12"/>
        <v>17710936.576012224</v>
      </c>
      <c r="I71" s="7"/>
      <c r="J71" s="2" t="e">
        <f t="shared" si="13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614887.28571428568</v>
      </c>
      <c r="M71" s="8" t="e">
        <f t="shared" si="28"/>
        <v>#N/A</v>
      </c>
      <c r="N71" s="2" t="e">
        <f t="shared" si="14"/>
        <v>#N/A</v>
      </c>
      <c r="O71" s="2" t="e">
        <f t="shared" si="24"/>
        <v>#N/A</v>
      </c>
      <c r="P71" s="2">
        <v>468661.80672267079</v>
      </c>
      <c r="Q71" s="2">
        <f t="shared" si="26"/>
        <v>468661.80672267079</v>
      </c>
      <c r="R71" s="2">
        <f t="shared" si="15"/>
        <v>18320988.806722671</v>
      </c>
      <c r="S71" s="2">
        <f t="shared" si="16"/>
        <v>463494.57601222396</v>
      </c>
      <c r="T71" s="2">
        <f t="shared" si="17"/>
        <v>10002.285714285681</v>
      </c>
      <c r="U71" s="2">
        <f t="shared" si="18"/>
        <v>468661.80672267079</v>
      </c>
      <c r="V71" s="2">
        <f t="shared" si="5"/>
        <v>618153.16666666663</v>
      </c>
      <c r="W71" s="2">
        <f t="shared" si="19"/>
        <v>13268.166666666628</v>
      </c>
      <c r="X71" s="2">
        <f t="shared" si="6"/>
        <v>455393.64005600417</v>
      </c>
      <c r="Y71" s="2">
        <f t="shared" si="7"/>
        <v>17702835.640056003</v>
      </c>
      <c r="Z71" s="2" t="str">
        <f t="shared" si="8"/>
        <v>HERE</v>
      </c>
      <c r="AA71" s="2">
        <f>IF(Z71="HERE",Y71,AA70+Graph!$G$1*1000)</f>
        <v>17702835.640056003</v>
      </c>
      <c r="AB71" s="2">
        <f t="shared" si="20"/>
        <v>455393.64005600289</v>
      </c>
      <c r="AC71" s="2">
        <f t="shared" si="9"/>
        <v>618153.16666666663</v>
      </c>
      <c r="AD71" s="3">
        <f t="shared" si="10"/>
        <v>17702835.640056003</v>
      </c>
      <c r="AE71" s="2">
        <f>IF(AE69&gt;=52800000,52800000,IF(AB50=Graph!G$1*1000,AE70+Graph!G$1*1000,AC71))</f>
        <v>618153.16666666663</v>
      </c>
      <c r="AF71" s="3">
        <f t="shared" si="21"/>
        <v>618153.16666666663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2</v>
      </c>
      <c r="C72" s="7"/>
      <c r="D72" s="2" t="e">
        <f t="shared" si="11"/>
        <v>#N/A</v>
      </c>
      <c r="E72" s="2" t="e">
        <f t="shared" si="22"/>
        <v>#N/A</v>
      </c>
      <c r="F72" s="2">
        <v>468001.76979154348</v>
      </c>
      <c r="G72" s="2">
        <f t="shared" si="25"/>
        <v>468001.76979154348</v>
      </c>
      <c r="H72" s="2">
        <f t="shared" si="12"/>
        <v>18178938.345803767</v>
      </c>
      <c r="I72" s="7"/>
      <c r="J72" s="2" t="e">
        <f t="shared" si="13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624889.57142857136</v>
      </c>
      <c r="M72" s="8" t="e">
        <f t="shared" si="28"/>
        <v>#N/A</v>
      </c>
      <c r="N72" s="2" t="e">
        <f t="shared" si="14"/>
        <v>#N/A</v>
      </c>
      <c r="O72" s="2" t="e">
        <f t="shared" si="24"/>
        <v>#N/A</v>
      </c>
      <c r="P72" s="2">
        <v>473243.39135652781</v>
      </c>
      <c r="Q72" s="2">
        <f t="shared" si="26"/>
        <v>473243.39135652781</v>
      </c>
      <c r="R72" s="2">
        <f t="shared" si="15"/>
        <v>18794232.198079199</v>
      </c>
      <c r="S72" s="2">
        <f t="shared" si="16"/>
        <v>468001.76979154348</v>
      </c>
      <c r="T72" s="2">
        <f t="shared" si="17"/>
        <v>10002.285714285681</v>
      </c>
      <c r="U72" s="2">
        <f t="shared" si="18"/>
        <v>473243.39135652781</v>
      </c>
      <c r="V72" s="2">
        <f t="shared" si="5"/>
        <v>631421.33333333337</v>
      </c>
      <c r="W72" s="2">
        <f t="shared" si="19"/>
        <v>13268.166666666744</v>
      </c>
      <c r="X72" s="2">
        <f t="shared" si="6"/>
        <v>459975.22468986106</v>
      </c>
      <c r="Y72" s="2">
        <f t="shared" si="7"/>
        <v>18162810.864745863</v>
      </c>
      <c r="Z72" s="2" t="str">
        <f t="shared" si="8"/>
        <v>HERE</v>
      </c>
      <c r="AA72" s="2">
        <f>IF(Z72="HERE",Y72,AA71+Graph!$G$1*1000)</f>
        <v>18162810.864745863</v>
      </c>
      <c r="AB72" s="2">
        <f t="shared" si="20"/>
        <v>459975.2246898599</v>
      </c>
      <c r="AC72" s="2">
        <f t="shared" si="9"/>
        <v>631421.33333333337</v>
      </c>
      <c r="AD72" s="3">
        <f t="shared" si="10"/>
        <v>18162810.864745863</v>
      </c>
      <c r="AE72" s="2">
        <f>IF(AE70&gt;=52800000,52800000,IF(AB51=Graph!G$1*1000,AE71+Graph!G$1*1000,AC72))</f>
        <v>631421.33333333337</v>
      </c>
      <c r="AF72" s="3">
        <f t="shared" si="21"/>
        <v>631421.33333333337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3</v>
      </c>
      <c r="C73" s="7"/>
      <c r="D73" s="2" t="e">
        <f t="shared" si="11"/>
        <v>#N/A</v>
      </c>
      <c r="E73" s="2" t="e">
        <f t="shared" si="22"/>
        <v>#N/A</v>
      </c>
      <c r="F73" s="2">
        <v>472508.96357089281</v>
      </c>
      <c r="G73" s="2">
        <f t="shared" si="25"/>
        <v>472508.96357089281</v>
      </c>
      <c r="H73" s="2">
        <f t="shared" si="12"/>
        <v>18651447.30937466</v>
      </c>
      <c r="I73" s="7"/>
      <c r="J73" s="2" t="e">
        <f t="shared" si="13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634891.85714285704</v>
      </c>
      <c r="M73" s="8" t="e">
        <f t="shared" si="28"/>
        <v>#N/A</v>
      </c>
      <c r="N73" s="2" t="e">
        <f t="shared" si="14"/>
        <v>#N/A</v>
      </c>
      <c r="O73" s="2" t="e">
        <f t="shared" si="24"/>
        <v>#N/A</v>
      </c>
      <c r="P73" s="2">
        <v>477824.97599038482</v>
      </c>
      <c r="Q73" s="2">
        <f t="shared" si="26"/>
        <v>477824.97599038482</v>
      </c>
      <c r="R73" s="2">
        <f t="shared" si="15"/>
        <v>19272057.174069583</v>
      </c>
      <c r="S73" s="2">
        <f t="shared" si="16"/>
        <v>472508.96357089281</v>
      </c>
      <c r="T73" s="2">
        <f t="shared" si="17"/>
        <v>10002.285714285681</v>
      </c>
      <c r="U73" s="2">
        <f t="shared" si="18"/>
        <v>477824.97599038482</v>
      </c>
      <c r="V73" s="2">
        <f t="shared" si="5"/>
        <v>644689.5</v>
      </c>
      <c r="W73" s="2">
        <f t="shared" si="19"/>
        <v>13268.166666666628</v>
      </c>
      <c r="X73" s="2">
        <f t="shared" si="6"/>
        <v>464556.80932371819</v>
      </c>
      <c r="Y73" s="2">
        <f t="shared" si="7"/>
        <v>18627367.67406958</v>
      </c>
      <c r="Z73" s="2" t="str">
        <f t="shared" si="8"/>
        <v>HERE</v>
      </c>
      <c r="AA73" s="2">
        <f>IF(Z73="HERE",Y73,AA72+Graph!$G$1*1000)</f>
        <v>18627367.67406958</v>
      </c>
      <c r="AB73" s="2">
        <f t="shared" si="20"/>
        <v>464556.80932371691</v>
      </c>
      <c r="AC73" s="2">
        <f t="shared" si="9"/>
        <v>644689.5</v>
      </c>
      <c r="AD73" s="3">
        <f t="shared" si="10"/>
        <v>18627367.67406958</v>
      </c>
      <c r="AE73" s="2">
        <f>IF(AE71&gt;=52800000,52800000,IF(AB52=Graph!G$1*1000,AE72+Graph!G$1*1000,AC73))</f>
        <v>644689.5</v>
      </c>
      <c r="AF73" s="3">
        <f t="shared" si="21"/>
        <v>644689.5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4</v>
      </c>
      <c r="C74" s="7"/>
      <c r="D74" s="2" t="e">
        <f t="shared" si="11"/>
        <v>#N/A</v>
      </c>
      <c r="E74" s="2" t="e">
        <f t="shared" si="22"/>
        <v>#N/A</v>
      </c>
      <c r="F74" s="2">
        <v>477016.15735021234</v>
      </c>
      <c r="G74" s="2">
        <f t="shared" si="25"/>
        <v>477016.15735021234</v>
      </c>
      <c r="H74" s="2">
        <f t="shared" si="12"/>
        <v>19128463.466724873</v>
      </c>
      <c r="I74" s="7"/>
      <c r="J74" s="2" t="e">
        <f t="shared" si="13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644894.14285714272</v>
      </c>
      <c r="M74" s="8" t="e">
        <f t="shared" si="28"/>
        <v>#N/A</v>
      </c>
      <c r="N74" s="2" t="e">
        <f t="shared" si="14"/>
        <v>#N/A</v>
      </c>
      <c r="O74" s="2" t="e">
        <f t="shared" si="24"/>
        <v>#N/A</v>
      </c>
      <c r="P74" s="2">
        <v>482406.56062424183</v>
      </c>
      <c r="Q74" s="2">
        <f t="shared" si="26"/>
        <v>482406.56062424183</v>
      </c>
      <c r="R74" s="2">
        <f t="shared" si="15"/>
        <v>19754463.734693825</v>
      </c>
      <c r="S74" s="2">
        <f t="shared" si="16"/>
        <v>477016.15735021234</v>
      </c>
      <c r="T74" s="2">
        <f t="shared" si="17"/>
        <v>10002.285714285681</v>
      </c>
      <c r="U74" s="2">
        <f t="shared" si="18"/>
        <v>482406.56062424183</v>
      </c>
      <c r="V74" s="2">
        <f t="shared" si="5"/>
        <v>657957.66666666663</v>
      </c>
      <c r="W74" s="2">
        <f t="shared" si="19"/>
        <v>13268.166666666628</v>
      </c>
      <c r="X74" s="2">
        <f t="shared" si="6"/>
        <v>469138.3939575752</v>
      </c>
      <c r="Y74" s="2">
        <f t="shared" si="7"/>
        <v>19096506.068027154</v>
      </c>
      <c r="Z74" s="2" t="str">
        <f t="shared" si="8"/>
        <v>HERE</v>
      </c>
      <c r="AA74" s="2">
        <f>IF(Z74="HERE",Y74,AA73+Graph!$G$1*1000)</f>
        <v>19096506.068027154</v>
      </c>
      <c r="AB74" s="2">
        <f t="shared" si="20"/>
        <v>469138.39395757392</v>
      </c>
      <c r="AC74" s="2">
        <f t="shared" si="9"/>
        <v>657957.66666666663</v>
      </c>
      <c r="AD74" s="3">
        <f t="shared" si="10"/>
        <v>19096506.068027154</v>
      </c>
      <c r="AE74" s="2">
        <f>IF(AE72&gt;=52800000,52800000,IF(AB53=Graph!G$1*1000,AE73+Graph!G$1*1000,AC74))</f>
        <v>657957.66666666663</v>
      </c>
      <c r="AF74" s="3">
        <f t="shared" si="21"/>
        <v>657957.66666666663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5</v>
      </c>
      <c r="C75" s="7"/>
      <c r="D75" s="2" t="e">
        <f t="shared" si="11"/>
        <v>#N/A</v>
      </c>
      <c r="E75" s="2" t="e">
        <f t="shared" si="22"/>
        <v>#N/A</v>
      </c>
      <c r="F75" s="2">
        <v>481523.35112953186</v>
      </c>
      <c r="G75" s="2">
        <f t="shared" si="25"/>
        <v>481523.35112953186</v>
      </c>
      <c r="H75" s="2">
        <f t="shared" si="12"/>
        <v>19609986.817854404</v>
      </c>
      <c r="I75" s="7"/>
      <c r="J75" s="2" t="e">
        <f t="shared" si="13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654896.42857142841</v>
      </c>
      <c r="M75" s="8" t="e">
        <f t="shared" si="28"/>
        <v>#N/A</v>
      </c>
      <c r="N75" s="2" t="e">
        <f t="shared" si="14"/>
        <v>#N/A</v>
      </c>
      <c r="O75" s="2" t="e">
        <f t="shared" si="24"/>
        <v>#N/A</v>
      </c>
      <c r="P75" s="2">
        <v>486988.14525809884</v>
      </c>
      <c r="Q75" s="2">
        <f t="shared" si="26"/>
        <v>486988.14525809884</v>
      </c>
      <c r="R75" s="2">
        <f t="shared" si="15"/>
        <v>20241451.879951924</v>
      </c>
      <c r="S75" s="2">
        <f t="shared" si="16"/>
        <v>481523.35112953186</v>
      </c>
      <c r="T75" s="2">
        <f t="shared" si="17"/>
        <v>10002.285714285681</v>
      </c>
      <c r="U75" s="2">
        <f t="shared" si="18"/>
        <v>486988.14525809884</v>
      </c>
      <c r="V75" s="2">
        <f t="shared" si="5"/>
        <v>671225.83333333337</v>
      </c>
      <c r="W75" s="2">
        <f t="shared" si="19"/>
        <v>13268.166666666744</v>
      </c>
      <c r="X75" s="2">
        <f t="shared" si="6"/>
        <v>473719.9785914321</v>
      </c>
      <c r="Y75" s="2">
        <f t="shared" si="7"/>
        <v>19570226.046618585</v>
      </c>
      <c r="Z75" s="2" t="str">
        <f t="shared" si="8"/>
        <v>HERE</v>
      </c>
      <c r="AA75" s="2">
        <f>IF(Z75="HERE",Y75,AA74+Graph!$G$1*1000)</f>
        <v>19570226.046618585</v>
      </c>
      <c r="AB75" s="2">
        <f t="shared" si="20"/>
        <v>473719.97859143093</v>
      </c>
      <c r="AC75" s="2">
        <f t="shared" si="9"/>
        <v>671225.83333333337</v>
      </c>
      <c r="AD75" s="3">
        <f t="shared" si="10"/>
        <v>19570226.046618585</v>
      </c>
      <c r="AE75" s="2">
        <f>IF(AE73&gt;=52800000,52800000,IF(AB54=Graph!G$1*1000,AE74+Graph!G$1*1000,AC75))</f>
        <v>671225.83333333337</v>
      </c>
      <c r="AF75" s="3">
        <f t="shared" si="21"/>
        <v>671225.83333333337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6</v>
      </c>
      <c r="C76" s="7"/>
      <c r="D76" s="2" t="e">
        <f t="shared" si="11"/>
        <v>#N/A</v>
      </c>
      <c r="E76" s="2" t="e">
        <f t="shared" si="22"/>
        <v>#N/A</v>
      </c>
      <c r="F76" s="2">
        <v>486030.54490888119</v>
      </c>
      <c r="G76" s="2">
        <f t="shared" si="25"/>
        <v>486030.54490888119</v>
      </c>
      <c r="H76" s="2">
        <f t="shared" si="12"/>
        <v>20096017.362763286</v>
      </c>
      <c r="I76" s="7"/>
      <c r="J76" s="2" t="e">
        <f t="shared" si="13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664898.71428571409</v>
      </c>
      <c r="M76" s="8" t="e">
        <f t="shared" si="28"/>
        <v>#N/A</v>
      </c>
      <c r="N76" s="2" t="e">
        <f t="shared" si="14"/>
        <v>#N/A</v>
      </c>
      <c r="O76" s="2" t="e">
        <f t="shared" si="24"/>
        <v>#N/A</v>
      </c>
      <c r="P76" s="2">
        <v>491569.72989195585</v>
      </c>
      <c r="Q76" s="2">
        <f t="shared" si="26"/>
        <v>491569.72989195585</v>
      </c>
      <c r="R76" s="2">
        <f t="shared" si="15"/>
        <v>20733021.60984388</v>
      </c>
      <c r="S76" s="2">
        <f t="shared" si="16"/>
        <v>486030.54490888119</v>
      </c>
      <c r="T76" s="2">
        <f t="shared" si="17"/>
        <v>10002.285714285681</v>
      </c>
      <c r="U76" s="2">
        <f t="shared" si="18"/>
        <v>491569.72989195585</v>
      </c>
      <c r="V76" s="2">
        <f t="shared" si="5"/>
        <v>684494</v>
      </c>
      <c r="W76" s="2">
        <f t="shared" si="19"/>
        <v>13268.166666666628</v>
      </c>
      <c r="X76" s="2">
        <f t="shared" si="6"/>
        <v>478301.56322528922</v>
      </c>
      <c r="Y76" s="2">
        <f t="shared" si="7"/>
        <v>20048527.609843872</v>
      </c>
      <c r="Z76" s="2" t="str">
        <f t="shared" si="8"/>
        <v>HERE</v>
      </c>
      <c r="AA76" s="2">
        <f>IF(Z76="HERE",Y76,AA75+Graph!$G$1*1000)</f>
        <v>20048527.609843872</v>
      </c>
      <c r="AB76" s="2">
        <f t="shared" si="20"/>
        <v>478301.56322528794</v>
      </c>
      <c r="AC76" s="2">
        <f t="shared" si="9"/>
        <v>684494</v>
      </c>
      <c r="AD76" s="3">
        <f t="shared" si="10"/>
        <v>20048527.609843872</v>
      </c>
      <c r="AE76" s="2">
        <f>IF(AE74&gt;=52800000,52800000,IF(AB55=Graph!G$1*1000,AE75+Graph!G$1*1000,AC76))</f>
        <v>684494</v>
      </c>
      <c r="AF76" s="3">
        <f t="shared" si="21"/>
        <v>684494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7</v>
      </c>
      <c r="C77" s="7"/>
      <c r="D77" s="2" t="e">
        <f t="shared" si="11"/>
        <v>#N/A</v>
      </c>
      <c r="E77" s="2" t="e">
        <f t="shared" si="22"/>
        <v>#N/A</v>
      </c>
      <c r="F77" s="2">
        <v>490537.73868820071</v>
      </c>
      <c r="G77" s="2">
        <f t="shared" si="25"/>
        <v>490537.73868820071</v>
      </c>
      <c r="H77" s="2">
        <f t="shared" si="12"/>
        <v>20586555.101451486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674900.99999999977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496151.31452581286</v>
      </c>
      <c r="Q77" s="2">
        <f t="shared" si="26"/>
        <v>496151.31452581286</v>
      </c>
      <c r="R77" s="2">
        <f t="shared" si="15"/>
        <v>21229172.924369693</v>
      </c>
      <c r="S77" s="2">
        <f t="shared" si="16"/>
        <v>490537.73868820071</v>
      </c>
      <c r="T77" s="2">
        <f t="shared" si="17"/>
        <v>10002.285714285681</v>
      </c>
      <c r="U77" s="2">
        <f t="shared" si="18"/>
        <v>496151.31452581286</v>
      </c>
      <c r="V77" s="2">
        <f t="shared" si="5"/>
        <v>697762.16666666663</v>
      </c>
      <c r="W77" s="2">
        <f t="shared" si="19"/>
        <v>13268.166666666628</v>
      </c>
      <c r="X77" s="2">
        <f t="shared" si="6"/>
        <v>482883.14785914624</v>
      </c>
      <c r="Y77" s="2">
        <f t="shared" si="7"/>
        <v>20531410.757703017</v>
      </c>
      <c r="Z77" s="2" t="str">
        <f t="shared" si="8"/>
        <v>HERE</v>
      </c>
      <c r="AA77" s="2">
        <f>IF(Z77="HERE",Y77,AA76+Graph!$G$1*1000)</f>
        <v>20531410.757703017</v>
      </c>
      <c r="AB77" s="2">
        <f t="shared" si="20"/>
        <v>482883.14785914496</v>
      </c>
      <c r="AC77" s="2">
        <f t="shared" si="9"/>
        <v>697762.16666666663</v>
      </c>
      <c r="AD77" s="3">
        <f t="shared" si="10"/>
        <v>20531410.757703017</v>
      </c>
      <c r="AE77" s="2">
        <f>IF(AE75&gt;=52800000,52800000,IF(AB56=Graph!G$1*1000,AE76+Graph!G$1*1000,AC77))</f>
        <v>697762.16666666663</v>
      </c>
      <c r="AF77" s="3">
        <f t="shared" si="21"/>
        <v>697762.16666666663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8</v>
      </c>
      <c r="C78" s="7"/>
      <c r="D78" s="2" t="e">
        <f t="shared" si="11"/>
        <v>#N/A</v>
      </c>
      <c r="E78" s="2" t="e">
        <f t="shared" si="22"/>
        <v>#N/A</v>
      </c>
      <c r="F78" s="2">
        <v>495044.93246752024</v>
      </c>
      <c r="G78" s="2">
        <f t="shared" si="25"/>
        <v>495044.93246752024</v>
      </c>
      <c r="H78" s="2">
        <f t="shared" si="12"/>
        <v>21081600.033919007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684903.28571428545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500732.89915964007</v>
      </c>
      <c r="Q78" s="2">
        <f t="shared" si="26"/>
        <v>500732.89915964007</v>
      </c>
      <c r="R78" s="2">
        <f t="shared" si="15"/>
        <v>21729905.823529333</v>
      </c>
      <c r="S78" s="2">
        <f t="shared" si="16"/>
        <v>495044.93246752024</v>
      </c>
      <c r="T78" s="2">
        <f t="shared" si="17"/>
        <v>10002.285714285681</v>
      </c>
      <c r="U78" s="2">
        <f t="shared" si="18"/>
        <v>500732.89915964007</v>
      </c>
      <c r="V78" s="2">
        <f t="shared" si="5"/>
        <v>711030.33333333337</v>
      </c>
      <c r="W78" s="2">
        <f t="shared" si="19"/>
        <v>13268.166666666744</v>
      </c>
      <c r="X78" s="2">
        <f t="shared" si="6"/>
        <v>487464.73249297333</v>
      </c>
      <c r="Y78" s="2">
        <f t="shared" si="7"/>
        <v>21018875.49019599</v>
      </c>
      <c r="Z78" s="2" t="str">
        <f t="shared" si="8"/>
        <v>HERE</v>
      </c>
      <c r="AA78" s="2">
        <f>IF(Z78="HERE",Y78,AA77+Graph!$G$1*1000)</f>
        <v>21018875.49019599</v>
      </c>
      <c r="AB78" s="2">
        <f t="shared" si="20"/>
        <v>487464.73249297217</v>
      </c>
      <c r="AC78" s="2">
        <f t="shared" si="9"/>
        <v>711030.33333333337</v>
      </c>
      <c r="AD78" s="3">
        <f t="shared" si="10"/>
        <v>21018875.49019599</v>
      </c>
      <c r="AE78" s="2">
        <f>IF(AE76&gt;=52800000,52800000,IF(AB57=Graph!G$1*1000,AE77+Graph!G$1*1000,AC78))</f>
        <v>711030.33333333337</v>
      </c>
      <c r="AF78" s="3">
        <f t="shared" si="21"/>
        <v>711030.33333333337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9</v>
      </c>
      <c r="C79" s="7"/>
      <c r="D79" s="2" t="e">
        <f t="shared" si="11"/>
        <v>#N/A</v>
      </c>
      <c r="E79" s="2" t="e">
        <f t="shared" si="22"/>
        <v>#N/A</v>
      </c>
      <c r="F79" s="2">
        <v>499552.12624686956</v>
      </c>
      <c r="G79" s="2">
        <f t="shared" si="25"/>
        <v>499552.12624686956</v>
      </c>
      <c r="H79" s="2">
        <f t="shared" si="12"/>
        <v>21581152.160165876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694905.57142857113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505314.48379349709</v>
      </c>
      <c r="Q79" s="2">
        <f t="shared" si="26"/>
        <v>505314.48379349709</v>
      </c>
      <c r="R79" s="2">
        <f t="shared" si="15"/>
        <v>22235220.30732283</v>
      </c>
      <c r="S79" s="2">
        <f t="shared" si="16"/>
        <v>499552.12624686956</v>
      </c>
      <c r="T79" s="2">
        <f t="shared" si="17"/>
        <v>10002.285714285681</v>
      </c>
      <c r="U79" s="2">
        <f t="shared" si="18"/>
        <v>505314.48379349709</v>
      </c>
      <c r="V79" s="2">
        <f t="shared" si="5"/>
        <v>724298.5</v>
      </c>
      <c r="W79" s="2">
        <f t="shared" si="19"/>
        <v>13268.166666666628</v>
      </c>
      <c r="X79" s="2">
        <f t="shared" si="6"/>
        <v>492046.31712683046</v>
      </c>
      <c r="Y79" s="2">
        <f t="shared" si="7"/>
        <v>21510921.807322819</v>
      </c>
      <c r="Z79" s="2" t="str">
        <f t="shared" si="8"/>
        <v>HERE</v>
      </c>
      <c r="AA79" s="2">
        <f>IF(Z79="HERE",Y79,AA78+Graph!$G$1*1000)</f>
        <v>21510921.807322819</v>
      </c>
      <c r="AB79" s="2">
        <f t="shared" si="20"/>
        <v>492046.31712682918</v>
      </c>
      <c r="AC79" s="2">
        <f t="shared" si="9"/>
        <v>724298.5</v>
      </c>
      <c r="AD79" s="3">
        <f t="shared" si="10"/>
        <v>21510921.807322819</v>
      </c>
      <c r="AE79" s="2">
        <f>IF(AE77&gt;=52800000,52800000,IF(AB58=Graph!G$1*1000,AE78+Graph!G$1*1000,AC79))</f>
        <v>724298.5</v>
      </c>
      <c r="AF79" s="3">
        <f t="shared" si="21"/>
        <v>724298.5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10</v>
      </c>
      <c r="C80" s="7"/>
      <c r="D80" s="2" t="e">
        <f t="shared" si="11"/>
        <v>#N/A</v>
      </c>
      <c r="E80" s="2" t="e">
        <f t="shared" si="22"/>
        <v>#N/A</v>
      </c>
      <c r="F80" s="2">
        <v>504059.32002618909</v>
      </c>
      <c r="G80" s="2">
        <f t="shared" si="25"/>
        <v>504059.32002618909</v>
      </c>
      <c r="H80" s="2">
        <f t="shared" si="12"/>
        <v>22085211.480192065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704907.85714285681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509896.0684273541</v>
      </c>
      <c r="Q80" s="2">
        <f t="shared" si="26"/>
        <v>509896.0684273541</v>
      </c>
      <c r="R80" s="2">
        <f t="shared" si="15"/>
        <v>22745116.375750184</v>
      </c>
      <c r="S80" s="2">
        <f t="shared" si="16"/>
        <v>504059.32002618909</v>
      </c>
      <c r="T80" s="2">
        <f t="shared" si="17"/>
        <v>10002.285714285681</v>
      </c>
      <c r="U80" s="2">
        <f t="shared" si="18"/>
        <v>509896.0684273541</v>
      </c>
      <c r="V80" s="2">
        <f t="shared" si="5"/>
        <v>737566.66666666663</v>
      </c>
      <c r="W80" s="2">
        <f t="shared" si="19"/>
        <v>13268.166666666628</v>
      </c>
      <c r="X80" s="2">
        <f t="shared" si="6"/>
        <v>496627.90176068747</v>
      </c>
      <c r="Y80" s="2">
        <f t="shared" si="7"/>
        <v>22007549.709083505</v>
      </c>
      <c r="Z80" s="2" t="str">
        <f t="shared" si="8"/>
        <v>HERE</v>
      </c>
      <c r="AA80" s="2">
        <f>IF(Z80="HERE",Y80,AA79+Graph!$G$1*1000)</f>
        <v>22007549.709083505</v>
      </c>
      <c r="AB80" s="2">
        <f t="shared" si="20"/>
        <v>496627.90176068619</v>
      </c>
      <c r="AC80" s="2">
        <f t="shared" si="9"/>
        <v>737566.66666666663</v>
      </c>
      <c r="AD80" s="3">
        <f t="shared" si="10"/>
        <v>22007549.709083505</v>
      </c>
      <c r="AE80" s="2">
        <f>IF(AE78&gt;=52800000,52800000,IF(AB59=Graph!G$1*1000,AE79+Graph!G$1*1000,AC80))</f>
        <v>737566.66666666663</v>
      </c>
      <c r="AF80" s="3">
        <f t="shared" si="21"/>
        <v>737566.66666666663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11</v>
      </c>
      <c r="C81" s="7"/>
      <c r="D81" s="2" t="e">
        <f t="shared" si="11"/>
        <v>#N/A</v>
      </c>
      <c r="E81" s="2" t="e">
        <f t="shared" si="22"/>
        <v>#N/A</v>
      </c>
      <c r="F81" s="2">
        <v>508566.51380550861</v>
      </c>
      <c r="G81" s="2">
        <f t="shared" si="25"/>
        <v>508566.51380550861</v>
      </c>
      <c r="H81" s="2">
        <f t="shared" si="12"/>
        <v>22593777.993997574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714910.14285714249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514477.65306121111</v>
      </c>
      <c r="Q81" s="2">
        <f t="shared" si="26"/>
        <v>514477.65306121111</v>
      </c>
      <c r="R81" s="2">
        <f t="shared" si="15"/>
        <v>23259594.028811395</v>
      </c>
      <c r="S81" s="2">
        <f t="shared" si="16"/>
        <v>508566.51380550861</v>
      </c>
      <c r="T81" s="2">
        <f t="shared" si="17"/>
        <v>10002.285714285681</v>
      </c>
      <c r="U81" s="2">
        <f t="shared" si="18"/>
        <v>514477.65306121111</v>
      </c>
      <c r="V81" s="2">
        <f t="shared" si="5"/>
        <v>750834.83333333326</v>
      </c>
      <c r="W81" s="2">
        <f t="shared" si="19"/>
        <v>13268.166666666628</v>
      </c>
      <c r="X81" s="2">
        <f t="shared" si="6"/>
        <v>501209.48639454448</v>
      </c>
      <c r="Y81" s="2">
        <f t="shared" si="7"/>
        <v>22508759.195478048</v>
      </c>
      <c r="Z81" s="2" t="str">
        <f t="shared" si="8"/>
        <v>HERE</v>
      </c>
      <c r="AA81" s="2">
        <f>IF(Z81="HERE",Y81,AA80+Graph!$G$1*1000)</f>
        <v>22508759.195478048</v>
      </c>
      <c r="AB81" s="2">
        <f t="shared" si="20"/>
        <v>501209.4863945432</v>
      </c>
      <c r="AC81" s="2">
        <f t="shared" si="9"/>
        <v>750834.83333333326</v>
      </c>
      <c r="AD81" s="3">
        <f t="shared" si="10"/>
        <v>22508759.195478048</v>
      </c>
      <c r="AE81" s="2">
        <f>IF(AE79&gt;=52800000,52800000,IF(AB60=Graph!G$1*1000,AE80+Graph!G$1*1000,AC81))</f>
        <v>750834.83333333326</v>
      </c>
      <c r="AF81" s="3">
        <f t="shared" si="21"/>
        <v>750834.83333333326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12</v>
      </c>
      <c r="C82" s="7"/>
      <c r="D82" s="2" t="e">
        <f t="shared" si="11"/>
        <v>#N/A</v>
      </c>
      <c r="E82" s="2" t="e">
        <f t="shared" si="22"/>
        <v>#N/A</v>
      </c>
      <c r="F82" s="2">
        <v>513073.70758485794</v>
      </c>
      <c r="G82" s="2">
        <f t="shared" si="25"/>
        <v>513073.70758485794</v>
      </c>
      <c r="H82" s="2">
        <f t="shared" si="12"/>
        <v>23106851.701582432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724912.42857142817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519059.23769506812</v>
      </c>
      <c r="Q82" s="2">
        <f t="shared" si="26"/>
        <v>519059.23769506812</v>
      </c>
      <c r="R82" s="2">
        <f t="shared" si="15"/>
        <v>23778653.266506463</v>
      </c>
      <c r="S82" s="2">
        <f t="shared" si="16"/>
        <v>513073.70758485794</v>
      </c>
      <c r="T82" s="2">
        <f t="shared" si="17"/>
        <v>10002.285714285681</v>
      </c>
      <c r="U82" s="2">
        <f t="shared" si="18"/>
        <v>519059.23769506812</v>
      </c>
      <c r="V82" s="2">
        <f t="shared" si="5"/>
        <v>764103</v>
      </c>
      <c r="W82" s="2">
        <f t="shared" si="19"/>
        <v>13268.166666666744</v>
      </c>
      <c r="X82" s="2">
        <f t="shared" si="6"/>
        <v>505791.07102840138</v>
      </c>
      <c r="Y82" s="2">
        <f t="shared" si="7"/>
        <v>23014550.266506448</v>
      </c>
      <c r="Z82" s="2" t="str">
        <f t="shared" si="8"/>
        <v>HERE</v>
      </c>
      <c r="AA82" s="2">
        <f>IF(Z82="HERE",Y82,AA81+Graph!$G$1*1000)</f>
        <v>23014550.266506448</v>
      </c>
      <c r="AB82" s="2">
        <f t="shared" si="20"/>
        <v>505791.07102840021</v>
      </c>
      <c r="AC82" s="2">
        <f t="shared" si="9"/>
        <v>764103</v>
      </c>
      <c r="AD82" s="3">
        <f t="shared" si="10"/>
        <v>23014550.266506448</v>
      </c>
      <c r="AE82" s="2">
        <f>IF(AE80&gt;=52800000,52800000,IF(AB61=Graph!G$1*1000,AE81+Graph!G$1*1000,AC82))</f>
        <v>764103</v>
      </c>
      <c r="AF82" s="3">
        <f t="shared" si="21"/>
        <v>764103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13</v>
      </c>
      <c r="C83" s="7"/>
      <c r="D83" s="2" t="e">
        <f t="shared" si="11"/>
        <v>#N/A</v>
      </c>
      <c r="E83" s="2" t="e">
        <f t="shared" si="22"/>
        <v>#N/A</v>
      </c>
      <c r="F83" s="2">
        <v>517580.90136417747</v>
      </c>
      <c r="G83" s="2">
        <f t="shared" si="25"/>
        <v>517580.90136417747</v>
      </c>
      <c r="H83" s="2">
        <f t="shared" si="12"/>
        <v>23624432.602946609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734914.71428571385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523640.82232892513</v>
      </c>
      <c r="Q83" s="2">
        <f t="shared" si="26"/>
        <v>523640.82232892513</v>
      </c>
      <c r="R83" s="2">
        <f t="shared" si="15"/>
        <v>24302294.088835388</v>
      </c>
      <c r="S83" s="2">
        <f t="shared" si="16"/>
        <v>517580.90136417747</v>
      </c>
      <c r="T83" s="2">
        <f t="shared" si="17"/>
        <v>10002.285714285681</v>
      </c>
      <c r="U83" s="2">
        <f t="shared" si="18"/>
        <v>523640.82232892513</v>
      </c>
      <c r="V83" s="2">
        <f t="shared" si="5"/>
        <v>777371.16666666663</v>
      </c>
      <c r="W83" s="2">
        <f t="shared" si="19"/>
        <v>13268.166666666628</v>
      </c>
      <c r="X83" s="2">
        <f t="shared" si="6"/>
        <v>510372.6556622585</v>
      </c>
      <c r="Y83" s="2">
        <f t="shared" si="7"/>
        <v>23524922.922168706</v>
      </c>
      <c r="Z83" s="2" t="str">
        <f t="shared" si="8"/>
        <v>HERE</v>
      </c>
      <c r="AA83" s="2">
        <f>IF(Z83="HERE",Y83,AA82+Graph!$G$1*1000)</f>
        <v>23524922.922168706</v>
      </c>
      <c r="AB83" s="2">
        <f t="shared" si="20"/>
        <v>510372.65566225722</v>
      </c>
      <c r="AC83" s="2">
        <f t="shared" si="9"/>
        <v>777371.16666666663</v>
      </c>
      <c r="AD83" s="3">
        <f t="shared" si="10"/>
        <v>23524922.922168706</v>
      </c>
      <c r="AE83" s="2">
        <f>IF(AE81&gt;=52800000,52800000,IF(AB62=Graph!G$1*1000,AE82+Graph!G$1*1000,AC83))</f>
        <v>777371.16666666663</v>
      </c>
      <c r="AF83" s="3">
        <f t="shared" si="21"/>
        <v>777371.16666666663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14</v>
      </c>
      <c r="C84" s="7"/>
      <c r="D84" s="2" t="e">
        <f t="shared" si="11"/>
        <v>#N/A</v>
      </c>
      <c r="E84" s="2" t="e">
        <f t="shared" si="22"/>
        <v>#N/A</v>
      </c>
      <c r="F84" s="2">
        <v>522088.09514349699</v>
      </c>
      <c r="G84" s="2">
        <f t="shared" si="25"/>
        <v>522088.09514349699</v>
      </c>
      <c r="H84" s="2">
        <f t="shared" si="12"/>
        <v>24146520.698090106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744916.99999999953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528222.40696278214</v>
      </c>
      <c r="Q84" s="2">
        <f t="shared" si="26"/>
        <v>528222.40696278214</v>
      </c>
      <c r="R84" s="2">
        <f t="shared" si="15"/>
        <v>24830516.495798171</v>
      </c>
      <c r="S84" s="2">
        <f t="shared" si="16"/>
        <v>522088.09514349699</v>
      </c>
      <c r="T84" s="2">
        <f t="shared" si="17"/>
        <v>10002.285714285681</v>
      </c>
      <c r="U84" s="2">
        <f t="shared" si="18"/>
        <v>528222.40696278214</v>
      </c>
      <c r="V84" s="2">
        <f t="shared" si="5"/>
        <v>790639.33333333326</v>
      </c>
      <c r="W84" s="2">
        <f t="shared" si="19"/>
        <v>13268.166666666628</v>
      </c>
      <c r="X84" s="2">
        <f t="shared" si="6"/>
        <v>514954.24029611552</v>
      </c>
      <c r="Y84" s="2">
        <f t="shared" si="7"/>
        <v>24039877.16246482</v>
      </c>
      <c r="Z84" s="2" t="str">
        <f t="shared" si="8"/>
        <v>HERE</v>
      </c>
      <c r="AA84" s="2">
        <f>IF(Z84="HERE",Y84,AA83+Graph!$G$1*1000)</f>
        <v>24039877.16246482</v>
      </c>
      <c r="AB84" s="2">
        <f t="shared" si="20"/>
        <v>514954.24029611424</v>
      </c>
      <c r="AC84" s="2">
        <f t="shared" si="9"/>
        <v>790639.33333333326</v>
      </c>
      <c r="AD84" s="3">
        <f t="shared" si="10"/>
        <v>24039877.16246482</v>
      </c>
      <c r="AE84" s="2">
        <f>IF(AE82&gt;=52800000,52800000,IF(AB63=Graph!G$1*1000,AE83+Graph!G$1*1000,AC84))</f>
        <v>790639.33333333326</v>
      </c>
      <c r="AF84" s="3">
        <f t="shared" si="21"/>
        <v>790639.33333333326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15</v>
      </c>
      <c r="C85" s="7"/>
      <c r="D85" s="2" t="e">
        <f t="shared" si="11"/>
        <v>#N/A</v>
      </c>
      <c r="E85" s="2" t="e">
        <f t="shared" si="22"/>
        <v>#N/A</v>
      </c>
      <c r="F85" s="2">
        <v>526595.28892284632</v>
      </c>
      <c r="G85" s="2">
        <f t="shared" si="25"/>
        <v>526595.28892284632</v>
      </c>
      <c r="H85" s="2">
        <f t="shared" si="12"/>
        <v>24673115.987012953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754919.28571428522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532803.99159663916</v>
      </c>
      <c r="Q85" s="2">
        <f t="shared" si="26"/>
        <v>532803.99159663916</v>
      </c>
      <c r="R85" s="2">
        <f t="shared" si="15"/>
        <v>25363320.48739481</v>
      </c>
      <c r="S85" s="2">
        <f t="shared" si="16"/>
        <v>526595.28892284632</v>
      </c>
      <c r="T85" s="2">
        <f t="shared" si="17"/>
        <v>10002.285714285681</v>
      </c>
      <c r="U85" s="2">
        <f t="shared" si="18"/>
        <v>532803.99159663916</v>
      </c>
      <c r="V85" s="2">
        <f t="shared" si="5"/>
        <v>803907.5</v>
      </c>
      <c r="W85" s="2">
        <f t="shared" si="19"/>
        <v>13268.166666666744</v>
      </c>
      <c r="X85" s="2">
        <f t="shared" si="6"/>
        <v>519535.82492997241</v>
      </c>
      <c r="Y85" s="2">
        <f t="shared" si="7"/>
        <v>24559412.987394791</v>
      </c>
      <c r="Z85" s="2" t="str">
        <f t="shared" si="8"/>
        <v>HERE</v>
      </c>
      <c r="AA85" s="2">
        <f>IF(Z85="HERE",Y85,AA84+Graph!$G$1*1000)</f>
        <v>24559412.987394791</v>
      </c>
      <c r="AB85" s="2">
        <f t="shared" si="20"/>
        <v>519535.82492997125</v>
      </c>
      <c r="AC85" s="2">
        <f t="shared" si="9"/>
        <v>803907.5</v>
      </c>
      <c r="AD85" s="3">
        <f t="shared" si="10"/>
        <v>24559412.987394791</v>
      </c>
      <c r="AE85" s="2">
        <f>IF(AE83&gt;=52800000,52800000,IF(AB64=Graph!G$1*1000,AE84+Graph!G$1*1000,AC85))</f>
        <v>803907.5</v>
      </c>
      <c r="AF85" s="3">
        <f t="shared" si="21"/>
        <v>803907.5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16</v>
      </c>
      <c r="C86" s="7"/>
      <c r="D86" s="2" t="e">
        <f t="shared" si="11"/>
        <v>#N/A</v>
      </c>
      <c r="E86" s="2" t="e">
        <f t="shared" si="22"/>
        <v>#N/A</v>
      </c>
      <c r="F86" s="2">
        <v>531102.48270216584</v>
      </c>
      <c r="G86" s="2">
        <f t="shared" si="25"/>
        <v>531102.48270216584</v>
      </c>
      <c r="H86" s="2">
        <f t="shared" si="12"/>
        <v>25204218.469715118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764921.5714285709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537385.57623049617</v>
      </c>
      <c r="Q86" s="2">
        <f t="shared" si="26"/>
        <v>537385.57623049617</v>
      </c>
      <c r="R86" s="2">
        <f t="shared" si="15"/>
        <v>25900706.063625306</v>
      </c>
      <c r="S86" s="2">
        <f t="shared" si="16"/>
        <v>531102.48270216584</v>
      </c>
      <c r="T86" s="2">
        <f t="shared" si="17"/>
        <v>10002.285714285681</v>
      </c>
      <c r="U86" s="2">
        <f t="shared" si="18"/>
        <v>537385.57623049617</v>
      </c>
      <c r="V86" s="2">
        <f t="shared" si="5"/>
        <v>817175.66666666663</v>
      </c>
      <c r="W86" s="2">
        <f t="shared" si="19"/>
        <v>13268.166666666628</v>
      </c>
      <c r="X86" s="2">
        <f t="shared" si="6"/>
        <v>524117.40956382954</v>
      </c>
      <c r="Y86" s="2">
        <f t="shared" si="7"/>
        <v>25083530.396958619</v>
      </c>
      <c r="Z86" s="2" t="str">
        <f t="shared" si="8"/>
        <v>HERE</v>
      </c>
      <c r="AA86" s="2">
        <f>IF(Z86="HERE",Y86,AA85+Graph!$G$1*1000)</f>
        <v>25083530.396958619</v>
      </c>
      <c r="AB86" s="2">
        <f t="shared" si="20"/>
        <v>524117.40956382826</v>
      </c>
      <c r="AC86" s="2">
        <f t="shared" si="9"/>
        <v>817175.66666666663</v>
      </c>
      <c r="AD86" s="3">
        <f t="shared" si="10"/>
        <v>25083530.396958619</v>
      </c>
      <c r="AE86" s="2">
        <f>IF(AE84&gt;=52800000,52800000,IF(AB65=Graph!G$1*1000,AE85+Graph!G$1*1000,AC86))</f>
        <v>817175.66666666663</v>
      </c>
      <c r="AF86" s="3">
        <f t="shared" si="21"/>
        <v>817175.66666666663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17</v>
      </c>
      <c r="C87" s="7"/>
      <c r="D87" s="2" t="e">
        <f t="shared" si="11"/>
        <v>#N/A</v>
      </c>
      <c r="E87" s="2" t="e">
        <f t="shared" si="22"/>
        <v>#N/A</v>
      </c>
      <c r="F87" s="2">
        <v>535609.67648151517</v>
      </c>
      <c r="G87" s="2">
        <f t="shared" si="25"/>
        <v>535609.67648151517</v>
      </c>
      <c r="H87" s="2">
        <f t="shared" si="12"/>
        <v>25739828.146196634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774923.85714285658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541967.16086432338</v>
      </c>
      <c r="Q87" s="2">
        <f t="shared" si="26"/>
        <v>541967.16086432338</v>
      </c>
      <c r="R87" s="2">
        <f t="shared" si="15"/>
        <v>26442673.224489629</v>
      </c>
      <c r="S87" s="2">
        <f t="shared" si="16"/>
        <v>535609.67648151517</v>
      </c>
      <c r="T87" s="2">
        <f t="shared" si="17"/>
        <v>10002.285714285681</v>
      </c>
      <c r="U87" s="2">
        <f t="shared" si="18"/>
        <v>541967.16086432338</v>
      </c>
      <c r="V87" s="2">
        <f t="shared" si="5"/>
        <v>830443.83333333326</v>
      </c>
      <c r="W87" s="2">
        <f t="shared" si="19"/>
        <v>13268.166666666628</v>
      </c>
      <c r="X87" s="2">
        <f t="shared" si="6"/>
        <v>528698.99419765675</v>
      </c>
      <c r="Y87" s="2">
        <f t="shared" si="7"/>
        <v>25612229.391156275</v>
      </c>
      <c r="Z87" s="2" t="str">
        <f t="shared" si="8"/>
        <v>HERE</v>
      </c>
      <c r="AA87" s="2">
        <f>IF(Z87="HERE",Y87,AA86+Graph!$G$1*1000)</f>
        <v>25612229.391156275</v>
      </c>
      <c r="AB87" s="2">
        <f t="shared" si="20"/>
        <v>528698.99419765547</v>
      </c>
      <c r="AC87" s="2">
        <f t="shared" si="9"/>
        <v>830443.83333333326</v>
      </c>
      <c r="AD87" s="3">
        <f t="shared" si="10"/>
        <v>25612229.391156275</v>
      </c>
      <c r="AE87" s="2">
        <f>IF(AE85&gt;=52800000,52800000,IF(AB66=Graph!G$1*1000,AE86+Graph!G$1*1000,AC87))</f>
        <v>830443.83333333326</v>
      </c>
      <c r="AF87" s="3">
        <f t="shared" si="21"/>
        <v>830443.83333333326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18</v>
      </c>
      <c r="C88" s="7"/>
      <c r="D88" s="2" t="e">
        <f t="shared" si="11"/>
        <v>#N/A</v>
      </c>
      <c r="E88" s="2" t="e">
        <f t="shared" si="22"/>
        <v>#N/A</v>
      </c>
      <c r="F88" s="2">
        <v>540116.87026083469</v>
      </c>
      <c r="G88" s="2">
        <f t="shared" si="25"/>
        <v>540116.87026083469</v>
      </c>
      <c r="H88" s="2">
        <f t="shared" si="12"/>
        <v>26279945.016457468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784926.14285714226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546548.74549818039</v>
      </c>
      <c r="Q88" s="2">
        <f t="shared" si="26"/>
        <v>546548.74549818039</v>
      </c>
      <c r="R88" s="2">
        <f t="shared" si="15"/>
        <v>26989221.96998781</v>
      </c>
      <c r="S88" s="2">
        <f t="shared" si="16"/>
        <v>540116.87026083469</v>
      </c>
      <c r="T88" s="2">
        <f t="shared" si="17"/>
        <v>10002.285714285681</v>
      </c>
      <c r="U88" s="2">
        <f t="shared" si="18"/>
        <v>546548.74549818039</v>
      </c>
      <c r="V88" s="2">
        <f t="shared" si="5"/>
        <v>843712</v>
      </c>
      <c r="W88" s="2">
        <f t="shared" si="19"/>
        <v>13268.166666666744</v>
      </c>
      <c r="X88" s="2">
        <f t="shared" si="6"/>
        <v>533280.57883151365</v>
      </c>
      <c r="Y88" s="2">
        <f t="shared" si="7"/>
        <v>26145509.969987787</v>
      </c>
      <c r="Z88" s="2" t="str">
        <f t="shared" si="8"/>
        <v>HERE</v>
      </c>
      <c r="AA88" s="2">
        <f>IF(Z88="HERE",Y88,AA87+Graph!$G$1*1000)</f>
        <v>26145509.969987787</v>
      </c>
      <c r="AB88" s="2">
        <f t="shared" si="20"/>
        <v>533280.57883151248</v>
      </c>
      <c r="AC88" s="2">
        <f t="shared" si="9"/>
        <v>843712</v>
      </c>
      <c r="AD88" s="3">
        <f t="shared" si="10"/>
        <v>26145509.969987787</v>
      </c>
      <c r="AE88" s="2">
        <f>IF(AE86&gt;=52800000,52800000,IF(AB67=Graph!G$1*1000,AE87+Graph!G$1*1000,AC88))</f>
        <v>843712</v>
      </c>
      <c r="AF88" s="3">
        <f t="shared" si="21"/>
        <v>843712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19</v>
      </c>
      <c r="C89" s="7"/>
      <c r="D89" s="2" t="e">
        <f t="shared" si="11"/>
        <v>#N/A</v>
      </c>
      <c r="E89" s="2" t="e">
        <f t="shared" si="22"/>
        <v>#N/A</v>
      </c>
      <c r="F89" s="2">
        <v>544624.06404015422</v>
      </c>
      <c r="G89" s="2">
        <f t="shared" si="25"/>
        <v>544624.06404015422</v>
      </c>
      <c r="H89" s="2">
        <f t="shared" si="12"/>
        <v>26824569.080497622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794928.42857142794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551130.3301320374</v>
      </c>
      <c r="Q89" s="2">
        <f t="shared" si="26"/>
        <v>551130.3301320374</v>
      </c>
      <c r="R89" s="2">
        <f t="shared" si="15"/>
        <v>27540352.300119847</v>
      </c>
      <c r="S89" s="2">
        <f t="shared" si="16"/>
        <v>544624.06404015422</v>
      </c>
      <c r="T89" s="2">
        <f t="shared" si="17"/>
        <v>10002.285714285681</v>
      </c>
      <c r="U89" s="2">
        <f t="shared" si="18"/>
        <v>551130.3301320374</v>
      </c>
      <c r="V89" s="2">
        <f t="shared" si="5"/>
        <v>856980.16666666663</v>
      </c>
      <c r="W89" s="2">
        <f t="shared" si="19"/>
        <v>13268.166666666628</v>
      </c>
      <c r="X89" s="2">
        <f t="shared" si="6"/>
        <v>537862.16346537077</v>
      </c>
      <c r="Y89" s="2">
        <f t="shared" si="7"/>
        <v>26683372.133453157</v>
      </c>
      <c r="Z89" s="2" t="str">
        <f t="shared" si="8"/>
        <v>HERE</v>
      </c>
      <c r="AA89" s="2">
        <f>IF(Z89="HERE",Y89,AA88+Graph!$G$1*1000)</f>
        <v>26683372.133453157</v>
      </c>
      <c r="AB89" s="2">
        <f t="shared" si="20"/>
        <v>537862.16346536949</v>
      </c>
      <c r="AC89" s="2">
        <f t="shared" si="9"/>
        <v>856980.16666666663</v>
      </c>
      <c r="AD89" s="3">
        <f t="shared" si="10"/>
        <v>26683372.133453157</v>
      </c>
      <c r="AE89" s="2">
        <f>IF(AE87&gt;=52800000,52800000,IF(AB68=Graph!G$1*1000,AE88+Graph!G$1*1000,AC89))</f>
        <v>856980.16666666663</v>
      </c>
      <c r="AF89" s="3">
        <f t="shared" si="21"/>
        <v>856980.16666666663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20</v>
      </c>
      <c r="C90" s="7"/>
      <c r="D90" s="2" t="e">
        <f t="shared" si="11"/>
        <v>#N/A</v>
      </c>
      <c r="E90" s="2" t="e">
        <f t="shared" si="22"/>
        <v>#N/A</v>
      </c>
      <c r="F90" s="2">
        <v>549131.25781950355</v>
      </c>
      <c r="G90" s="2">
        <f t="shared" si="25"/>
        <v>549131.25781950355</v>
      </c>
      <c r="H90" s="2">
        <f t="shared" si="12"/>
        <v>27373700.338317126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804930.71428571362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555711.91476589441</v>
      </c>
      <c r="Q90" s="2">
        <f t="shared" si="26"/>
        <v>555711.91476589441</v>
      </c>
      <c r="R90" s="2">
        <f t="shared" si="15"/>
        <v>28096064.214885741</v>
      </c>
      <c r="S90" s="2">
        <f t="shared" si="16"/>
        <v>549131.25781950355</v>
      </c>
      <c r="T90" s="2">
        <f t="shared" si="17"/>
        <v>10002.285714285681</v>
      </c>
      <c r="U90" s="2">
        <f t="shared" si="18"/>
        <v>555711.91476589441</v>
      </c>
      <c r="V90" s="2">
        <f t="shared" si="5"/>
        <v>870248.33333333326</v>
      </c>
      <c r="W90" s="2">
        <f t="shared" si="19"/>
        <v>13268.166666666628</v>
      </c>
      <c r="X90" s="2">
        <f t="shared" si="6"/>
        <v>542443.74809922779</v>
      </c>
      <c r="Y90" s="2">
        <f t="shared" si="7"/>
        <v>27225815.881552383</v>
      </c>
      <c r="Z90" s="2" t="str">
        <f t="shared" si="8"/>
        <v>HERE</v>
      </c>
      <c r="AA90" s="2">
        <f>IF(Z90="HERE",Y90,AA89+Graph!$G$1*1000)</f>
        <v>27225815.881552383</v>
      </c>
      <c r="AB90" s="2">
        <f t="shared" si="20"/>
        <v>542443.7480992265</v>
      </c>
      <c r="AC90" s="2">
        <f t="shared" si="9"/>
        <v>870248.33333333326</v>
      </c>
      <c r="AD90" s="3">
        <f t="shared" si="10"/>
        <v>27225815.881552383</v>
      </c>
      <c r="AE90" s="2">
        <f>IF(AE88&gt;=52800000,52800000,IF(AB69=Graph!G$1*1000,AE89+Graph!G$1*1000,AC90))</f>
        <v>870248.33333333326</v>
      </c>
      <c r="AF90" s="3">
        <f t="shared" si="21"/>
        <v>870248.33333333326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21</v>
      </c>
      <c r="C91" s="7"/>
      <c r="D91" s="2" t="e">
        <f t="shared" si="11"/>
        <v>#N/A</v>
      </c>
      <c r="E91" s="2" t="e">
        <f t="shared" si="22"/>
        <v>#N/A</v>
      </c>
      <c r="F91" s="2">
        <v>553638.45159882307</v>
      </c>
      <c r="G91" s="2">
        <f t="shared" si="25"/>
        <v>553638.45159882307</v>
      </c>
      <c r="H91" s="2">
        <f t="shared" si="12"/>
        <v>27927338.789915949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814932.9999999993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560293.49939975142</v>
      </c>
      <c r="Q91" s="2">
        <f t="shared" si="26"/>
        <v>560293.49939975142</v>
      </c>
      <c r="R91" s="2">
        <f t="shared" si="15"/>
        <v>28656357.714285493</v>
      </c>
      <c r="S91" s="2">
        <f t="shared" si="16"/>
        <v>553638.45159882307</v>
      </c>
      <c r="T91" s="2">
        <f t="shared" si="17"/>
        <v>10002.285714285681</v>
      </c>
      <c r="U91" s="2">
        <f t="shared" si="18"/>
        <v>560293.49939975142</v>
      </c>
      <c r="V91" s="2">
        <f t="shared" si="5"/>
        <v>883516.5</v>
      </c>
      <c r="W91" s="2">
        <f t="shared" si="19"/>
        <v>13268.166666666744</v>
      </c>
      <c r="X91" s="2">
        <f t="shared" si="6"/>
        <v>547025.33273308468</v>
      </c>
      <c r="Y91" s="2">
        <f t="shared" si="7"/>
        <v>27772841.214285467</v>
      </c>
      <c r="Z91" s="2" t="str">
        <f t="shared" si="8"/>
        <v>HERE</v>
      </c>
      <c r="AA91" s="2">
        <f>IF(Z91="HERE",Y91,AA90+Graph!$G$1*1000)</f>
        <v>27772841.214285467</v>
      </c>
      <c r="AB91" s="2">
        <f t="shared" si="20"/>
        <v>547025.33273308352</v>
      </c>
      <c r="AC91" s="2">
        <f t="shared" si="9"/>
        <v>883516.5</v>
      </c>
      <c r="AD91" s="3">
        <f t="shared" si="10"/>
        <v>27772841.214285467</v>
      </c>
      <c r="AE91" s="2">
        <f>IF(AE89&gt;=52800000,52800000,IF(AB70=Graph!G$1*1000,AE90+Graph!G$1*1000,AC91))</f>
        <v>883516.5</v>
      </c>
      <c r="AF91" s="3">
        <f t="shared" si="21"/>
        <v>883516.5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22</v>
      </c>
      <c r="C92" s="7"/>
      <c r="D92" s="2" t="e">
        <f t="shared" si="11"/>
        <v>#N/A</v>
      </c>
      <c r="E92" s="2" t="e">
        <f t="shared" si="22"/>
        <v>#N/A</v>
      </c>
      <c r="F92" s="2">
        <v>558145.6453781426</v>
      </c>
      <c r="G92" s="2">
        <f t="shared" si="25"/>
        <v>558145.6453781426</v>
      </c>
      <c r="H92" s="2">
        <f t="shared" si="12"/>
        <v>28485484.435294092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824935.28571428498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564875.08403360844</v>
      </c>
      <c r="Q92" s="2">
        <f t="shared" si="26"/>
        <v>564875.08403360844</v>
      </c>
      <c r="R92" s="2">
        <f t="shared" si="15"/>
        <v>29221232.798319101</v>
      </c>
      <c r="S92" s="2">
        <f t="shared" si="16"/>
        <v>558145.6453781426</v>
      </c>
      <c r="T92" s="2">
        <f t="shared" si="17"/>
        <v>10002.285714285681</v>
      </c>
      <c r="U92" s="2">
        <f t="shared" si="18"/>
        <v>564875.08403360844</v>
      </c>
      <c r="V92" s="2">
        <f t="shared" si="5"/>
        <v>896784.66666666663</v>
      </c>
      <c r="W92" s="2">
        <f t="shared" si="19"/>
        <v>13268.166666666628</v>
      </c>
      <c r="X92" s="2">
        <f t="shared" si="6"/>
        <v>551606.91736694181</v>
      </c>
      <c r="Y92" s="2">
        <f t="shared" si="7"/>
        <v>28324448.131652407</v>
      </c>
      <c r="Z92" s="2" t="str">
        <f t="shared" si="8"/>
        <v>HERE</v>
      </c>
      <c r="AA92" s="2">
        <f>IF(Z92="HERE",Y92,AA91+Graph!$G$1*1000)</f>
        <v>28324448.131652407</v>
      </c>
      <c r="AB92" s="2">
        <f t="shared" si="20"/>
        <v>551606.91736694053</v>
      </c>
      <c r="AC92" s="2">
        <f t="shared" si="9"/>
        <v>896784.66666666663</v>
      </c>
      <c r="AD92" s="3">
        <f t="shared" si="10"/>
        <v>28324448.131652407</v>
      </c>
      <c r="AE92" s="2">
        <f>IF(AE90&gt;=52800000,52800000,IF(AB71=Graph!G$1*1000,AE91+Graph!G$1*1000,AC92))</f>
        <v>896784.66666666663</v>
      </c>
      <c r="AF92" s="3">
        <f t="shared" si="21"/>
        <v>896784.66666666663</v>
      </c>
      <c r="AG92" s="3">
        <f t="shared" si="29"/>
        <v>15963459.734383736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23</v>
      </c>
      <c r="C93" s="7"/>
      <c r="D93" s="2" t="e">
        <f t="shared" si="11"/>
        <v>#N/A</v>
      </c>
      <c r="E93" s="2" t="e">
        <f t="shared" si="22"/>
        <v>#N/A</v>
      </c>
      <c r="F93" s="2">
        <v>562652.83915749192</v>
      </c>
      <c r="G93" s="2">
        <f t="shared" si="25"/>
        <v>562652.83915749192</v>
      </c>
      <c r="H93" s="2">
        <f t="shared" si="12"/>
        <v>29048137.274451584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834937.57142857066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569456.66866746545</v>
      </c>
      <c r="Q93" s="2">
        <f t="shared" si="26"/>
        <v>569456.66866746545</v>
      </c>
      <c r="R93" s="2">
        <f t="shared" si="15"/>
        <v>29790689.466986567</v>
      </c>
      <c r="S93" s="2">
        <f t="shared" si="16"/>
        <v>562652.83915749192</v>
      </c>
      <c r="T93" s="2">
        <f t="shared" si="17"/>
        <v>10002.285714285681</v>
      </c>
      <c r="U93" s="2">
        <f t="shared" si="18"/>
        <v>569456.66866746545</v>
      </c>
      <c r="V93" s="2">
        <f t="shared" si="5"/>
        <v>910052.83333333326</v>
      </c>
      <c r="W93" s="2">
        <f t="shared" si="19"/>
        <v>13268.166666666628</v>
      </c>
      <c r="X93" s="2">
        <f t="shared" si="6"/>
        <v>556188.50200079882</v>
      </c>
      <c r="Y93" s="2">
        <f t="shared" si="7"/>
        <v>28880636.633653205</v>
      </c>
      <c r="Z93" s="2" t="str">
        <f t="shared" si="8"/>
        <v>HERE</v>
      </c>
      <c r="AA93" s="2">
        <f>IF(Z93="HERE",Y93,AA92+Graph!$G$1*1000)</f>
        <v>28880636.633653205</v>
      </c>
      <c r="AB93" s="2">
        <f t="shared" si="20"/>
        <v>556188.50200079754</v>
      </c>
      <c r="AC93" s="2">
        <f t="shared" si="9"/>
        <v>910052.83333333326</v>
      </c>
      <c r="AD93" s="3">
        <f t="shared" si="10"/>
        <v>28880636.633653205</v>
      </c>
      <c r="AE93" s="2">
        <f>IF(AE91&gt;=52800000,52800000,IF(AB72=Graph!G$1*1000,AE92+Graph!G$1*1000,AC93))</f>
        <v>910052.83333333326</v>
      </c>
      <c r="AF93" s="3">
        <f t="shared" si="21"/>
        <v>910052.83333333326</v>
      </c>
      <c r="AG93" s="3">
        <f t="shared" si="29"/>
        <v>16378100.844937943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24</v>
      </c>
      <c r="C94" s="7"/>
      <c r="D94" s="2" t="e">
        <f t="shared" si="11"/>
        <v>#N/A</v>
      </c>
      <c r="E94" s="2" t="e">
        <f t="shared" si="22"/>
        <v>#N/A</v>
      </c>
      <c r="F94" s="2">
        <v>567160.03293681145</v>
      </c>
      <c r="G94" s="2">
        <f t="shared" si="25"/>
        <v>567160.03293681145</v>
      </c>
      <c r="H94" s="2">
        <f t="shared" si="12"/>
        <v>29615297.307388395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844939.85714285634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574038.25330132246</v>
      </c>
      <c r="Q94" s="2">
        <f t="shared" si="26"/>
        <v>574038.25330132246</v>
      </c>
      <c r="R94" s="2">
        <f t="shared" si="15"/>
        <v>30364727.720287889</v>
      </c>
      <c r="S94" s="2">
        <f t="shared" si="16"/>
        <v>567160.03293681145</v>
      </c>
      <c r="T94" s="2">
        <f t="shared" si="17"/>
        <v>10002.285714285681</v>
      </c>
      <c r="U94" s="2">
        <f t="shared" si="18"/>
        <v>574038.25330132246</v>
      </c>
      <c r="V94" s="2">
        <f t="shared" si="5"/>
        <v>923321</v>
      </c>
      <c r="W94" s="2">
        <f t="shared" si="19"/>
        <v>13268.166666666744</v>
      </c>
      <c r="X94" s="2">
        <f t="shared" si="6"/>
        <v>560770.08663465572</v>
      </c>
      <c r="Y94" s="2">
        <f t="shared" si="7"/>
        <v>29441406.720287859</v>
      </c>
      <c r="Z94" s="2" t="str">
        <f t="shared" si="8"/>
        <v>HERE</v>
      </c>
      <c r="AA94" s="2">
        <f>IF(Z94="HERE",Y94,AA93+Graph!$G$1*1000)</f>
        <v>29441406.720287859</v>
      </c>
      <c r="AB94" s="2">
        <f t="shared" si="20"/>
        <v>560770.08663465455</v>
      </c>
      <c r="AC94" s="2">
        <f t="shared" si="9"/>
        <v>923321</v>
      </c>
      <c r="AD94" s="3">
        <f t="shared" si="10"/>
        <v>29441406.720287859</v>
      </c>
      <c r="AE94" s="2">
        <f>IF(AE92&gt;=52800000,52800000,IF(AB73=Graph!G$1*1000,AE93+Graph!G$1*1000,AC94))</f>
        <v>923321</v>
      </c>
      <c r="AF94" s="3">
        <f t="shared" si="21"/>
        <v>923321</v>
      </c>
      <c r="AG94" s="3">
        <f t="shared" si="29"/>
        <v>16796865.381662622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25</v>
      </c>
      <c r="C95" s="7"/>
      <c r="D95" s="2" t="e">
        <f t="shared" si="11"/>
        <v>#N/A</v>
      </c>
      <c r="E95" s="2" t="e">
        <f t="shared" si="22"/>
        <v>#N/A</v>
      </c>
      <c r="F95" s="2">
        <v>571667.22671613097</v>
      </c>
      <c r="G95" s="2">
        <f t="shared" si="25"/>
        <v>571667.22671613097</v>
      </c>
      <c r="H95" s="2">
        <f t="shared" si="12"/>
        <v>30186964.534104526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854942.14285714203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578619.83793514967</v>
      </c>
      <c r="Q95" s="2">
        <f t="shared" si="26"/>
        <v>578619.83793514967</v>
      </c>
      <c r="R95" s="2">
        <f t="shared" si="15"/>
        <v>30943347.558223039</v>
      </c>
      <c r="S95" s="2">
        <f t="shared" si="16"/>
        <v>571667.22671613097</v>
      </c>
      <c r="T95" s="2">
        <f t="shared" si="17"/>
        <v>10002.285714285681</v>
      </c>
      <c r="U95" s="2">
        <f t="shared" si="18"/>
        <v>578619.83793514967</v>
      </c>
      <c r="V95" s="2">
        <f t="shared" si="5"/>
        <v>936589.16666666663</v>
      </c>
      <c r="W95" s="2">
        <f t="shared" si="19"/>
        <v>13268.166666666628</v>
      </c>
      <c r="X95" s="2">
        <f t="shared" si="6"/>
        <v>565351.67126848304</v>
      </c>
      <c r="Y95" s="2">
        <f t="shared" ref="Y95:Y158" si="30">IF(COUNT($C96)=0,IF(COUNT($C95)=1,C95,SUM(Y94+X95)),C95)</f>
        <v>30006758.391556341</v>
      </c>
      <c r="Z95" s="2" t="str">
        <f t="shared" si="8"/>
        <v>HERE</v>
      </c>
      <c r="AA95" s="2">
        <f>IF(Z95="HERE",Y95,AA94+Graph!$G$1*1000)</f>
        <v>30006758.391556341</v>
      </c>
      <c r="AB95" s="2">
        <f t="shared" si="20"/>
        <v>565351.67126848176</v>
      </c>
      <c r="AC95" s="2">
        <f t="shared" ref="AC95:AC158" si="31">IF(Z96="HERE",V95,AC94)</f>
        <v>936589.16666666663</v>
      </c>
      <c r="AD95" s="3">
        <f t="shared" si="10"/>
        <v>30006758.391556341</v>
      </c>
      <c r="AE95" s="2">
        <f>IF(AE93&gt;=52800000,52800000,IF(AB74=Graph!G$1*1000,AE94+Graph!G$1*1000,AC95))</f>
        <v>936589.16666666663</v>
      </c>
      <c r="AF95" s="3">
        <f t="shared" si="21"/>
        <v>936589.16666666663</v>
      </c>
      <c r="AG95" s="3">
        <f t="shared" si="29"/>
        <v>17219753.344557773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26</v>
      </c>
      <c r="C96" s="7"/>
      <c r="D96" s="2" t="e">
        <f t="shared" si="11"/>
        <v>#N/A</v>
      </c>
      <c r="E96" s="2" t="e">
        <f t="shared" si="22"/>
        <v>#N/A</v>
      </c>
      <c r="F96" s="2">
        <v>576174.4204954803</v>
      </c>
      <c r="G96" s="2">
        <f t="shared" si="25"/>
        <v>576174.4204954803</v>
      </c>
      <c r="H96" s="2">
        <f t="shared" ref="H96:H159" si="32">IF(COUNT($C97)=0,IF(COUNT($C96)=1,C96,SUM(H95+G96)),C96)</f>
        <v>30763138.954600006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864944.42857142771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583201.42256900668</v>
      </c>
      <c r="Q96" s="2">
        <f t="shared" si="26"/>
        <v>583201.42256900668</v>
      </c>
      <c r="R96" s="2">
        <f t="shared" ref="R96:R159" si="33">IF(COUNT($C97)=0,IF(COUNT($C96)=1,M96,SUM(R95+Q96)),M96)</f>
        <v>31526548.980792046</v>
      </c>
      <c r="S96" s="2">
        <f t="shared" si="16"/>
        <v>576174.4204954803</v>
      </c>
      <c r="T96" s="2">
        <f t="shared" si="17"/>
        <v>10002.285714285681</v>
      </c>
      <c r="U96" s="2">
        <f t="shared" si="18"/>
        <v>583201.42256900668</v>
      </c>
      <c r="V96" s="2">
        <f t="shared" si="5"/>
        <v>949857.33333333326</v>
      </c>
      <c r="W96" s="2">
        <f t="shared" si="19"/>
        <v>13268.166666666628</v>
      </c>
      <c r="X96" s="2">
        <f t="shared" si="6"/>
        <v>569933.25590234005</v>
      </c>
      <c r="Y96" s="2">
        <f t="shared" si="30"/>
        <v>30576691.64745868</v>
      </c>
      <c r="Z96" s="2" t="str">
        <f t="shared" si="8"/>
        <v>HERE</v>
      </c>
      <c r="AA96" s="2">
        <f>IF(Z96="HERE",Y96,AA95+Graph!$G$1*1000)</f>
        <v>30576691.64745868</v>
      </c>
      <c r="AB96" s="2">
        <f t="shared" si="20"/>
        <v>569933.25590233877</v>
      </c>
      <c r="AC96" s="2">
        <f t="shared" si="31"/>
        <v>949857.33333333326</v>
      </c>
      <c r="AD96" s="3">
        <f t="shared" si="10"/>
        <v>30576691.64745868</v>
      </c>
      <c r="AE96" s="2">
        <f>IF(AE94&gt;=52800000,52800000,IF(AB75=Graph!G$1*1000,AE95+Graph!G$1*1000,AC96))</f>
        <v>949857.33333333326</v>
      </c>
      <c r="AF96" s="3">
        <f t="shared" si="21"/>
        <v>949857.33333333326</v>
      </c>
      <c r="AG96" s="3">
        <f t="shared" si="29"/>
        <v>17646764.733623393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27</v>
      </c>
      <c r="C97" s="7"/>
      <c r="D97" s="2" t="e">
        <f t="shared" si="11"/>
        <v>#N/A</v>
      </c>
      <c r="E97" s="2" t="e">
        <f t="shared" si="22"/>
        <v>#N/A</v>
      </c>
      <c r="F97" s="2">
        <v>580681.61427479982</v>
      </c>
      <c r="G97" s="2">
        <f t="shared" si="25"/>
        <v>580681.61427479982</v>
      </c>
      <c r="H97" s="2">
        <f t="shared" si="32"/>
        <v>31343820.568874806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874946.71428571339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587783.00720286369</v>
      </c>
      <c r="Q97" s="2">
        <f t="shared" si="26"/>
        <v>587783.00720286369</v>
      </c>
      <c r="R97" s="2">
        <f t="shared" si="33"/>
        <v>32114331.987994909</v>
      </c>
      <c r="S97" s="2">
        <f t="shared" si="16"/>
        <v>580681.61427479982</v>
      </c>
      <c r="T97" s="2">
        <f t="shared" si="17"/>
        <v>10002.285714285681</v>
      </c>
      <c r="U97" s="2">
        <f t="shared" si="18"/>
        <v>587783.00720286369</v>
      </c>
      <c r="V97" s="2">
        <f t="shared" si="5"/>
        <v>963125.5</v>
      </c>
      <c r="W97" s="2">
        <f t="shared" si="19"/>
        <v>13268.166666666744</v>
      </c>
      <c r="X97" s="2">
        <f t="shared" si="6"/>
        <v>574514.84053619695</v>
      </c>
      <c r="Y97" s="2">
        <f t="shared" si="30"/>
        <v>31151206.487994876</v>
      </c>
      <c r="Z97" s="2" t="str">
        <f t="shared" si="8"/>
        <v>HERE</v>
      </c>
      <c r="AA97" s="2">
        <f>IF(Z97="HERE",Y97,AA96+Graph!$G$1*1000)</f>
        <v>31151206.487994876</v>
      </c>
      <c r="AB97" s="2">
        <f t="shared" si="20"/>
        <v>574514.84053619578</v>
      </c>
      <c r="AC97" s="2">
        <f t="shared" si="31"/>
        <v>963125.5</v>
      </c>
      <c r="AD97" s="3">
        <f t="shared" si="10"/>
        <v>31151206.487994876</v>
      </c>
      <c r="AE97" s="2">
        <f>IF(AE95&gt;=52800000,52800000,IF(AB76=Graph!G$1*1000,AE96+Graph!G$1*1000,AC97))</f>
        <v>963125.5</v>
      </c>
      <c r="AF97" s="3">
        <f t="shared" si="21"/>
        <v>963125.5</v>
      </c>
      <c r="AG97" s="3">
        <f t="shared" si="29"/>
        <v>18077899.548859484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28</v>
      </c>
      <c r="C98" s="7"/>
      <c r="D98" s="2" t="e">
        <f t="shared" si="11"/>
        <v>#N/A</v>
      </c>
      <c r="E98" s="2" t="e">
        <f t="shared" si="22"/>
        <v>#N/A</v>
      </c>
      <c r="F98" s="2">
        <v>585188.80805411935</v>
      </c>
      <c r="G98" s="2">
        <f t="shared" si="25"/>
        <v>585188.80805411935</v>
      </c>
      <c r="H98" s="2">
        <f t="shared" si="32"/>
        <v>31929009.376928926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884948.99999999907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592364.59183672071</v>
      </c>
      <c r="Q98" s="2">
        <f t="shared" si="26"/>
        <v>592364.59183672071</v>
      </c>
      <c r="R98" s="2">
        <f t="shared" si="33"/>
        <v>32706696.57983163</v>
      </c>
      <c r="S98" s="2">
        <f t="shared" si="16"/>
        <v>585188.80805411935</v>
      </c>
      <c r="T98" s="2">
        <f t="shared" si="17"/>
        <v>10002.285714285681</v>
      </c>
      <c r="U98" s="2">
        <f t="shared" si="18"/>
        <v>592364.59183672071</v>
      </c>
      <c r="V98" s="2">
        <f t="shared" si="5"/>
        <v>976393.66666666663</v>
      </c>
      <c r="W98" s="2">
        <f t="shared" si="19"/>
        <v>13268.166666666628</v>
      </c>
      <c r="X98" s="2">
        <f t="shared" si="6"/>
        <v>579096.42517005408</v>
      </c>
      <c r="Y98" s="2">
        <f t="shared" si="30"/>
        <v>31730302.913164929</v>
      </c>
      <c r="Z98" s="2" t="str">
        <f t="shared" si="8"/>
        <v>HERE</v>
      </c>
      <c r="AA98" s="2">
        <f>IF(Z98="HERE",Y98,AA97+Graph!$G$1*1000)</f>
        <v>31730302.913164929</v>
      </c>
      <c r="AB98" s="2">
        <f t="shared" si="20"/>
        <v>579096.4251700528</v>
      </c>
      <c r="AC98" s="2">
        <f t="shared" si="31"/>
        <v>976393.66666666663</v>
      </c>
      <c r="AD98" s="3">
        <f t="shared" si="10"/>
        <v>31730302.913164929</v>
      </c>
      <c r="AE98" s="2">
        <f>IF(AE96&gt;=52800000,52800000,IF(AB77=Graph!G$1*1000,AE97+Graph!G$1*1000,AC98))</f>
        <v>976393.66666666663</v>
      </c>
      <c r="AF98" s="3">
        <f t="shared" si="21"/>
        <v>976393.66666666663</v>
      </c>
      <c r="AG98" s="3">
        <f t="shared" si="29"/>
        <v>18513157.790266052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29</v>
      </c>
      <c r="C99" s="7"/>
      <c r="D99" s="2" t="e">
        <f t="shared" si="11"/>
        <v>#N/A</v>
      </c>
      <c r="E99" s="2" t="e">
        <f t="shared" si="22"/>
        <v>#N/A</v>
      </c>
      <c r="F99" s="2">
        <v>589696.00183346868</v>
      </c>
      <c r="G99" s="2">
        <f t="shared" si="25"/>
        <v>589696.00183346868</v>
      </c>
      <c r="H99" s="2">
        <f t="shared" si="32"/>
        <v>32518705.378762394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894951.28571428475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596946.17647057772</v>
      </c>
      <c r="Q99" s="2">
        <f t="shared" si="26"/>
        <v>596946.17647057772</v>
      </c>
      <c r="R99" s="2">
        <f t="shared" si="33"/>
        <v>33303642.756302208</v>
      </c>
      <c r="S99" s="2">
        <f t="shared" si="16"/>
        <v>589696.00183346868</v>
      </c>
      <c r="T99" s="2">
        <f t="shared" si="17"/>
        <v>10002.285714285681</v>
      </c>
      <c r="U99" s="2">
        <f t="shared" si="18"/>
        <v>596946.17647057772</v>
      </c>
      <c r="V99" s="2">
        <f t="shared" si="5"/>
        <v>989661.83333333326</v>
      </c>
      <c r="W99" s="2">
        <f t="shared" si="19"/>
        <v>13268.166666666628</v>
      </c>
      <c r="X99" s="2">
        <f t="shared" si="6"/>
        <v>583678.00980391109</v>
      </c>
      <c r="Y99" s="2">
        <f t="shared" si="30"/>
        <v>32313980.922968838</v>
      </c>
      <c r="Z99" s="2" t="str">
        <f t="shared" si="8"/>
        <v>HERE</v>
      </c>
      <c r="AA99" s="2">
        <f>IF(Z99="HERE",Y99,AA98+Graph!$G$1*1000)</f>
        <v>32313980.922968838</v>
      </c>
      <c r="AB99" s="2">
        <f t="shared" si="20"/>
        <v>583678.00980390981</v>
      </c>
      <c r="AC99" s="2">
        <f t="shared" si="31"/>
        <v>989661.83333333326</v>
      </c>
      <c r="AD99" s="3">
        <f t="shared" si="10"/>
        <v>32313980.922968838</v>
      </c>
      <c r="AE99" s="2">
        <f>IF(AE97&gt;=52800000,52800000,IF(AB78=Graph!G$1*1000,AE98+Graph!G$1*1000,AC99))</f>
        <v>989661.83333333326</v>
      </c>
      <c r="AF99" s="3">
        <f t="shared" si="21"/>
        <v>989661.83333333326</v>
      </c>
      <c r="AG99" s="3">
        <f t="shared" si="29"/>
        <v>18952539.457843058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30</v>
      </c>
      <c r="C100" s="14"/>
      <c r="D100" s="13" t="e">
        <f t="shared" si="11"/>
        <v>#N/A</v>
      </c>
      <c r="E100" s="13" t="e">
        <f t="shared" si="22"/>
        <v>#N/A</v>
      </c>
      <c r="F100" s="13">
        <v>594203.1956127882</v>
      </c>
      <c r="G100" s="2">
        <f t="shared" si="25"/>
        <v>594203.1956127882</v>
      </c>
      <c r="H100" s="13">
        <f t="shared" si="32"/>
        <v>33112908.574375182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904953.57142857043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601527.76110443473</v>
      </c>
      <c r="Q100" s="2">
        <f t="shared" si="26"/>
        <v>601527.76110443473</v>
      </c>
      <c r="R100" s="13">
        <f t="shared" si="33"/>
        <v>33905170.517406642</v>
      </c>
      <c r="S100" s="13">
        <f t="shared" si="16"/>
        <v>594203.1956127882</v>
      </c>
      <c r="T100" s="13">
        <f t="shared" si="17"/>
        <v>10002.285714285681</v>
      </c>
      <c r="U100" s="13">
        <f t="shared" si="18"/>
        <v>601527.76110443473</v>
      </c>
      <c r="V100" s="13">
        <f t="shared" si="5"/>
        <v>1002930</v>
      </c>
      <c r="W100" s="13">
        <f t="shared" si="19"/>
        <v>13268.166666666744</v>
      </c>
      <c r="X100" s="13">
        <f t="shared" si="6"/>
        <v>588259.59443776798</v>
      </c>
      <c r="Y100" s="2">
        <f t="shared" si="30"/>
        <v>32902240.517406605</v>
      </c>
      <c r="Z100" s="2" t="str">
        <f t="shared" si="8"/>
        <v>HERE</v>
      </c>
      <c r="AA100" s="2">
        <f>IF(Z100="HERE",Y100,AA99+Graph!$G$1*1000)</f>
        <v>32902240.517406605</v>
      </c>
      <c r="AB100" s="2">
        <f t="shared" si="20"/>
        <v>588259.59443776682</v>
      </c>
      <c r="AC100" s="2">
        <f t="shared" si="31"/>
        <v>1002930</v>
      </c>
      <c r="AD100" s="3">
        <f t="shared" si="10"/>
        <v>32902240.517406605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19396044.55159054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31</v>
      </c>
      <c r="C101" s="7"/>
      <c r="D101" s="2" t="e">
        <f t="shared" si="11"/>
        <v>#N/A</v>
      </c>
      <c r="E101" s="2" t="e">
        <f t="shared" si="22"/>
        <v>#N/A</v>
      </c>
      <c r="F101" s="2">
        <v>598710.38939210773</v>
      </c>
      <c r="G101" s="2">
        <f t="shared" si="25"/>
        <v>598710.38939210773</v>
      </c>
      <c r="H101" s="2">
        <f t="shared" si="32"/>
        <v>33711618.96376729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914955.85714285611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606109.34573829174</v>
      </c>
      <c r="Q101" s="2">
        <f t="shared" si="26"/>
        <v>606109.34573829174</v>
      </c>
      <c r="R101" s="2">
        <f t="shared" si="33"/>
        <v>34511279.863144934</v>
      </c>
      <c r="S101" s="2">
        <f t="shared" si="16"/>
        <v>598710.38939210773</v>
      </c>
      <c r="T101" s="2">
        <f t="shared" si="17"/>
        <v>10002.285714285681</v>
      </c>
      <c r="U101" s="2">
        <f t="shared" si="18"/>
        <v>606109.34573829174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552671.63145257742</v>
      </c>
      <c r="Y101" s="2">
        <f t="shared" si="30"/>
        <v>33454912.148859184</v>
      </c>
      <c r="Z101" s="2" t="str">
        <f t="shared" si="8"/>
        <v>HERE</v>
      </c>
      <c r="AA101" s="2">
        <f>IF(Z101="HERE",Y101,AA100+Graph!$G$1*1000)</f>
        <v>33454912.148859184</v>
      </c>
      <c r="AB101" s="2">
        <f t="shared" si="20"/>
        <v>552671.63145257905</v>
      </c>
      <c r="AC101" s="2">
        <f t="shared" si="31"/>
        <v>1056367.7142857143</v>
      </c>
      <c r="AD101" s="3">
        <f t="shared" si="10"/>
        <v>33454912.148859184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19843673.071508486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32</v>
      </c>
      <c r="C102" s="7"/>
      <c r="D102" s="2" t="e">
        <f t="shared" si="11"/>
        <v>#N/A</v>
      </c>
      <c r="E102" s="2" t="e">
        <f t="shared" si="22"/>
        <v>#N/A</v>
      </c>
      <c r="F102" s="2">
        <v>603217.58317145705</v>
      </c>
      <c r="G102" s="2">
        <f t="shared" ref="G102:G165" si="35">IF(F102&gt;650000,$AK$31*1000,F102)</f>
        <v>603217.58317145705</v>
      </c>
      <c r="H102" s="2">
        <f t="shared" si="32"/>
        <v>34314836.546938747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924958.14285714179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610690.93037214875</v>
      </c>
      <c r="Q102" s="2">
        <f t="shared" ref="Q102:Q165" si="36">IF(P102&gt;650000,650000,P102)</f>
        <v>610690.93037214875</v>
      </c>
      <c r="R102" s="2">
        <f t="shared" si="33"/>
        <v>35121970.793517083</v>
      </c>
      <c r="S102" s="2">
        <f t="shared" si="16"/>
        <v>603217.58317145705</v>
      </c>
      <c r="T102" s="2">
        <f t="shared" si="17"/>
        <v>10002.285714285681</v>
      </c>
      <c r="U102" s="2">
        <f t="shared" si="18"/>
        <v>610690.93037214875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557253.21608643443</v>
      </c>
      <c r="Y102" s="2">
        <f t="shared" si="30"/>
        <v>34012165.36494562</v>
      </c>
      <c r="Z102" s="2" t="str">
        <f t="shared" si="8"/>
        <v>HERE</v>
      </c>
      <c r="AA102" s="2">
        <f>IF(Z102="HERE",Y102,AA101+Graph!$G$1*1000)</f>
        <v>34012165.36494562</v>
      </c>
      <c r="AB102" s="2">
        <f t="shared" si="20"/>
        <v>557253.21608643606</v>
      </c>
      <c r="AC102" s="2">
        <f t="shared" si="31"/>
        <v>1109805.4285714286</v>
      </c>
      <c r="AD102" s="3">
        <f t="shared" si="10"/>
        <v>34012165.36494562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20295425.017596912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33</v>
      </c>
      <c r="C103" s="7"/>
      <c r="D103" s="2" t="e">
        <f t="shared" si="11"/>
        <v>#N/A</v>
      </c>
      <c r="E103" s="2" t="e">
        <f t="shared" si="22"/>
        <v>#N/A</v>
      </c>
      <c r="F103" s="2">
        <v>607724.77695077658</v>
      </c>
      <c r="G103" s="2">
        <f t="shared" si="35"/>
        <v>607724.77695077658</v>
      </c>
      <c r="H103" s="2">
        <f t="shared" si="32"/>
        <v>34922561.323889524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934960.42857142747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615272.51500600576</v>
      </c>
      <c r="Q103" s="2">
        <f t="shared" si="36"/>
        <v>615272.51500600576</v>
      </c>
      <c r="R103" s="2">
        <f t="shared" si="33"/>
        <v>35737243.308523089</v>
      </c>
      <c r="S103" s="2">
        <f t="shared" si="16"/>
        <v>607724.77695077658</v>
      </c>
      <c r="T103" s="2">
        <f t="shared" si="17"/>
        <v>10002.285714285681</v>
      </c>
      <c r="U103" s="2">
        <f t="shared" si="18"/>
        <v>615272.51500600576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561834.80072029168</v>
      </c>
      <c r="Y103" s="2">
        <f t="shared" si="30"/>
        <v>34574000.16566591</v>
      </c>
      <c r="Z103" s="2" t="str">
        <f t="shared" si="8"/>
        <v>HERE</v>
      </c>
      <c r="AA103" s="2">
        <f>IF(Z103="HERE",Y103,AA102+Graph!$G$1*1000)</f>
        <v>34574000.16566591</v>
      </c>
      <c r="AB103" s="2">
        <f t="shared" si="20"/>
        <v>561834.80072028935</v>
      </c>
      <c r="AC103" s="2">
        <f t="shared" si="31"/>
        <v>1163243.1428571427</v>
      </c>
      <c r="AD103" s="3">
        <f t="shared" si="10"/>
        <v>34574000.16566591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20751300.389855802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34</v>
      </c>
      <c r="C104" s="7"/>
      <c r="D104" s="2" t="e">
        <f t="shared" si="11"/>
        <v>#N/A</v>
      </c>
      <c r="E104" s="2" t="e">
        <f t="shared" si="22"/>
        <v>#N/A</v>
      </c>
      <c r="F104" s="2">
        <v>612231.9707300961</v>
      </c>
      <c r="G104" s="2">
        <f t="shared" si="35"/>
        <v>612231.9707300961</v>
      </c>
      <c r="H104" s="2">
        <f t="shared" si="32"/>
        <v>35534793.29461962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944962.71428571315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619854.09963983297</v>
      </c>
      <c r="Q104" s="2">
        <f t="shared" si="36"/>
        <v>619854.09963983297</v>
      </c>
      <c r="R104" s="2">
        <f t="shared" si="33"/>
        <v>36357097.408162922</v>
      </c>
      <c r="S104" s="2">
        <f t="shared" si="16"/>
        <v>612231.9707300961</v>
      </c>
      <c r="T104" s="2">
        <f t="shared" si="17"/>
        <v>10002.285714285681</v>
      </c>
      <c r="U104" s="2">
        <f t="shared" si="18"/>
        <v>619854.09963983297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566416.38535411865</v>
      </c>
      <c r="Y104" s="2">
        <f t="shared" si="30"/>
        <v>35140416.551020026</v>
      </c>
      <c r="Z104" s="2" t="str">
        <f t="shared" si="8"/>
        <v>HERE</v>
      </c>
      <c r="AA104" s="2">
        <f>IF(Z104="HERE",Y104,AA103+Graph!$G$1*1000)</f>
        <v>35140416.551020026</v>
      </c>
      <c r="AB104" s="2">
        <f t="shared" si="20"/>
        <v>566416.38535411656</v>
      </c>
      <c r="AC104" s="2">
        <f t="shared" si="31"/>
        <v>1216680.857142857</v>
      </c>
      <c r="AD104" s="3">
        <f t="shared" si="10"/>
        <v>35140416.551020026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21211299.188285168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35</v>
      </c>
      <c r="C105" s="7"/>
      <c r="D105" s="2" t="e">
        <f t="shared" si="11"/>
        <v>#N/A</v>
      </c>
      <c r="E105" s="2" t="e">
        <f t="shared" si="22"/>
        <v>#N/A</v>
      </c>
      <c r="F105" s="2">
        <v>616739.16450944543</v>
      </c>
      <c r="G105" s="2">
        <f t="shared" si="35"/>
        <v>616739.16450944543</v>
      </c>
      <c r="H105" s="2">
        <f t="shared" si="32"/>
        <v>36151532.459129065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954964.99999999884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624435.68427368999</v>
      </c>
      <c r="Q105" s="2">
        <f t="shared" si="36"/>
        <v>624435.68427368999</v>
      </c>
      <c r="R105" s="2">
        <f t="shared" si="33"/>
        <v>36981533.092436612</v>
      </c>
      <c r="S105" s="2">
        <f t="shared" si="16"/>
        <v>616739.16450944543</v>
      </c>
      <c r="T105" s="2">
        <f t="shared" si="17"/>
        <v>10002.285714285681</v>
      </c>
      <c r="U105" s="2">
        <f t="shared" si="18"/>
        <v>624435.68427368999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570997.96998797567</v>
      </c>
      <c r="Y105" s="2">
        <f t="shared" si="30"/>
        <v>35711414.521008</v>
      </c>
      <c r="Z105" s="2" t="str">
        <f t="shared" si="8"/>
        <v>HERE</v>
      </c>
      <c r="AA105" s="2">
        <f>IF(Z105="HERE",Y105,AA104+Graph!$G$1*1000)</f>
        <v>35711414.521008</v>
      </c>
      <c r="AB105" s="2">
        <f t="shared" si="20"/>
        <v>570997.96998797357</v>
      </c>
      <c r="AC105" s="2">
        <f t="shared" si="31"/>
        <v>1270118.5714285714</v>
      </c>
      <c r="AD105" s="3">
        <f t="shared" si="10"/>
        <v>35711414.521008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21675421.412885003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36</v>
      </c>
      <c r="C106" s="7"/>
      <c r="D106" s="2" t="e">
        <f t="shared" si="11"/>
        <v>#N/A</v>
      </c>
      <c r="E106" s="2" t="e">
        <f t="shared" si="22"/>
        <v>#N/A</v>
      </c>
      <c r="F106" s="2">
        <v>621246.35828876495</v>
      </c>
      <c r="G106" s="2">
        <f t="shared" si="35"/>
        <v>621246.35828876495</v>
      </c>
      <c r="H106" s="2">
        <f t="shared" si="32"/>
        <v>36772778.81741783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964967.28571428452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629017.268907547</v>
      </c>
      <c r="Q106" s="2">
        <f t="shared" si="36"/>
        <v>629017.268907547</v>
      </c>
      <c r="R106" s="2">
        <f t="shared" si="33"/>
        <v>37610550.361344159</v>
      </c>
      <c r="S106" s="2">
        <f t="shared" si="16"/>
        <v>621246.35828876495</v>
      </c>
      <c r="T106" s="2">
        <f t="shared" si="17"/>
        <v>10002.285714285681</v>
      </c>
      <c r="U106" s="2">
        <f t="shared" si="18"/>
        <v>629017.268907547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575579.55462183268</v>
      </c>
      <c r="Y106" s="2">
        <f t="shared" si="30"/>
        <v>36286994.07562983</v>
      </c>
      <c r="Z106" s="2" t="str">
        <f t="shared" si="8"/>
        <v>HERE</v>
      </c>
      <c r="AA106" s="2">
        <f>IF(Z106="HERE",Y106,AA105+Graph!$G$1*1000)</f>
        <v>36286994.07562983</v>
      </c>
      <c r="AB106" s="2">
        <f t="shared" si="20"/>
        <v>575579.55462183058</v>
      </c>
      <c r="AC106" s="2">
        <f t="shared" si="31"/>
        <v>1323556.2857142857</v>
      </c>
      <c r="AD106" s="3">
        <f t="shared" si="10"/>
        <v>36286994.07562983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22143667.063655313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37</v>
      </c>
      <c r="C107" s="7"/>
      <c r="D107" s="2" t="e">
        <f t="shared" si="11"/>
        <v>#N/A</v>
      </c>
      <c r="E107" s="2" t="e">
        <f t="shared" si="22"/>
        <v>#N/A</v>
      </c>
      <c r="F107" s="2">
        <v>625753.55206811428</v>
      </c>
      <c r="G107" s="2">
        <f t="shared" si="35"/>
        <v>625753.55206811428</v>
      </c>
      <c r="H107" s="2">
        <f t="shared" si="32"/>
        <v>37398532.369485945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974969.5714285702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633598.85354140401</v>
      </c>
      <c r="Q107" s="2">
        <f t="shared" si="36"/>
        <v>633598.85354140401</v>
      </c>
      <c r="R107" s="2">
        <f t="shared" si="33"/>
        <v>38244149.214885563</v>
      </c>
      <c r="S107" s="2">
        <f t="shared" si="16"/>
        <v>625753.55206811428</v>
      </c>
      <c r="T107" s="2">
        <f t="shared" si="17"/>
        <v>10002.285714285681</v>
      </c>
      <c r="U107" s="2">
        <f t="shared" si="18"/>
        <v>633598.85354140401</v>
      </c>
      <c r="V107" s="2">
        <f t="shared" si="34"/>
        <v>1376994</v>
      </c>
      <c r="W107" s="2">
        <f t="shared" si="19"/>
        <v>53437.714285714319</v>
      </c>
      <c r="X107" s="2">
        <f t="shared" si="6"/>
        <v>580161.13925568969</v>
      </c>
      <c r="Y107" s="2">
        <f t="shared" si="30"/>
        <v>36867155.214885518</v>
      </c>
      <c r="Z107" s="2" t="str">
        <f t="shared" si="8"/>
        <v>HERE</v>
      </c>
      <c r="AA107" s="2">
        <f>IF(Z107="HERE",Y107,AA106+Graph!$G$1*1000)</f>
        <v>36867155.214885518</v>
      </c>
      <c r="AB107" s="2">
        <f t="shared" si="20"/>
        <v>580161.13925568759</v>
      </c>
      <c r="AC107" s="2">
        <f t="shared" si="31"/>
        <v>1376994</v>
      </c>
      <c r="AD107" s="3">
        <f t="shared" si="10"/>
        <v>36867155.214885518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22616036.140596092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38</v>
      </c>
      <c r="C108" s="7"/>
      <c r="D108" s="2" t="e">
        <f t="shared" si="11"/>
        <v>#N/A</v>
      </c>
      <c r="E108" s="2" t="e">
        <f t="shared" si="22"/>
        <v>#N/A</v>
      </c>
      <c r="F108" s="2">
        <v>630260.74584743381</v>
      </c>
      <c r="G108" s="2">
        <f t="shared" si="35"/>
        <v>630260.74584743381</v>
      </c>
      <c r="H108" s="2">
        <f t="shared" si="32"/>
        <v>38028793.115333378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984971.85714285588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638180.43817526102</v>
      </c>
      <c r="Q108" s="2">
        <f t="shared" si="36"/>
        <v>638180.43817526102</v>
      </c>
      <c r="R108" s="2">
        <f t="shared" si="33"/>
        <v>38882329.653060824</v>
      </c>
      <c r="S108" s="2">
        <f t="shared" si="16"/>
        <v>630260.74584743381</v>
      </c>
      <c r="T108" s="2">
        <f t="shared" si="17"/>
        <v>10002.285714285681</v>
      </c>
      <c r="U108" s="2">
        <f t="shared" si="18"/>
        <v>638180.43817526102</v>
      </c>
      <c r="V108" s="2">
        <f t="shared" si="34"/>
        <v>1508825.75</v>
      </c>
      <c r="W108" s="2">
        <f t="shared" si="19"/>
        <v>131831.75</v>
      </c>
      <c r="X108" s="2">
        <f t="shared" si="6"/>
        <v>506348.68817526102</v>
      </c>
      <c r="Y108" s="2">
        <f t="shared" si="30"/>
        <v>37373503.903060779</v>
      </c>
      <c r="Z108" s="2" t="str">
        <f t="shared" si="8"/>
        <v>HERE</v>
      </c>
      <c r="AA108" s="2">
        <f>IF(Z108="HERE",Y108,AA107+Graph!$G$1*1000)</f>
        <v>37373503.903060779</v>
      </c>
      <c r="AB108" s="2">
        <f t="shared" si="20"/>
        <v>506348.68817526102</v>
      </c>
      <c r="AC108" s="2">
        <f t="shared" si="31"/>
        <v>1508825.75</v>
      </c>
      <c r="AD108" s="3">
        <f t="shared" si="10"/>
        <v>37373503.903060779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23092528.643707313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39</v>
      </c>
      <c r="C109" s="7"/>
      <c r="D109" s="2" t="e">
        <f t="shared" si="11"/>
        <v>#N/A</v>
      </c>
      <c r="E109" s="2" t="e">
        <f t="shared" si="22"/>
        <v>#N/A</v>
      </c>
      <c r="F109" s="2">
        <v>634767.93962675333</v>
      </c>
      <c r="G109" s="2">
        <f t="shared" si="35"/>
        <v>634767.93962675333</v>
      </c>
      <c r="H109" s="2">
        <f t="shared" si="32"/>
        <v>38663561.054960132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994974.14285714156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642762.02280911803</v>
      </c>
      <c r="Q109" s="2">
        <f t="shared" si="36"/>
        <v>642762.02280911803</v>
      </c>
      <c r="R109" s="2">
        <f t="shared" si="33"/>
        <v>39525091.675869942</v>
      </c>
      <c r="S109" s="2">
        <f t="shared" si="16"/>
        <v>634767.93962675333</v>
      </c>
      <c r="T109" s="2">
        <f t="shared" si="17"/>
        <v>10002.285714285681</v>
      </c>
      <c r="U109" s="2">
        <f t="shared" si="18"/>
        <v>642762.02280911803</v>
      </c>
      <c r="V109" s="2">
        <f t="shared" si="34"/>
        <v>1640657.5</v>
      </c>
      <c r="W109" s="2">
        <f t="shared" si="19"/>
        <v>131831.75</v>
      </c>
      <c r="X109" s="2">
        <f t="shared" si="6"/>
        <v>510930.27280911803</v>
      </c>
      <c r="Y109" s="2">
        <f t="shared" si="30"/>
        <v>37884434.175869897</v>
      </c>
      <c r="Z109" s="2" t="str">
        <f t="shared" si="8"/>
        <v>HERE</v>
      </c>
      <c r="AA109" s="2">
        <f>IF(Z109="HERE",Y109,AA108+Graph!$G$1*1000)</f>
        <v>37884434.175869897</v>
      </c>
      <c r="AB109" s="2">
        <f t="shared" si="20"/>
        <v>510930.27280911803</v>
      </c>
      <c r="AC109" s="2">
        <f t="shared" si="31"/>
        <v>1640657.5</v>
      </c>
      <c r="AD109" s="3">
        <f t="shared" si="10"/>
        <v>37884434.175869897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23573144.572989009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40</v>
      </c>
      <c r="C110" s="7"/>
      <c r="D110" s="2" t="e">
        <f t="shared" si="11"/>
        <v>#N/A</v>
      </c>
      <c r="E110" s="2" t="e">
        <f t="shared" si="22"/>
        <v>#N/A</v>
      </c>
      <c r="F110" s="2">
        <v>639275.13340610266</v>
      </c>
      <c r="G110" s="2">
        <f t="shared" si="35"/>
        <v>639275.13340610266</v>
      </c>
      <c r="H110" s="2">
        <f t="shared" si="32"/>
        <v>39302836.188366234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1004976.4285714272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647343.60744297504</v>
      </c>
      <c r="Q110" s="2">
        <f t="shared" si="36"/>
        <v>647343.60744297504</v>
      </c>
      <c r="R110" s="2">
        <f t="shared" si="33"/>
        <v>40172435.283312917</v>
      </c>
      <c r="S110" s="2">
        <f t="shared" si="16"/>
        <v>639275.13340610266</v>
      </c>
      <c r="T110" s="2">
        <f t="shared" si="17"/>
        <v>10002.285714285681</v>
      </c>
      <c r="U110" s="2">
        <f t="shared" si="18"/>
        <v>647343.60744297504</v>
      </c>
      <c r="V110" s="2">
        <f t="shared" si="34"/>
        <v>1772489.25</v>
      </c>
      <c r="W110" s="2">
        <f t="shared" si="19"/>
        <v>131831.75</v>
      </c>
      <c r="X110" s="2">
        <f t="shared" si="6"/>
        <v>515511.85744297504</v>
      </c>
      <c r="Y110" s="2">
        <f t="shared" si="30"/>
        <v>38399946.033312872</v>
      </c>
      <c r="Z110" s="2" t="str">
        <f t="shared" si="8"/>
        <v>HERE</v>
      </c>
      <c r="AA110" s="2">
        <f>IF(Z110="HERE",Y110,AA109+Graph!$G$1*1000)</f>
        <v>38399946.033312872</v>
      </c>
      <c r="AB110" s="2">
        <f t="shared" si="20"/>
        <v>515511.85744297504</v>
      </c>
      <c r="AC110" s="2">
        <f t="shared" si="31"/>
        <v>1772489.25</v>
      </c>
      <c r="AD110" s="3">
        <f t="shared" si="10"/>
        <v>38399946.033312872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24057883.928441174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41</v>
      </c>
      <c r="C111" s="7"/>
      <c r="D111" s="2" t="e">
        <f t="shared" si="11"/>
        <v>#N/A</v>
      </c>
      <c r="E111" s="2" t="e">
        <f t="shared" si="22"/>
        <v>#N/A</v>
      </c>
      <c r="F111" s="2">
        <v>643782.32718542218</v>
      </c>
      <c r="G111" s="2">
        <f t="shared" si="35"/>
        <v>643782.32718542218</v>
      </c>
      <c r="H111" s="2">
        <f t="shared" si="32"/>
        <v>39946618.515551656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1014978.7142857129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651925.19207683206</v>
      </c>
      <c r="Q111" s="2">
        <f t="shared" si="36"/>
        <v>650000</v>
      </c>
      <c r="R111" s="2">
        <f t="shared" si="33"/>
        <v>40822435.283312917</v>
      </c>
      <c r="S111" s="2">
        <f t="shared" si="16"/>
        <v>643782.32718542218</v>
      </c>
      <c r="T111" s="2">
        <f t="shared" si="17"/>
        <v>10002.285714285681</v>
      </c>
      <c r="U111" s="2">
        <f t="shared" si="18"/>
        <v>650000</v>
      </c>
      <c r="V111" s="2">
        <f t="shared" si="34"/>
        <v>1904321</v>
      </c>
      <c r="W111" s="2">
        <f t="shared" si="19"/>
        <v>131831.75</v>
      </c>
      <c r="X111" s="2">
        <f t="shared" si="6"/>
        <v>518168.25</v>
      </c>
      <c r="Y111" s="2">
        <f t="shared" si="30"/>
        <v>38918114.283312872</v>
      </c>
      <c r="Z111" s="2" t="str">
        <f t="shared" si="8"/>
        <v>HERE</v>
      </c>
      <c r="AA111" s="2">
        <f>IF(Z111="HERE",Y111,AA110+Graph!$G$1*1000)</f>
        <v>38918114.283312872</v>
      </c>
      <c r="AB111" s="2">
        <f t="shared" si="20"/>
        <v>518168.25</v>
      </c>
      <c r="AC111" s="2">
        <f t="shared" si="31"/>
        <v>1904321</v>
      </c>
      <c r="AD111" s="3">
        <f t="shared" si="10"/>
        <v>38918114.283312872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24546746.710063815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42</v>
      </c>
      <c r="C112" s="7"/>
      <c r="D112" s="2" t="e">
        <f t="shared" si="11"/>
        <v>#N/A</v>
      </c>
      <c r="E112" s="2" t="e">
        <f t="shared" si="22"/>
        <v>#N/A</v>
      </c>
      <c r="F112" s="2">
        <v>648289.52096474171</v>
      </c>
      <c r="G112" s="2">
        <f t="shared" si="35"/>
        <v>648289.52096474171</v>
      </c>
      <c r="H112" s="2">
        <f t="shared" si="32"/>
        <v>40594908.036516398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1024980.9999999986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656506.77671065927</v>
      </c>
      <c r="Q112" s="2">
        <f t="shared" si="36"/>
        <v>650000</v>
      </c>
      <c r="R112" s="2">
        <f t="shared" si="33"/>
        <v>41472435.283312917</v>
      </c>
      <c r="S112" s="2">
        <f t="shared" si="16"/>
        <v>648289.52096474171</v>
      </c>
      <c r="T112" s="2">
        <f t="shared" si="17"/>
        <v>10002.285714285681</v>
      </c>
      <c r="U112" s="2">
        <f t="shared" si="18"/>
        <v>650000</v>
      </c>
      <c r="V112" s="2">
        <f t="shared" si="34"/>
        <v>2036152.75</v>
      </c>
      <c r="W112" s="2">
        <f t="shared" si="19"/>
        <v>131831.75</v>
      </c>
      <c r="X112" s="2">
        <f t="shared" si="6"/>
        <v>518168.25</v>
      </c>
      <c r="Y112" s="2">
        <f t="shared" si="30"/>
        <v>39436282.533312872</v>
      </c>
      <c r="Z112" s="2" t="str">
        <f t="shared" si="8"/>
        <v>HERE</v>
      </c>
      <c r="AA112" s="2">
        <f>IF(Z112="HERE",Y112,AA111+Graph!$G$1*1000)</f>
        <v>39436282.533312872</v>
      </c>
      <c r="AB112" s="2">
        <f t="shared" si="20"/>
        <v>518168.25</v>
      </c>
      <c r="AC112" s="2">
        <f t="shared" si="31"/>
        <v>2036152.75</v>
      </c>
      <c r="AD112" s="3">
        <f t="shared" si="10"/>
        <v>39436282.533312872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25039732.917856921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43</v>
      </c>
      <c r="C113" s="7"/>
      <c r="D113" s="2" t="e">
        <f t="shared" si="11"/>
        <v>#N/A</v>
      </c>
      <c r="E113" s="2" t="e">
        <f t="shared" si="22"/>
        <v>#N/A</v>
      </c>
      <c r="F113" s="2">
        <v>652796.71474409103</v>
      </c>
      <c r="G113" s="2">
        <f t="shared" si="35"/>
        <v>639997.71428571432</v>
      </c>
      <c r="H113" s="2">
        <f t="shared" si="32"/>
        <v>41234905.750802115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1034983.2857142843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661088.36134451628</v>
      </c>
      <c r="Q113" s="2">
        <f t="shared" si="36"/>
        <v>650000</v>
      </c>
      <c r="R113" s="2">
        <f t="shared" si="33"/>
        <v>42122435.283312917</v>
      </c>
      <c r="S113" s="2">
        <f t="shared" si="16"/>
        <v>639997.71428571641</v>
      </c>
      <c r="T113" s="2">
        <f t="shared" si="17"/>
        <v>10002.285714285681</v>
      </c>
      <c r="U113" s="2">
        <f t="shared" si="18"/>
        <v>650000</v>
      </c>
      <c r="V113" s="2">
        <f t="shared" si="34"/>
        <v>2167984.5</v>
      </c>
      <c r="W113" s="2">
        <f t="shared" si="19"/>
        <v>131831.75</v>
      </c>
      <c r="X113" s="2">
        <f t="shared" si="6"/>
        <v>518168.25</v>
      </c>
      <c r="Y113" s="2">
        <f t="shared" si="30"/>
        <v>39954450.783312872</v>
      </c>
      <c r="Z113" s="2" t="str">
        <f t="shared" si="8"/>
        <v>HERE</v>
      </c>
      <c r="AA113" s="2">
        <f>IF(Z113="HERE",Y113,AA112+Graph!$G$1*1000)</f>
        <v>39954450.783312872</v>
      </c>
      <c r="AB113" s="2">
        <f t="shared" si="20"/>
        <v>518168.25</v>
      </c>
      <c r="AC113" s="2">
        <f t="shared" si="31"/>
        <v>2167984.5</v>
      </c>
      <c r="AD113" s="3">
        <f t="shared" si="10"/>
        <v>39954450.783312872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25536842.551820502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44</v>
      </c>
      <c r="C114" s="7"/>
      <c r="D114" s="2" t="e">
        <f t="shared" si="11"/>
        <v>#N/A</v>
      </c>
      <c r="E114" s="2" t="e">
        <f t="shared" si="22"/>
        <v>#N/A</v>
      </c>
      <c r="F114" s="2">
        <v>657303.90852341056</v>
      </c>
      <c r="G114" s="2">
        <f t="shared" si="35"/>
        <v>639997.71428571432</v>
      </c>
      <c r="H114" s="2">
        <f t="shared" si="32"/>
        <v>41874903.465087831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1044985.57142857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665669.94597837329</v>
      </c>
      <c r="Q114" s="2">
        <f t="shared" si="36"/>
        <v>650000</v>
      </c>
      <c r="R114" s="2">
        <f t="shared" si="33"/>
        <v>42772435.283312917</v>
      </c>
      <c r="S114" s="2">
        <f t="shared" si="16"/>
        <v>639997.71428571641</v>
      </c>
      <c r="T114" s="2">
        <f t="shared" si="17"/>
        <v>10002.285714285681</v>
      </c>
      <c r="U114" s="2">
        <f t="shared" si="18"/>
        <v>650000</v>
      </c>
      <c r="V114" s="2">
        <f t="shared" si="34"/>
        <v>2299816.25</v>
      </c>
      <c r="W114" s="2">
        <f t="shared" si="19"/>
        <v>131831.75</v>
      </c>
      <c r="X114" s="2">
        <f t="shared" si="6"/>
        <v>518168.25</v>
      </c>
      <c r="Y114" s="2">
        <f t="shared" si="30"/>
        <v>40472619.033312872</v>
      </c>
      <c r="Z114" s="2" t="str">
        <f t="shared" si="8"/>
        <v>HERE</v>
      </c>
      <c r="AA114" s="2">
        <f>IF(Z114="HERE",Y114,AA113+Graph!$G$1*1000)</f>
        <v>40472619.033312872</v>
      </c>
      <c r="AB114" s="2">
        <f t="shared" si="20"/>
        <v>518168.25</v>
      </c>
      <c r="AC114" s="2">
        <f t="shared" si="31"/>
        <v>2299816.25</v>
      </c>
      <c r="AD114" s="3">
        <f t="shared" si="10"/>
        <v>40472619.033312872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26038075.611954551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45</v>
      </c>
      <c r="C115" s="7"/>
      <c r="D115" s="2" t="e">
        <f t="shared" si="11"/>
        <v>#N/A</v>
      </c>
      <c r="E115" s="2" t="e">
        <f t="shared" si="22"/>
        <v>#N/A</v>
      </c>
      <c r="F115" s="2">
        <v>661811.10230273008</v>
      </c>
      <c r="G115" s="2">
        <f t="shared" si="35"/>
        <v>639997.71428571432</v>
      </c>
      <c r="H115" s="2">
        <f t="shared" si="32"/>
        <v>42514901.179373547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1054987.8571428556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670251.5306122303</v>
      </c>
      <c r="Q115" s="2">
        <f t="shared" si="36"/>
        <v>650000</v>
      </c>
      <c r="R115" s="2">
        <f t="shared" si="33"/>
        <v>43422435.283312917</v>
      </c>
      <c r="S115" s="2">
        <f t="shared" si="16"/>
        <v>639997.71428571641</v>
      </c>
      <c r="T115" s="2">
        <f t="shared" si="17"/>
        <v>10002.285714285681</v>
      </c>
      <c r="U115" s="2">
        <f t="shared" si="18"/>
        <v>650000</v>
      </c>
      <c r="V115" s="2">
        <f t="shared" si="34"/>
        <v>2431648</v>
      </c>
      <c r="W115" s="2">
        <f t="shared" si="19"/>
        <v>131831.75</v>
      </c>
      <c r="X115" s="2">
        <f t="shared" si="6"/>
        <v>518168.25</v>
      </c>
      <c r="Y115" s="2">
        <f t="shared" si="30"/>
        <v>40990787.283312872</v>
      </c>
      <c r="Z115" s="2" t="str">
        <f t="shared" si="8"/>
        <v>HERE</v>
      </c>
      <c r="AA115" s="2">
        <f>IF(Z115="HERE",Y115,AA114+Graph!$G$1*1000)</f>
        <v>40990787.283312872</v>
      </c>
      <c r="AB115" s="2">
        <f t="shared" si="20"/>
        <v>518168.25</v>
      </c>
      <c r="AC115" s="2">
        <f t="shared" si="31"/>
        <v>2431648</v>
      </c>
      <c r="AD115" s="3">
        <f t="shared" si="10"/>
        <v>40990787.283312872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26543432.098259076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46</v>
      </c>
      <c r="C116" s="7"/>
      <c r="D116" s="2" t="e">
        <f t="shared" si="11"/>
        <v>#N/A</v>
      </c>
      <c r="E116" s="2" t="e">
        <f t="shared" si="22"/>
        <v>#N/A</v>
      </c>
      <c r="F116" s="2">
        <v>666318.29608207941</v>
      </c>
      <c r="G116" s="2">
        <f t="shared" si="35"/>
        <v>639997.71428571432</v>
      </c>
      <c r="H116" s="2">
        <f t="shared" si="32"/>
        <v>43154898.893659264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1064990.1428571413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674833.11524608731</v>
      </c>
      <c r="Q116" s="2">
        <f t="shared" si="36"/>
        <v>650000</v>
      </c>
      <c r="R116" s="2">
        <f t="shared" si="33"/>
        <v>44072435.283312917</v>
      </c>
      <c r="S116" s="2">
        <f t="shared" si="16"/>
        <v>639997.71428571641</v>
      </c>
      <c r="T116" s="2">
        <f t="shared" si="17"/>
        <v>10002.285714285681</v>
      </c>
      <c r="U116" s="2">
        <f t="shared" si="18"/>
        <v>650000</v>
      </c>
      <c r="V116" s="2">
        <f t="shared" si="34"/>
        <v>2639309</v>
      </c>
      <c r="W116" s="2">
        <f t="shared" si="19"/>
        <v>207661</v>
      </c>
      <c r="X116" s="2">
        <f t="shared" si="6"/>
        <v>442339</v>
      </c>
      <c r="Y116" s="2">
        <f t="shared" si="30"/>
        <v>41433126.283312872</v>
      </c>
      <c r="Z116" s="2" t="str">
        <f t="shared" si="8"/>
        <v>HERE</v>
      </c>
      <c r="AA116" s="2">
        <f>IF(Z116="HERE",Y116,AA115+Graph!$G$1*1000)</f>
        <v>41433126.283312872</v>
      </c>
      <c r="AB116" s="2">
        <f t="shared" si="20"/>
        <v>442339</v>
      </c>
      <c r="AC116" s="2">
        <f t="shared" si="31"/>
        <v>2639309</v>
      </c>
      <c r="AD116" s="3">
        <f t="shared" si="10"/>
        <v>41433126.283312872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27052912.01073404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47</v>
      </c>
      <c r="C117" s="7"/>
      <c r="D117" s="2" t="e">
        <f t="shared" si="11"/>
        <v>#N/A</v>
      </c>
      <c r="E117" s="2" t="e">
        <f t="shared" si="22"/>
        <v>#N/A</v>
      </c>
      <c r="F117" s="2">
        <v>670825.48986139894</v>
      </c>
      <c r="G117" s="2">
        <f t="shared" si="35"/>
        <v>639997.71428571432</v>
      </c>
      <c r="H117" s="2">
        <f t="shared" si="32"/>
        <v>43794896.60794498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1074992.428571427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679414.69987994432</v>
      </c>
      <c r="Q117" s="2">
        <f t="shared" si="36"/>
        <v>650000</v>
      </c>
      <c r="R117" s="2">
        <f t="shared" si="33"/>
        <v>44722435.283312917</v>
      </c>
      <c r="S117" s="2">
        <f t="shared" si="16"/>
        <v>639997.71428571641</v>
      </c>
      <c r="T117" s="2">
        <f t="shared" si="17"/>
        <v>10002.285714285681</v>
      </c>
      <c r="U117" s="2">
        <f t="shared" si="18"/>
        <v>650000</v>
      </c>
      <c r="V117" s="2">
        <f t="shared" si="34"/>
        <v>2918252</v>
      </c>
      <c r="W117" s="2">
        <f t="shared" si="19"/>
        <v>278943</v>
      </c>
      <c r="X117" s="2">
        <f t="shared" si="6"/>
        <v>371057</v>
      </c>
      <c r="Y117" s="2">
        <f t="shared" si="30"/>
        <v>41804183.283312872</v>
      </c>
      <c r="Z117" s="2" t="str">
        <f t="shared" si="8"/>
        <v>HERE</v>
      </c>
      <c r="AA117" s="2">
        <f>IF(Z117="HERE",Y117,AA116+Graph!$G$1*1000)</f>
        <v>41804183.283312872</v>
      </c>
      <c r="AB117" s="2">
        <f t="shared" si="20"/>
        <v>371057</v>
      </c>
      <c r="AC117" s="2">
        <f t="shared" si="31"/>
        <v>2918252</v>
      </c>
      <c r="AD117" s="3">
        <f t="shared" si="10"/>
        <v>41804183.283312872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27566515.34937948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48</v>
      </c>
      <c r="C118" s="7"/>
      <c r="D118" s="2" t="e">
        <f t="shared" si="11"/>
        <v>#N/A</v>
      </c>
      <c r="E118" s="2" t="e">
        <f t="shared" si="22"/>
        <v>#N/A</v>
      </c>
      <c r="F118" s="2">
        <v>675332.68364071846</v>
      </c>
      <c r="G118" s="2">
        <f t="shared" si="35"/>
        <v>639997.71428571432</v>
      </c>
      <c r="H118" s="2">
        <f t="shared" si="32"/>
        <v>44434894.322230697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1084994.7142857127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683996.28451380134</v>
      </c>
      <c r="Q118" s="2">
        <f t="shared" si="36"/>
        <v>650000</v>
      </c>
      <c r="R118" s="2">
        <f t="shared" si="33"/>
        <v>45372435.283312917</v>
      </c>
      <c r="S118" s="2">
        <f t="shared" si="16"/>
        <v>639997.71428571641</v>
      </c>
      <c r="T118" s="2">
        <f t="shared" si="17"/>
        <v>10002.285714285681</v>
      </c>
      <c r="U118" s="2">
        <f t="shared" si="18"/>
        <v>650000</v>
      </c>
      <c r="V118" s="2">
        <f t="shared" si="34"/>
        <v>3234946</v>
      </c>
      <c r="W118" s="2">
        <f t="shared" si="19"/>
        <v>316694</v>
      </c>
      <c r="X118" s="2">
        <f t="shared" si="6"/>
        <v>333306</v>
      </c>
      <c r="Y118" s="2">
        <f t="shared" si="30"/>
        <v>42137489.283312872</v>
      </c>
      <c r="Z118" s="2" t="str">
        <f t="shared" si="8"/>
        <v>HERE</v>
      </c>
      <c r="AA118" s="2">
        <f>IF(Z118="HERE",Y118,AA117+Graph!$G$1*1000)</f>
        <v>42137489.283312872</v>
      </c>
      <c r="AB118" s="2">
        <f t="shared" si="20"/>
        <v>333306</v>
      </c>
      <c r="AC118" s="2">
        <f t="shared" si="31"/>
        <v>3234946</v>
      </c>
      <c r="AD118" s="3">
        <f t="shared" si="10"/>
        <v>42137489.283312872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28084242.114195388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49</v>
      </c>
      <c r="C119" s="7"/>
      <c r="D119" s="2" t="e">
        <f t="shared" si="11"/>
        <v>#N/A</v>
      </c>
      <c r="E119" s="2" t="e">
        <f t="shared" si="22"/>
        <v>#N/A</v>
      </c>
      <c r="F119" s="2">
        <v>679839.87742006779</v>
      </c>
      <c r="G119" s="2">
        <f t="shared" si="35"/>
        <v>639997.71428571432</v>
      </c>
      <c r="H119" s="2">
        <f t="shared" si="32"/>
        <v>45074892.036516413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1094996.9999999984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688577.86914765835</v>
      </c>
      <c r="Q119" s="2">
        <f t="shared" si="36"/>
        <v>650000</v>
      </c>
      <c r="R119" s="2">
        <f t="shared" si="33"/>
        <v>46022435.283312917</v>
      </c>
      <c r="S119" s="2">
        <f t="shared" si="16"/>
        <v>639997.71428571641</v>
      </c>
      <c r="T119" s="2">
        <f t="shared" si="17"/>
        <v>10002.285714285681</v>
      </c>
      <c r="U119" s="2">
        <f t="shared" si="18"/>
        <v>650000</v>
      </c>
      <c r="V119" s="2">
        <f t="shared" si="34"/>
        <v>3559179</v>
      </c>
      <c r="W119" s="2">
        <f t="shared" si="19"/>
        <v>324233</v>
      </c>
      <c r="X119" s="2">
        <f t="shared" si="6"/>
        <v>325767</v>
      </c>
      <c r="Y119" s="2">
        <f t="shared" si="30"/>
        <v>42463256.283312872</v>
      </c>
      <c r="Z119" s="2" t="str">
        <f t="shared" si="8"/>
        <v>HERE</v>
      </c>
      <c r="AA119" s="2">
        <f>IF(Z119="HERE",Y119,AA118+Graph!$G$1*1000)</f>
        <v>42463256.283312872</v>
      </c>
      <c r="AB119" s="2">
        <f t="shared" si="20"/>
        <v>325767</v>
      </c>
      <c r="AC119" s="2">
        <f t="shared" si="31"/>
        <v>3559179</v>
      </c>
      <c r="AD119" s="3">
        <f t="shared" si="10"/>
        <v>42463256.283312872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28606092.305181772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50</v>
      </c>
      <c r="C120" s="7"/>
      <c r="D120" s="2" t="e">
        <f t="shared" si="11"/>
        <v>#N/A</v>
      </c>
      <c r="E120" s="2" t="e">
        <f t="shared" si="22"/>
        <v>#N/A</v>
      </c>
      <c r="F120" s="2">
        <v>684347.07119938731</v>
      </c>
      <c r="G120" s="2">
        <f t="shared" si="35"/>
        <v>639997.71428571432</v>
      </c>
      <c r="H120" s="2">
        <f t="shared" si="32"/>
        <v>45714889.75080213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1104999.2857142841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693159.45378151536</v>
      </c>
      <c r="Q120" s="2">
        <f t="shared" si="36"/>
        <v>650000</v>
      </c>
      <c r="R120" s="2">
        <f t="shared" si="33"/>
        <v>46672435.283312917</v>
      </c>
      <c r="S120" s="2">
        <f t="shared" si="16"/>
        <v>639997.71428571641</v>
      </c>
      <c r="T120" s="2">
        <f t="shared" si="17"/>
        <v>10002.285714285681</v>
      </c>
      <c r="U120" s="2">
        <f t="shared" si="18"/>
        <v>650000</v>
      </c>
      <c r="V120" s="2">
        <f t="shared" si="34"/>
        <v>3837094</v>
      </c>
      <c r="W120" s="2">
        <f t="shared" si="19"/>
        <v>277915</v>
      </c>
      <c r="X120" s="2">
        <f t="shared" si="6"/>
        <v>372085</v>
      </c>
      <c r="Y120" s="2">
        <f t="shared" si="30"/>
        <v>42835341.283312872</v>
      </c>
      <c r="Z120" s="2" t="str">
        <f t="shared" si="8"/>
        <v>HERE</v>
      </c>
      <c r="AA120" s="2">
        <f>IF(Z120="HERE",Y120,AA119+Graph!$G$1*1000)</f>
        <v>42835341.283312872</v>
      </c>
      <c r="AB120" s="2">
        <f t="shared" si="20"/>
        <v>372085</v>
      </c>
      <c r="AC120" s="2">
        <f t="shared" si="31"/>
        <v>3837094</v>
      </c>
      <c r="AD120" s="3">
        <f t="shared" si="10"/>
        <v>42835341.283312872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29132065.92233862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51</v>
      </c>
      <c r="C121" s="7"/>
      <c r="D121" s="2" t="e">
        <f t="shared" si="11"/>
        <v>#N/A</v>
      </c>
      <c r="E121" s="2" t="e">
        <f t="shared" si="22"/>
        <v>#N/A</v>
      </c>
      <c r="F121" s="2">
        <v>688854.26497870684</v>
      </c>
      <c r="G121" s="2">
        <f t="shared" si="35"/>
        <v>639997.71428571432</v>
      </c>
      <c r="H121" s="2">
        <f t="shared" si="32"/>
        <v>46354887.465087846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1115001.5714285697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697741.03841534257</v>
      </c>
      <c r="Q121" s="2">
        <f t="shared" si="36"/>
        <v>650000</v>
      </c>
      <c r="R121" s="2">
        <f t="shared" si="33"/>
        <v>47322435.283312917</v>
      </c>
      <c r="S121" s="2">
        <f t="shared" si="16"/>
        <v>639997.71428571641</v>
      </c>
      <c r="T121" s="2">
        <f t="shared" si="17"/>
        <v>10002.285714285681</v>
      </c>
      <c r="U121" s="2">
        <f t="shared" si="18"/>
        <v>650000</v>
      </c>
      <c r="V121" s="2">
        <f t="shared" si="34"/>
        <v>4062501</v>
      </c>
      <c r="W121" s="2">
        <f t="shared" si="19"/>
        <v>225407</v>
      </c>
      <c r="X121" s="2">
        <f t="shared" si="6"/>
        <v>424593</v>
      </c>
      <c r="Y121" s="2">
        <f t="shared" si="30"/>
        <v>43259934.283312872</v>
      </c>
      <c r="Z121" s="2" t="str">
        <f t="shared" si="8"/>
        <v>HERE</v>
      </c>
      <c r="AA121" s="2">
        <f>IF(Z121="HERE",Y121,AA120+Graph!$G$1*1000)</f>
        <v>43259934.283312872</v>
      </c>
      <c r="AB121" s="2">
        <f t="shared" si="20"/>
        <v>424593</v>
      </c>
      <c r="AC121" s="2">
        <f t="shared" si="31"/>
        <v>4062501</v>
      </c>
      <c r="AD121" s="3">
        <f t="shared" si="10"/>
        <v>43259934.283312872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29662162.965665944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52</v>
      </c>
      <c r="C122" s="7"/>
      <c r="D122" s="2" t="e">
        <f t="shared" si="11"/>
        <v>#N/A</v>
      </c>
      <c r="E122" s="2" t="e">
        <f t="shared" si="22"/>
        <v>#N/A</v>
      </c>
      <c r="F122" s="2">
        <v>693361.45875805616</v>
      </c>
      <c r="G122" s="2">
        <f t="shared" si="35"/>
        <v>639997.71428571432</v>
      </c>
      <c r="H122" s="2">
        <f t="shared" si="32"/>
        <v>46994885.179373562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1125003.8571428554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702322.62304919958</v>
      </c>
      <c r="Q122" s="2">
        <f t="shared" si="36"/>
        <v>650000</v>
      </c>
      <c r="R122" s="2">
        <f t="shared" si="33"/>
        <v>47972435.283312917</v>
      </c>
      <c r="S122" s="2">
        <f t="shared" si="16"/>
        <v>639997.71428571641</v>
      </c>
      <c r="T122" s="2">
        <f t="shared" si="17"/>
        <v>10002.285714285681</v>
      </c>
      <c r="U122" s="2">
        <f t="shared" si="18"/>
        <v>650000</v>
      </c>
      <c r="V122" s="2">
        <f t="shared" si="34"/>
        <v>4266577</v>
      </c>
      <c r="W122" s="2">
        <f t="shared" si="19"/>
        <v>204076</v>
      </c>
      <c r="X122" s="2">
        <f t="shared" si="6"/>
        <v>445924</v>
      </c>
      <c r="Y122" s="2">
        <f t="shared" si="30"/>
        <v>43705858.283312872</v>
      </c>
      <c r="Z122" s="2" t="str">
        <f t="shared" si="8"/>
        <v>HERE</v>
      </c>
      <c r="AA122" s="2">
        <f>IF(Z122="HERE",Y122,AA121+Graph!$G$1*1000)</f>
        <v>43705858.283312872</v>
      </c>
      <c r="AB122" s="2">
        <f t="shared" si="20"/>
        <v>445924</v>
      </c>
      <c r="AC122" s="2">
        <f t="shared" si="31"/>
        <v>4266577</v>
      </c>
      <c r="AD122" s="3">
        <f t="shared" si="10"/>
        <v>43705858.283312872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30162239.319687553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53</v>
      </c>
      <c r="C123" s="7"/>
      <c r="D123" s="2" t="e">
        <f t="shared" si="11"/>
        <v>#N/A</v>
      </c>
      <c r="E123" s="2" t="e">
        <f t="shared" si="22"/>
        <v>#N/A</v>
      </c>
      <c r="F123" s="2">
        <v>697868.65253737569</v>
      </c>
      <c r="G123" s="2">
        <f t="shared" si="35"/>
        <v>639997.71428571432</v>
      </c>
      <c r="H123" s="2">
        <f t="shared" si="32"/>
        <v>47634882.893659279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1135006.1428571411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706904.20768305659</v>
      </c>
      <c r="Q123" s="2">
        <f t="shared" si="36"/>
        <v>650000</v>
      </c>
      <c r="R123" s="2">
        <f t="shared" si="33"/>
        <v>48622435.283312917</v>
      </c>
      <c r="S123" s="2">
        <f t="shared" si="16"/>
        <v>639997.71428571641</v>
      </c>
      <c r="T123" s="2">
        <f t="shared" si="17"/>
        <v>10002.285714285681</v>
      </c>
      <c r="U123" s="2">
        <f t="shared" si="18"/>
        <v>650000</v>
      </c>
      <c r="V123" s="2">
        <f t="shared" si="34"/>
        <v>4609740</v>
      </c>
      <c r="W123" s="2">
        <f t="shared" si="19"/>
        <v>343163</v>
      </c>
      <c r="X123" s="2">
        <f t="shared" si="6"/>
        <v>306837</v>
      </c>
      <c r="Y123" s="2">
        <f t="shared" si="30"/>
        <v>44012695.283312872</v>
      </c>
      <c r="Z123" s="2" t="str">
        <f t="shared" si="8"/>
        <v>HERE</v>
      </c>
      <c r="AA123" s="2">
        <f>IF(Z123="HERE",Y123,AA122+Graph!$G$1*1000)</f>
        <v>44012695.283312872</v>
      </c>
      <c r="AB123" s="2">
        <f t="shared" si="20"/>
        <v>306837</v>
      </c>
      <c r="AC123" s="2">
        <f t="shared" si="31"/>
        <v>4609740</v>
      </c>
      <c r="AD123" s="3">
        <f t="shared" si="10"/>
        <v>44012695.283312872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30666439.09987963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54</v>
      </c>
      <c r="C124" s="7"/>
      <c r="D124" s="2" t="e">
        <f t="shared" si="11"/>
        <v>#N/A</v>
      </c>
      <c r="E124" s="2" t="e">
        <f t="shared" si="22"/>
        <v>#N/A</v>
      </c>
      <c r="F124" s="2">
        <v>702375.84631669521</v>
      </c>
      <c r="G124" s="2">
        <f t="shared" si="35"/>
        <v>639997.71428571432</v>
      </c>
      <c r="H124" s="2">
        <f t="shared" si="32"/>
        <v>48274880.607944995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1145008.4285714268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711485.7923169136</v>
      </c>
      <c r="Q124" s="2">
        <f t="shared" si="36"/>
        <v>650000</v>
      </c>
      <c r="R124" s="2">
        <f t="shared" si="33"/>
        <v>49272435.283312917</v>
      </c>
      <c r="S124" s="2">
        <f t="shared" si="16"/>
        <v>639997.71428571641</v>
      </c>
      <c r="T124" s="2">
        <f t="shared" si="17"/>
        <v>10002.285714285681</v>
      </c>
      <c r="U124" s="2">
        <f t="shared" si="18"/>
        <v>650000</v>
      </c>
      <c r="V124" s="2">
        <f t="shared" si="34"/>
        <v>4973248</v>
      </c>
      <c r="W124" s="2">
        <f t="shared" si="19"/>
        <v>363508</v>
      </c>
      <c r="X124" s="2">
        <f t="shared" si="6"/>
        <v>286492</v>
      </c>
      <c r="Y124" s="2">
        <f t="shared" si="30"/>
        <v>44299187.283312872</v>
      </c>
      <c r="Z124" s="2" t="str">
        <f t="shared" si="8"/>
        <v>HERE</v>
      </c>
      <c r="AA124" s="2">
        <f>IF(Z124="HERE",Y124,AA123+Graph!$G$1*1000)</f>
        <v>44299187.283312872</v>
      </c>
      <c r="AB124" s="2">
        <f t="shared" si="20"/>
        <v>286492</v>
      </c>
      <c r="AC124" s="2">
        <f t="shared" si="31"/>
        <v>4973248</v>
      </c>
      <c r="AD124" s="3">
        <f t="shared" si="10"/>
        <v>44299187.283312872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31174762.306242179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55</v>
      </c>
      <c r="C125" s="7"/>
      <c r="D125" s="2" t="e">
        <f t="shared" si="11"/>
        <v>#N/A</v>
      </c>
      <c r="E125" s="2" t="e">
        <f t="shared" si="22"/>
        <v>#N/A</v>
      </c>
      <c r="F125" s="2">
        <v>706883.04009604454</v>
      </c>
      <c r="G125" s="2">
        <f t="shared" si="35"/>
        <v>639997.71428571432</v>
      </c>
      <c r="H125" s="2">
        <f t="shared" si="32"/>
        <v>48914878.322230712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1155010.7142857125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716067.37695077062</v>
      </c>
      <c r="Q125" s="2">
        <f t="shared" si="36"/>
        <v>650000</v>
      </c>
      <c r="R125" s="2">
        <f t="shared" si="33"/>
        <v>49922435.283312917</v>
      </c>
      <c r="S125" s="2">
        <f t="shared" si="16"/>
        <v>639997.71428571641</v>
      </c>
      <c r="T125" s="2">
        <f t="shared" si="17"/>
        <v>10002.285714285681</v>
      </c>
      <c r="U125" s="2">
        <f t="shared" si="18"/>
        <v>650000</v>
      </c>
      <c r="V125" s="2">
        <f t="shared" si="34"/>
        <v>5383103</v>
      </c>
      <c r="W125" s="2">
        <f t="shared" si="19"/>
        <v>409855</v>
      </c>
      <c r="X125" s="2">
        <f t="shared" si="6"/>
        <v>240145</v>
      </c>
      <c r="Y125" s="2">
        <f t="shared" si="30"/>
        <v>44539332.283312872</v>
      </c>
      <c r="Z125" s="2" t="str">
        <f t="shared" si="8"/>
        <v>HERE</v>
      </c>
      <c r="AA125" s="2">
        <f>IF(Z125="HERE",Y125,AA124+Graph!$G$1*1000)</f>
        <v>44539332.283312872</v>
      </c>
      <c r="AB125" s="2">
        <f t="shared" si="20"/>
        <v>240145</v>
      </c>
      <c r="AC125" s="2">
        <f t="shared" si="31"/>
        <v>5383103</v>
      </c>
      <c r="AD125" s="3">
        <f t="shared" si="10"/>
        <v>44539332.283312872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31687208.938775167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56</v>
      </c>
      <c r="C126" s="7"/>
      <c r="D126" s="2" t="e">
        <f t="shared" si="11"/>
        <v>#N/A</v>
      </c>
      <c r="E126" s="2" t="e">
        <f t="shared" si="22"/>
        <v>#N/A</v>
      </c>
      <c r="F126" s="2">
        <v>711390.23387536407</v>
      </c>
      <c r="G126" s="2">
        <f t="shared" si="35"/>
        <v>639997.71428571432</v>
      </c>
      <c r="H126" s="2">
        <f t="shared" si="32"/>
        <v>49554876.036516428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1165012.9999999981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720648.96158462763</v>
      </c>
      <c r="Q126" s="2">
        <f t="shared" si="36"/>
        <v>650000</v>
      </c>
      <c r="R126" s="2">
        <f t="shared" si="33"/>
        <v>50572435.283312917</v>
      </c>
      <c r="S126" s="2">
        <f t="shared" si="16"/>
        <v>639997.71428571641</v>
      </c>
      <c r="T126" s="2">
        <f t="shared" si="17"/>
        <v>10002.285714285681</v>
      </c>
      <c r="U126" s="2">
        <f t="shared" si="18"/>
        <v>650000</v>
      </c>
      <c r="V126" s="2">
        <f t="shared" si="34"/>
        <v>5861351</v>
      </c>
      <c r="W126" s="2">
        <f t="shared" si="19"/>
        <v>478248</v>
      </c>
      <c r="X126" s="2">
        <f t="shared" si="6"/>
        <v>171752</v>
      </c>
      <c r="Y126" s="2">
        <f t="shared" si="30"/>
        <v>44711084.283312872</v>
      </c>
      <c r="Z126" s="2" t="str">
        <f t="shared" si="8"/>
        <v>HERE</v>
      </c>
      <c r="AA126" s="2">
        <f>IF(Z126="HERE",Y126,AA125+Graph!$G$1*1000)</f>
        <v>44711084.283312872</v>
      </c>
      <c r="AB126" s="2">
        <f t="shared" si="20"/>
        <v>171752</v>
      </c>
      <c r="AC126" s="2">
        <f t="shared" si="31"/>
        <v>5861351</v>
      </c>
      <c r="AD126" s="3">
        <f t="shared" si="10"/>
        <v>44711084.283312872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32203778.99747863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57</v>
      </c>
      <c r="C127" s="7"/>
      <c r="D127" s="2" t="e">
        <f t="shared" si="11"/>
        <v>#N/A</v>
      </c>
      <c r="E127" s="2" t="e">
        <f t="shared" si="22"/>
        <v>#N/A</v>
      </c>
      <c r="F127" s="2">
        <v>715897.42765468359</v>
      </c>
      <c r="G127" s="2">
        <f t="shared" si="35"/>
        <v>639997.71428571432</v>
      </c>
      <c r="H127" s="2">
        <f t="shared" si="32"/>
        <v>50194873.750802144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1175015.2857142838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725230.54621848464</v>
      </c>
      <c r="Q127" s="2">
        <f t="shared" si="36"/>
        <v>650000</v>
      </c>
      <c r="R127" s="2">
        <f t="shared" si="33"/>
        <v>51222435.283312917</v>
      </c>
      <c r="S127" s="2">
        <f t="shared" si="16"/>
        <v>639997.71428571641</v>
      </c>
      <c r="T127" s="2">
        <f t="shared" si="17"/>
        <v>10002.285714285681</v>
      </c>
      <c r="U127" s="2">
        <f t="shared" si="18"/>
        <v>650000</v>
      </c>
      <c r="V127" s="2">
        <f t="shared" si="34"/>
        <v>6353321</v>
      </c>
      <c r="W127" s="2">
        <f t="shared" si="19"/>
        <v>491970</v>
      </c>
      <c r="X127" s="2">
        <f t="shared" si="6"/>
        <v>158030</v>
      </c>
      <c r="Y127" s="2">
        <f t="shared" si="30"/>
        <v>44869114.283312872</v>
      </c>
      <c r="Z127" s="2" t="str">
        <f t="shared" si="8"/>
        <v>HERE</v>
      </c>
      <c r="AA127" s="2">
        <f>IF(Z127="HERE",Y127,AA126+Graph!$G$1*1000)</f>
        <v>44869114.283312872</v>
      </c>
      <c r="AB127" s="2">
        <f t="shared" si="20"/>
        <v>158030</v>
      </c>
      <c r="AC127" s="2">
        <f t="shared" si="31"/>
        <v>6353321</v>
      </c>
      <c r="AD127" s="3">
        <f t="shared" si="10"/>
        <v>44869114.283312872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32724472.482352562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58</v>
      </c>
      <c r="C128" s="7"/>
      <c r="D128" s="2" t="e">
        <f t="shared" si="11"/>
        <v>#N/A</v>
      </c>
      <c r="E128" s="2" t="e">
        <f t="shared" si="22"/>
        <v>#N/A</v>
      </c>
      <c r="F128" s="2">
        <v>720404.62143403292</v>
      </c>
      <c r="G128" s="2">
        <f t="shared" si="35"/>
        <v>639997.71428571432</v>
      </c>
      <c r="H128" s="2">
        <f t="shared" si="32"/>
        <v>50834871.465087861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1185017.5714285695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729812.13085234165</v>
      </c>
      <c r="Q128" s="2">
        <f t="shared" si="36"/>
        <v>650000</v>
      </c>
      <c r="R128" s="2">
        <f t="shared" si="33"/>
        <v>51872435.283312917</v>
      </c>
      <c r="S128" s="2">
        <f t="shared" si="16"/>
        <v>639997.71428571641</v>
      </c>
      <c r="T128" s="2">
        <f t="shared" si="17"/>
        <v>10002.285714285681</v>
      </c>
      <c r="U128" s="2">
        <f t="shared" si="18"/>
        <v>650000</v>
      </c>
      <c r="V128" s="2">
        <f t="shared" si="34"/>
        <v>6573570</v>
      </c>
      <c r="W128" s="2">
        <f t="shared" si="19"/>
        <v>220249</v>
      </c>
      <c r="X128" s="2">
        <f t="shared" si="6"/>
        <v>429751</v>
      </c>
      <c r="Y128" s="2">
        <f t="shared" si="30"/>
        <v>45298865.283312872</v>
      </c>
      <c r="Z128" s="2" t="str">
        <f t="shared" si="8"/>
        <v>HERE</v>
      </c>
      <c r="AA128" s="2">
        <f>IF(Z128="HERE",Y128,AA127+Graph!$G$1*1000)</f>
        <v>45298865.283312872</v>
      </c>
      <c r="AB128" s="2">
        <f t="shared" si="20"/>
        <v>429751</v>
      </c>
      <c r="AC128" s="2">
        <f t="shared" si="31"/>
        <v>6573570</v>
      </c>
      <c r="AD128" s="3">
        <f t="shared" si="10"/>
        <v>45298865.283312872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33249289.393396966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59</v>
      </c>
      <c r="C129" s="7"/>
      <c r="D129" s="2" t="e">
        <f t="shared" si="11"/>
        <v>#N/A</v>
      </c>
      <c r="E129" s="2" t="e">
        <f t="shared" si="22"/>
        <v>#N/A</v>
      </c>
      <c r="F129" s="2">
        <v>724911.81521335244</v>
      </c>
      <c r="G129" s="2">
        <f t="shared" si="35"/>
        <v>639997.71428571432</v>
      </c>
      <c r="H129" s="2">
        <f t="shared" si="32"/>
        <v>51474869.179373577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1195019.8571428552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734393.71548619866</v>
      </c>
      <c r="Q129" s="2">
        <f t="shared" si="36"/>
        <v>650000</v>
      </c>
      <c r="R129" s="2">
        <f t="shared" si="33"/>
        <v>52522435.283312917</v>
      </c>
      <c r="S129" s="2">
        <f t="shared" si="16"/>
        <v>639997.71428571641</v>
      </c>
      <c r="T129" s="2">
        <f t="shared" si="17"/>
        <v>10002.285714285681</v>
      </c>
      <c r="U129" s="2">
        <f t="shared" si="18"/>
        <v>650000</v>
      </c>
      <c r="V129" s="2">
        <f t="shared" si="34"/>
        <v>6853372</v>
      </c>
      <c r="W129" s="2">
        <f t="shared" si="19"/>
        <v>279802</v>
      </c>
      <c r="X129" s="2">
        <f t="shared" si="6"/>
        <v>370198</v>
      </c>
      <c r="Y129" s="2">
        <f t="shared" si="30"/>
        <v>45669063.283312872</v>
      </c>
      <c r="Z129" s="2" t="str">
        <f t="shared" si="8"/>
        <v>HERE</v>
      </c>
      <c r="AA129" s="2">
        <f>IF(Z129="HERE",Y129,AA128+Graph!$G$1*1000)</f>
        <v>45669063.283312872</v>
      </c>
      <c r="AB129" s="2">
        <f t="shared" si="20"/>
        <v>370198</v>
      </c>
      <c r="AC129" s="2">
        <f t="shared" si="31"/>
        <v>6853372</v>
      </c>
      <c r="AD129" s="3">
        <f t="shared" si="10"/>
        <v>45669063.283312872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33711594.800254703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60</v>
      </c>
      <c r="C130" s="7"/>
      <c r="D130" s="2" t="e">
        <f t="shared" si="11"/>
        <v>#N/A</v>
      </c>
      <c r="E130" s="2" t="e">
        <f t="shared" si="22"/>
        <v>#N/A</v>
      </c>
      <c r="F130" s="2">
        <v>729419.00899270177</v>
      </c>
      <c r="G130" s="2">
        <f t="shared" si="35"/>
        <v>639997.71428571432</v>
      </c>
      <c r="H130" s="2">
        <f t="shared" si="32"/>
        <v>52114866.893659294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1205022.1428571409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738975.30012002587</v>
      </c>
      <c r="Q130" s="2">
        <f t="shared" si="36"/>
        <v>650000</v>
      </c>
      <c r="R130" s="2">
        <f t="shared" si="33"/>
        <v>53172435.283312917</v>
      </c>
      <c r="S130" s="2">
        <f t="shared" si="16"/>
        <v>639997.71428571641</v>
      </c>
      <c r="T130" s="2">
        <f t="shared" si="17"/>
        <v>10002.285714285681</v>
      </c>
      <c r="U130" s="2">
        <f t="shared" si="18"/>
        <v>650000</v>
      </c>
      <c r="V130" s="2">
        <f t="shared" si="34"/>
        <v>7164387</v>
      </c>
      <c r="W130" s="2">
        <f t="shared" si="19"/>
        <v>311015</v>
      </c>
      <c r="X130" s="2">
        <f t="shared" si="6"/>
        <v>338985</v>
      </c>
      <c r="Y130" s="2">
        <f t="shared" si="30"/>
        <v>46008048.283312872</v>
      </c>
      <c r="Z130" s="2" t="str">
        <f t="shared" si="8"/>
        <v>HERE</v>
      </c>
      <c r="AA130" s="2">
        <f>IF(Z130="HERE",Y130,AA129+Graph!$G$1*1000)</f>
        <v>46008048.283312872</v>
      </c>
      <c r="AB130" s="2">
        <f t="shared" si="20"/>
        <v>338985</v>
      </c>
      <c r="AC130" s="2">
        <f t="shared" si="31"/>
        <v>7164387</v>
      </c>
      <c r="AD130" s="3">
        <f t="shared" si="10"/>
        <v>46008048.283312872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34178023.633282907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61</v>
      </c>
      <c r="C131" s="7"/>
      <c r="D131" s="2" t="e">
        <f t="shared" si="11"/>
        <v>#N/A</v>
      </c>
      <c r="E131" s="2" t="e">
        <f t="shared" si="22"/>
        <v>#N/A</v>
      </c>
      <c r="F131" s="2">
        <v>733926.20277202129</v>
      </c>
      <c r="G131" s="2">
        <f t="shared" si="35"/>
        <v>639997.71428571432</v>
      </c>
      <c r="H131" s="2">
        <f t="shared" si="32"/>
        <v>52754864.60794501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1215024.4285714265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743556.88475388288</v>
      </c>
      <c r="Q131" s="2">
        <f t="shared" si="36"/>
        <v>650000</v>
      </c>
      <c r="R131" s="2">
        <f t="shared" si="33"/>
        <v>53822435.283312917</v>
      </c>
      <c r="S131" s="2">
        <f t="shared" si="16"/>
        <v>639997.71428571641</v>
      </c>
      <c r="T131" s="2">
        <f t="shared" si="17"/>
        <v>10002.285714285681</v>
      </c>
      <c r="U131" s="2">
        <f t="shared" si="18"/>
        <v>650000</v>
      </c>
      <c r="V131" s="2">
        <f t="shared" si="34"/>
        <v>7447199</v>
      </c>
      <c r="W131" s="2">
        <f t="shared" si="19"/>
        <v>282812</v>
      </c>
      <c r="X131" s="2">
        <f t="shared" si="6"/>
        <v>367188</v>
      </c>
      <c r="Y131" s="2">
        <f t="shared" si="30"/>
        <v>46375236.283312872</v>
      </c>
      <c r="Z131" s="2" t="str">
        <f t="shared" si="8"/>
        <v>HERE</v>
      </c>
      <c r="AA131" s="2">
        <f>IF(Z131="HERE",Y131,AA130+Graph!$G$1*1000)</f>
        <v>46375236.283312872</v>
      </c>
      <c r="AB131" s="2">
        <f t="shared" si="20"/>
        <v>367188</v>
      </c>
      <c r="AC131" s="2">
        <f t="shared" si="31"/>
        <v>7447199</v>
      </c>
      <c r="AD131" s="3">
        <f t="shared" si="10"/>
        <v>46375236.283312872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34648575.892481588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62</v>
      </c>
      <c r="C132" s="7"/>
      <c r="D132" s="2" t="e">
        <f t="shared" si="11"/>
        <v>#N/A</v>
      </c>
      <c r="E132" s="2" t="e">
        <f t="shared" si="22"/>
        <v>#N/A</v>
      </c>
      <c r="F132" s="2">
        <v>738433.39655134082</v>
      </c>
      <c r="G132" s="2">
        <f t="shared" si="35"/>
        <v>639997.71428571432</v>
      </c>
      <c r="H132" s="2">
        <f t="shared" si="32"/>
        <v>53394862.322230726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1225026.7142857122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748138.4693877399</v>
      </c>
      <c r="Q132" s="2">
        <f t="shared" si="36"/>
        <v>650000</v>
      </c>
      <c r="R132" s="2">
        <f t="shared" si="33"/>
        <v>54472435.283312917</v>
      </c>
      <c r="S132" s="2">
        <f t="shared" si="16"/>
        <v>639997.71428571641</v>
      </c>
      <c r="T132" s="2">
        <f t="shared" si="17"/>
        <v>10002.285714285681</v>
      </c>
      <c r="U132" s="2">
        <f t="shared" si="18"/>
        <v>650000</v>
      </c>
      <c r="V132" s="2">
        <f t="shared" si="34"/>
        <v>7891184</v>
      </c>
      <c r="W132" s="2">
        <f t="shared" si="19"/>
        <v>443985</v>
      </c>
      <c r="X132" s="2">
        <f t="shared" si="6"/>
        <v>206015</v>
      </c>
      <c r="Y132" s="2">
        <f t="shared" si="30"/>
        <v>46581251.283312872</v>
      </c>
      <c r="Z132" s="2" t="str">
        <f t="shared" si="8"/>
        <v>HERE</v>
      </c>
      <c r="AA132" s="2">
        <f>IF(Z132="HERE",Y132,AA131+Graph!$G$1*1000)</f>
        <v>46581251.283312872</v>
      </c>
      <c r="AB132" s="2">
        <f t="shared" si="20"/>
        <v>206015</v>
      </c>
      <c r="AC132" s="2">
        <f t="shared" si="31"/>
        <v>7891184</v>
      </c>
      <c r="AD132" s="3">
        <f t="shared" si="10"/>
        <v>46581251.283312872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35121518.904981583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63</v>
      </c>
      <c r="C133" s="7"/>
      <c r="D133" s="2" t="e">
        <f t="shared" si="11"/>
        <v>#N/A</v>
      </c>
      <c r="E133" s="2" t="e">
        <f t="shared" si="22"/>
        <v>#N/A</v>
      </c>
      <c r="F133" s="2">
        <v>742940.59033069015</v>
      </c>
      <c r="G133" s="2">
        <f t="shared" si="35"/>
        <v>639997.71428571432</v>
      </c>
      <c r="H133" s="2">
        <f t="shared" si="32"/>
        <v>54034860.036516443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1235028.9999999979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752720.05402159691</v>
      </c>
      <c r="Q133" s="2">
        <f t="shared" si="36"/>
        <v>650000</v>
      </c>
      <c r="R133" s="2">
        <f t="shared" si="33"/>
        <v>55122435.283312917</v>
      </c>
      <c r="S133" s="2">
        <f t="shared" si="16"/>
        <v>639997.71428571641</v>
      </c>
      <c r="T133" s="2">
        <f t="shared" si="17"/>
        <v>10002.285714285681</v>
      </c>
      <c r="U133" s="2">
        <f t="shared" si="18"/>
        <v>650000</v>
      </c>
      <c r="V133" s="2">
        <f t="shared" si="34"/>
        <v>8378940</v>
      </c>
      <c r="W133" s="2">
        <f t="shared" si="19"/>
        <v>487756</v>
      </c>
      <c r="X133" s="2">
        <f t="shared" si="6"/>
        <v>162244</v>
      </c>
      <c r="Y133" s="2">
        <f t="shared" si="30"/>
        <v>46743495.283312872</v>
      </c>
      <c r="Z133" s="2" t="str">
        <f t="shared" si="8"/>
        <v>HERE</v>
      </c>
      <c r="AA133" s="2">
        <f>IF(Z133="HERE",Y133,AA132+Graph!$G$1*1000)</f>
        <v>46743495.283312872</v>
      </c>
      <c r="AB133" s="2">
        <f t="shared" si="20"/>
        <v>162244</v>
      </c>
      <c r="AC133" s="2">
        <f t="shared" si="31"/>
        <v>8378940</v>
      </c>
      <c r="AD133" s="3">
        <f t="shared" si="10"/>
        <v>46743495.283312872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35594461.917481586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64</v>
      </c>
      <c r="C134" s="7"/>
      <c r="D134" s="2" t="e">
        <f t="shared" si="11"/>
        <v>#N/A</v>
      </c>
      <c r="E134" s="2" t="e">
        <f t="shared" si="22"/>
        <v>#N/A</v>
      </c>
      <c r="F134" s="2">
        <v>747447.78411000967</v>
      </c>
      <c r="G134" s="2">
        <f t="shared" si="35"/>
        <v>639997.71428571432</v>
      </c>
      <c r="H134" s="2">
        <f t="shared" si="32"/>
        <v>54674857.750802159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1245031.2857142836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757301.63865545392</v>
      </c>
      <c r="Q134" s="2">
        <f t="shared" si="36"/>
        <v>650000</v>
      </c>
      <c r="R134" s="2">
        <f t="shared" si="33"/>
        <v>55772435.283312917</v>
      </c>
      <c r="S134" s="2">
        <f t="shared" si="16"/>
        <v>639997.71428571641</v>
      </c>
      <c r="T134" s="2">
        <f t="shared" si="17"/>
        <v>10002.285714285681</v>
      </c>
      <c r="U134" s="2">
        <f t="shared" si="18"/>
        <v>650000</v>
      </c>
      <c r="V134" s="2">
        <f t="shared" si="34"/>
        <v>8977329</v>
      </c>
      <c r="W134" s="2">
        <f t="shared" si="19"/>
        <v>598389</v>
      </c>
      <c r="X134" s="2">
        <f t="shared" si="6"/>
        <v>51611</v>
      </c>
      <c r="Y134" s="2">
        <f t="shared" si="30"/>
        <v>46795106.283312872</v>
      </c>
      <c r="Z134" s="2" t="str">
        <f t="shared" si="8"/>
        <v>HERE</v>
      </c>
      <c r="AA134" s="2">
        <f>IF(Z134="HERE",Y134,AA133+Graph!$G$1*1000)</f>
        <v>46795106.283312872</v>
      </c>
      <c r="AB134" s="2">
        <f t="shared" si="20"/>
        <v>51611</v>
      </c>
      <c r="AC134" s="2">
        <f t="shared" si="31"/>
        <v>8977329</v>
      </c>
      <c r="AD134" s="3">
        <f t="shared" si="10"/>
        <v>46795106.283312872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36067404.929981589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65</v>
      </c>
      <c r="C135" s="7"/>
      <c r="D135" s="2" t="e">
        <f t="shared" si="11"/>
        <v>#N/A</v>
      </c>
      <c r="E135" s="2" t="e">
        <f t="shared" si="22"/>
        <v>#N/A</v>
      </c>
      <c r="F135" s="2">
        <v>751954.9778893292</v>
      </c>
      <c r="G135" s="2">
        <f t="shared" si="35"/>
        <v>639997.71428571432</v>
      </c>
      <c r="H135" s="2">
        <f t="shared" si="32"/>
        <v>55314855.465087876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1255033.5714285693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761883.22328931093</v>
      </c>
      <c r="Q135" s="2">
        <f t="shared" si="36"/>
        <v>650000</v>
      </c>
      <c r="R135" s="2">
        <f t="shared" si="33"/>
        <v>56422435.283312917</v>
      </c>
      <c r="S135" s="2">
        <f t="shared" si="16"/>
        <v>639997.71428571641</v>
      </c>
      <c r="T135" s="2">
        <f t="shared" si="17"/>
        <v>10002.285714285681</v>
      </c>
      <c r="U135" s="2">
        <f t="shared" si="18"/>
        <v>650000</v>
      </c>
      <c r="V135" s="2">
        <f t="shared" si="34"/>
        <v>9296367</v>
      </c>
      <c r="W135" s="2">
        <f t="shared" si="19"/>
        <v>319038</v>
      </c>
      <c r="X135" s="2">
        <f t="shared" si="6"/>
        <v>330962</v>
      </c>
      <c r="Y135" s="2">
        <f t="shared" si="30"/>
        <v>47126068.283312872</v>
      </c>
      <c r="Z135" s="2" t="str">
        <f t="shared" si="8"/>
        <v>HERE</v>
      </c>
      <c r="AA135" s="2">
        <f>IF(Z135="HERE",Y135,AA134+Graph!$G$1*1000)</f>
        <v>47126068.283312872</v>
      </c>
      <c r="AB135" s="2">
        <f t="shared" si="20"/>
        <v>330962</v>
      </c>
      <c r="AC135" s="2">
        <f t="shared" si="31"/>
        <v>9296367</v>
      </c>
      <c r="AD135" s="3">
        <f t="shared" si="10"/>
        <v>47126068.283312872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36540347.942481585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66</v>
      </c>
      <c r="C136" s="7"/>
      <c r="D136" s="2" t="e">
        <f t="shared" si="11"/>
        <v>#N/A</v>
      </c>
      <c r="E136" s="2" t="e">
        <f t="shared" si="22"/>
        <v>#N/A</v>
      </c>
      <c r="F136" s="2">
        <v>756462.17166867852</v>
      </c>
      <c r="G136" s="2">
        <f t="shared" si="35"/>
        <v>639997.71428571432</v>
      </c>
      <c r="H136" s="2">
        <f t="shared" si="32"/>
        <v>55954853.179373592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1265035.8571428549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766464.80792316794</v>
      </c>
      <c r="Q136" s="2">
        <f t="shared" si="36"/>
        <v>650000</v>
      </c>
      <c r="R136" s="2">
        <f t="shared" si="33"/>
        <v>57072435.283312917</v>
      </c>
      <c r="S136" s="2">
        <f t="shared" si="16"/>
        <v>639997.71428571641</v>
      </c>
      <c r="T136" s="2">
        <f t="shared" si="17"/>
        <v>10002.285714285681</v>
      </c>
      <c r="U136" s="2">
        <f t="shared" si="18"/>
        <v>650000</v>
      </c>
      <c r="V136" s="2">
        <f t="shared" si="34"/>
        <v>9646715</v>
      </c>
      <c r="W136" s="2">
        <f t="shared" si="19"/>
        <v>350348</v>
      </c>
      <c r="X136" s="2">
        <f t="shared" si="6"/>
        <v>299652</v>
      </c>
      <c r="Y136" s="2">
        <f t="shared" si="30"/>
        <v>47425720.283312872</v>
      </c>
      <c r="Z136" s="2" t="str">
        <f t="shared" si="8"/>
        <v>HERE</v>
      </c>
      <c r="AA136" s="2">
        <f>IF(Z136="HERE",Y136,AA135+Graph!$G$1*1000)</f>
        <v>47425720.283312872</v>
      </c>
      <c r="AB136" s="2">
        <f t="shared" si="20"/>
        <v>299652</v>
      </c>
      <c r="AC136" s="2">
        <f t="shared" si="31"/>
        <v>9646715</v>
      </c>
      <c r="AD136" s="3">
        <f t="shared" si="10"/>
        <v>47425720.283312872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37013290.954981588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67</v>
      </c>
      <c r="C137" s="7"/>
      <c r="D137" s="2" t="e">
        <f t="shared" si="11"/>
        <v>#N/A</v>
      </c>
      <c r="E137" s="2" t="e">
        <f t="shared" si="22"/>
        <v>#N/A</v>
      </c>
      <c r="F137" s="2">
        <v>760969.36544799805</v>
      </c>
      <c r="G137" s="2">
        <f t="shared" si="35"/>
        <v>639997.71428571432</v>
      </c>
      <c r="H137" s="2">
        <f t="shared" si="32"/>
        <v>56594850.893659309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1275038.1428571406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771046.39255702496</v>
      </c>
      <c r="Q137" s="2">
        <f t="shared" si="36"/>
        <v>650000</v>
      </c>
      <c r="R137" s="2">
        <f t="shared" si="33"/>
        <v>57722435.283312917</v>
      </c>
      <c r="S137" s="2">
        <f t="shared" si="16"/>
        <v>639997.71428571641</v>
      </c>
      <c r="T137" s="2">
        <f t="shared" si="17"/>
        <v>10002.285714285681</v>
      </c>
      <c r="U137" s="2">
        <f t="shared" si="18"/>
        <v>650000</v>
      </c>
      <c r="V137" s="2">
        <f t="shared" si="34"/>
        <v>10021471</v>
      </c>
      <c r="W137" s="2">
        <f t="shared" si="19"/>
        <v>374756</v>
      </c>
      <c r="X137" s="2">
        <f t="shared" si="6"/>
        <v>275244</v>
      </c>
      <c r="Y137" s="2">
        <f t="shared" si="30"/>
        <v>47700964.283312872</v>
      </c>
      <c r="Z137" s="2" t="str">
        <f t="shared" si="8"/>
        <v>HERE</v>
      </c>
      <c r="AA137" s="2">
        <f>IF(Z137="HERE",Y137,AA136+Graph!$G$1*1000)</f>
        <v>47700964.283312872</v>
      </c>
      <c r="AB137" s="2">
        <f t="shared" si="20"/>
        <v>275244</v>
      </c>
      <c r="AC137" s="2">
        <f t="shared" si="31"/>
        <v>10021471</v>
      </c>
      <c r="AD137" s="3">
        <f t="shared" si="10"/>
        <v>47700964.283312872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37421779.104981586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68</v>
      </c>
      <c r="C138" s="7"/>
      <c r="D138" s="2" t="e">
        <f t="shared" si="11"/>
        <v>#N/A</v>
      </c>
      <c r="E138" s="2" t="e">
        <f t="shared" si="22"/>
        <v>#N/A</v>
      </c>
      <c r="F138" s="2">
        <v>765476.55922731757</v>
      </c>
      <c r="G138" s="2">
        <f t="shared" si="35"/>
        <v>639997.71428571432</v>
      </c>
      <c r="H138" s="2">
        <f t="shared" si="32"/>
        <v>57234848.607945025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1285040.4285714263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775627.97719085217</v>
      </c>
      <c r="Q138" s="2">
        <f t="shared" si="36"/>
        <v>650000</v>
      </c>
      <c r="R138" s="2">
        <f t="shared" si="33"/>
        <v>58372435.283312917</v>
      </c>
      <c r="S138" s="2">
        <f t="shared" si="16"/>
        <v>639997.71428571641</v>
      </c>
      <c r="T138" s="2">
        <f t="shared" si="17"/>
        <v>10002.285714285681</v>
      </c>
      <c r="U138" s="2">
        <f t="shared" si="18"/>
        <v>650000</v>
      </c>
      <c r="V138" s="2">
        <f t="shared" si="34"/>
        <v>10490487</v>
      </c>
      <c r="W138" s="2">
        <f t="shared" si="19"/>
        <v>469016</v>
      </c>
      <c r="X138" s="2">
        <f t="shared" si="6"/>
        <v>180984</v>
      </c>
      <c r="Y138" s="2">
        <f t="shared" si="30"/>
        <v>47881948.283312872</v>
      </c>
      <c r="Z138" s="2" t="str">
        <f t="shared" si="8"/>
        <v>HERE</v>
      </c>
      <c r="AA138" s="2">
        <f>IF(Z138="HERE",Y138,AA137+Graph!$G$1*1000)</f>
        <v>47881948.283312872</v>
      </c>
      <c r="AB138" s="2">
        <f t="shared" si="20"/>
        <v>180984</v>
      </c>
      <c r="AC138" s="2">
        <f t="shared" si="31"/>
        <v>10490487</v>
      </c>
      <c r="AD138" s="3">
        <f t="shared" si="10"/>
        <v>47881948.283312872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37769677.554981589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69</v>
      </c>
      <c r="C139" s="7"/>
      <c r="D139" s="2" t="e">
        <f t="shared" si="11"/>
        <v>#N/A</v>
      </c>
      <c r="E139" s="2" t="e">
        <f t="shared" si="22"/>
        <v>#N/A</v>
      </c>
      <c r="F139" s="2">
        <v>769983.7530066669</v>
      </c>
      <c r="G139" s="2">
        <f t="shared" si="35"/>
        <v>639997.71428571432</v>
      </c>
      <c r="H139" s="2">
        <f t="shared" si="32"/>
        <v>57874846.322230741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1295042.714285712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780209.56182470918</v>
      </c>
      <c r="Q139" s="2">
        <f t="shared" si="36"/>
        <v>650000</v>
      </c>
      <c r="R139" s="2">
        <f t="shared" si="33"/>
        <v>59022435.283312917</v>
      </c>
      <c r="S139" s="2">
        <f t="shared" si="16"/>
        <v>639997.71428571641</v>
      </c>
      <c r="T139" s="2">
        <f t="shared" si="17"/>
        <v>10002.285714285681</v>
      </c>
      <c r="U139" s="2">
        <f t="shared" si="18"/>
        <v>650000</v>
      </c>
      <c r="V139" s="2">
        <f t="shared" si="34"/>
        <v>10971047</v>
      </c>
      <c r="W139" s="2">
        <f t="shared" si="19"/>
        <v>480560</v>
      </c>
      <c r="X139" s="2">
        <f t="shared" si="6"/>
        <v>169440</v>
      </c>
      <c r="Y139" s="2">
        <f t="shared" si="30"/>
        <v>48051388.283312872</v>
      </c>
      <c r="Z139" s="2" t="str">
        <f t="shared" si="8"/>
        <v>HERE</v>
      </c>
      <c r="AA139" s="2">
        <f>IF(Z139="HERE",Y139,AA138+Graph!$G$1*1000)</f>
        <v>48051388.283312872</v>
      </c>
      <c r="AB139" s="2">
        <f t="shared" si="20"/>
        <v>169440</v>
      </c>
      <c r="AC139" s="2">
        <f t="shared" si="31"/>
        <v>10971047</v>
      </c>
      <c r="AD139" s="3">
        <f t="shared" si="10"/>
        <v>48051388.283312872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38085487.654981583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70</v>
      </c>
      <c r="C140" s="7"/>
      <c r="D140" s="2" t="e">
        <f t="shared" si="11"/>
        <v>#N/A</v>
      </c>
      <c r="E140" s="2" t="e">
        <f t="shared" si="22"/>
        <v>#N/A</v>
      </c>
      <c r="F140" s="2">
        <v>774490.94678598642</v>
      </c>
      <c r="G140" s="2">
        <f t="shared" si="35"/>
        <v>639997.71428571432</v>
      </c>
      <c r="H140" s="2">
        <f t="shared" si="32"/>
        <v>58514844.036516458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1305044.9999999977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784791.14645856619</v>
      </c>
      <c r="Q140" s="2">
        <f t="shared" si="36"/>
        <v>650000</v>
      </c>
      <c r="R140" s="2">
        <f t="shared" si="33"/>
        <v>59672435.283312917</v>
      </c>
      <c r="S140" s="2">
        <f t="shared" si="16"/>
        <v>639997.71428571641</v>
      </c>
      <c r="T140" s="2">
        <f t="shared" si="17"/>
        <v>10002.285714285681</v>
      </c>
      <c r="U140" s="2">
        <f t="shared" si="18"/>
        <v>650000</v>
      </c>
      <c r="V140" s="2">
        <f t="shared" si="34"/>
        <v>11465210</v>
      </c>
      <c r="W140" s="2">
        <f t="shared" si="19"/>
        <v>494163</v>
      </c>
      <c r="X140" s="2">
        <f t="shared" si="6"/>
        <v>155837</v>
      </c>
      <c r="Y140" s="2">
        <f t="shared" si="30"/>
        <v>48207225.283312872</v>
      </c>
      <c r="Z140" s="2" t="str">
        <f t="shared" si="8"/>
        <v>HERE</v>
      </c>
      <c r="AA140" s="2">
        <f>IF(Z140="HERE",Y140,AA139+Graph!$G$1*1000)</f>
        <v>48207225.283312872</v>
      </c>
      <c r="AB140" s="2">
        <f t="shared" si="20"/>
        <v>155837</v>
      </c>
      <c r="AC140" s="2">
        <f t="shared" si="31"/>
        <v>11465210</v>
      </c>
      <c r="AD140" s="3">
        <f t="shared" si="10"/>
        <v>48207225.283312872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38394889.604981586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71</v>
      </c>
      <c r="C141" s="7"/>
      <c r="D141" s="2" t="e">
        <f t="shared" si="11"/>
        <v>#N/A</v>
      </c>
      <c r="E141" s="2" t="e">
        <f t="shared" si="22"/>
        <v>#N/A</v>
      </c>
      <c r="F141" s="2">
        <v>778998.14056530595</v>
      </c>
      <c r="G141" s="2">
        <f t="shared" si="35"/>
        <v>639997.71428571432</v>
      </c>
      <c r="H141" s="2">
        <f t="shared" si="32"/>
        <v>59154841.750802174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1315047.2857142834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789372.7310924232</v>
      </c>
      <c r="Q141" s="2">
        <f t="shared" si="36"/>
        <v>650000</v>
      </c>
      <c r="R141" s="2">
        <f t="shared" si="33"/>
        <v>60322435.283312917</v>
      </c>
      <c r="S141" s="2">
        <f t="shared" si="16"/>
        <v>639997.71428571641</v>
      </c>
      <c r="T141" s="2">
        <f t="shared" si="17"/>
        <v>10002.285714285681</v>
      </c>
      <c r="U141" s="2">
        <f t="shared" si="18"/>
        <v>650000</v>
      </c>
      <c r="V141" s="2">
        <f t="shared" si="34"/>
        <v>12014288</v>
      </c>
      <c r="W141" s="2">
        <f t="shared" si="19"/>
        <v>549078</v>
      </c>
      <c r="X141" s="2">
        <f t="shared" si="6"/>
        <v>100922</v>
      </c>
      <c r="Y141" s="2">
        <f t="shared" si="30"/>
        <v>48308147.283312872</v>
      </c>
      <c r="Z141" s="2" t="str">
        <f t="shared" si="8"/>
        <v>HERE</v>
      </c>
      <c r="AA141" s="2">
        <f>IF(Z141="HERE",Y141,AA140+Graph!$G$1*1000)</f>
        <v>48308147.283312872</v>
      </c>
      <c r="AB141" s="2">
        <f t="shared" si="20"/>
        <v>100922</v>
      </c>
      <c r="AC141" s="2">
        <f t="shared" si="31"/>
        <v>12014288</v>
      </c>
      <c r="AD141" s="3">
        <f t="shared" si="10"/>
        <v>48308147.283312872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38743661.854981586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72</v>
      </c>
      <c r="C142" s="7"/>
      <c r="D142" s="2" t="e">
        <f t="shared" si="11"/>
        <v>#N/A</v>
      </c>
      <c r="E142" s="2" t="e">
        <f t="shared" si="22"/>
        <v>#N/A</v>
      </c>
      <c r="F142" s="2">
        <v>783505.33434465528</v>
      </c>
      <c r="G142" s="2">
        <f t="shared" si="35"/>
        <v>639997.71428571432</v>
      </c>
      <c r="H142" s="2">
        <f t="shared" si="32"/>
        <v>59794839.465087891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1325049.571428569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793954.31572628021</v>
      </c>
      <c r="Q142" s="2">
        <f t="shared" si="36"/>
        <v>650000</v>
      </c>
      <c r="R142" s="2">
        <f t="shared" si="33"/>
        <v>60972435.283312917</v>
      </c>
      <c r="S142" s="2">
        <f t="shared" si="16"/>
        <v>639997.71428571641</v>
      </c>
      <c r="T142" s="2">
        <f t="shared" si="17"/>
        <v>10002.285714285681</v>
      </c>
      <c r="U142" s="2">
        <f t="shared" si="18"/>
        <v>650000</v>
      </c>
      <c r="V142" s="2">
        <f t="shared" si="34"/>
        <v>12294006</v>
      </c>
      <c r="W142" s="2">
        <f t="shared" si="19"/>
        <v>279718</v>
      </c>
      <c r="X142" s="2">
        <f t="shared" si="6"/>
        <v>370282</v>
      </c>
      <c r="Y142" s="2">
        <f t="shared" si="30"/>
        <v>48678429.283312872</v>
      </c>
      <c r="Z142" s="2" t="str">
        <f t="shared" si="8"/>
        <v>HERE</v>
      </c>
      <c r="AA142" s="2">
        <f>IF(Z142="HERE",Y142,AA141+Graph!$G$1*1000)</f>
        <v>48678429.283312872</v>
      </c>
      <c r="AB142" s="2">
        <f t="shared" si="20"/>
        <v>370282</v>
      </c>
      <c r="AC142" s="2">
        <f t="shared" si="31"/>
        <v>12294006</v>
      </c>
      <c r="AD142" s="3">
        <f t="shared" si="10"/>
        <v>48678429.283312872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39137065.904981583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73</v>
      </c>
      <c r="C143" s="7"/>
      <c r="D143" s="2" t="e">
        <f t="shared" si="11"/>
        <v>#N/A</v>
      </c>
      <c r="E143" s="2" t="e">
        <f t="shared" si="22"/>
        <v>#N/A</v>
      </c>
      <c r="F143" s="2">
        <v>788012.5281239748</v>
      </c>
      <c r="G143" s="2">
        <f t="shared" si="35"/>
        <v>639997.71428571432</v>
      </c>
      <c r="H143" s="2">
        <f t="shared" si="32"/>
        <v>60434837.179373607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1335051.8571428547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798535.90036013722</v>
      </c>
      <c r="Q143" s="2">
        <f t="shared" si="36"/>
        <v>650000</v>
      </c>
      <c r="R143" s="2">
        <f t="shared" si="33"/>
        <v>61622435.283312917</v>
      </c>
      <c r="S143" s="2">
        <f t="shared" si="16"/>
        <v>639997.71428571641</v>
      </c>
      <c r="T143" s="2">
        <f t="shared" si="17"/>
        <v>10002.285714285681</v>
      </c>
      <c r="U143" s="2">
        <f t="shared" si="18"/>
        <v>650000</v>
      </c>
      <c r="V143" s="2">
        <f t="shared" si="34"/>
        <v>12646486</v>
      </c>
      <c r="W143" s="2">
        <f t="shared" si="19"/>
        <v>352480</v>
      </c>
      <c r="X143" s="2">
        <f t="shared" si="6"/>
        <v>297520</v>
      </c>
      <c r="Y143" s="2">
        <f t="shared" si="30"/>
        <v>48975949.283312872</v>
      </c>
      <c r="Z143" s="2" t="str">
        <f t="shared" si="8"/>
        <v>HERE</v>
      </c>
      <c r="AA143" s="2">
        <f>IF(Z143="HERE",Y143,AA142+Graph!$G$1*1000)</f>
        <v>48975949.283312872</v>
      </c>
      <c r="AB143" s="2">
        <f t="shared" si="20"/>
        <v>297520</v>
      </c>
      <c r="AC143" s="2">
        <f t="shared" si="31"/>
        <v>12646486</v>
      </c>
      <c r="AD143" s="3">
        <f t="shared" si="10"/>
        <v>48975949.283312872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39548601.304981589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74</v>
      </c>
      <c r="C144" s="7"/>
      <c r="D144" s="2" t="e">
        <f t="shared" si="11"/>
        <v>#N/A</v>
      </c>
      <c r="E144" s="2" t="e">
        <f t="shared" si="22"/>
        <v>#N/A</v>
      </c>
      <c r="F144" s="2">
        <v>792519.72190329432</v>
      </c>
      <c r="G144" s="2">
        <f t="shared" si="35"/>
        <v>639997.71428571432</v>
      </c>
      <c r="H144" s="2">
        <f t="shared" si="32"/>
        <v>61074834.893659323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1345054.1428571404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803117.48499399424</v>
      </c>
      <c r="Q144" s="2">
        <f t="shared" si="36"/>
        <v>650000</v>
      </c>
      <c r="R144" s="2">
        <f t="shared" si="33"/>
        <v>62272435.283312917</v>
      </c>
      <c r="S144" s="2">
        <f t="shared" si="16"/>
        <v>639997.71428571641</v>
      </c>
      <c r="T144" s="2">
        <f t="shared" si="17"/>
        <v>10002.285714285681</v>
      </c>
      <c r="U144" s="2">
        <f t="shared" si="18"/>
        <v>650000</v>
      </c>
      <c r="V144" s="2">
        <f t="shared" si="34"/>
        <v>13058298</v>
      </c>
      <c r="W144" s="2">
        <f t="shared" si="19"/>
        <v>411812</v>
      </c>
      <c r="X144" s="2">
        <f t="shared" si="6"/>
        <v>238188</v>
      </c>
      <c r="Y144" s="2">
        <f t="shared" si="30"/>
        <v>49214137.283312872</v>
      </c>
      <c r="Z144" s="2" t="str">
        <f t="shared" si="8"/>
        <v>HERE</v>
      </c>
      <c r="AA144" s="2">
        <f>IF(Z144="HERE",Y144,AA143+Graph!$G$1*1000)</f>
        <v>49214137.283312872</v>
      </c>
      <c r="AB144" s="2">
        <f t="shared" si="20"/>
        <v>238188</v>
      </c>
      <c r="AC144" s="2">
        <f t="shared" si="31"/>
        <v>13058298</v>
      </c>
      <c r="AD144" s="3">
        <f t="shared" si="10"/>
        <v>49214137.283312872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39841912.754981585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75</v>
      </c>
      <c r="C145" s="7"/>
      <c r="D145" s="2" t="e">
        <f t="shared" si="11"/>
        <v>#N/A</v>
      </c>
      <c r="E145" s="2" t="e">
        <f t="shared" si="22"/>
        <v>#N/A</v>
      </c>
      <c r="F145" s="2">
        <v>797026.91568264365</v>
      </c>
      <c r="G145" s="2">
        <f t="shared" si="35"/>
        <v>639997.71428571432</v>
      </c>
      <c r="H145" s="2">
        <f t="shared" si="32"/>
        <v>61714832.60794504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1355056.4285714261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807699.06962785125</v>
      </c>
      <c r="Q145" s="2">
        <f t="shared" si="36"/>
        <v>650000</v>
      </c>
      <c r="R145" s="2">
        <f t="shared" si="33"/>
        <v>62922435.283312917</v>
      </c>
      <c r="S145" s="2">
        <f t="shared" si="16"/>
        <v>639997.71428571641</v>
      </c>
      <c r="T145" s="2">
        <f t="shared" si="17"/>
        <v>10002.285714285681</v>
      </c>
      <c r="U145" s="2">
        <f t="shared" si="18"/>
        <v>650000</v>
      </c>
      <c r="V145" s="2">
        <f t="shared" si="34"/>
        <v>13509108</v>
      </c>
      <c r="W145" s="2">
        <f t="shared" si="19"/>
        <v>450810</v>
      </c>
      <c r="X145" s="2">
        <f t="shared" si="6"/>
        <v>199190</v>
      </c>
      <c r="Y145" s="2">
        <f t="shared" si="30"/>
        <v>49413327.283312872</v>
      </c>
      <c r="Z145" s="2" t="str">
        <f t="shared" si="8"/>
        <v>HERE</v>
      </c>
      <c r="AA145" s="2">
        <f>IF(Z145="HERE",Y145,AA144+Graph!$G$1*1000)</f>
        <v>49413327.283312872</v>
      </c>
      <c r="AB145" s="2">
        <f t="shared" si="20"/>
        <v>199190</v>
      </c>
      <c r="AC145" s="2">
        <f t="shared" si="31"/>
        <v>13509108</v>
      </c>
      <c r="AD145" s="3">
        <f t="shared" si="10"/>
        <v>49413327.283312872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40117930.954981588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76</v>
      </c>
      <c r="C146" s="7"/>
      <c r="D146" s="2" t="e">
        <f t="shared" si="11"/>
        <v>#N/A</v>
      </c>
      <c r="E146" s="2" t="e">
        <f t="shared" si="22"/>
        <v>#N/A</v>
      </c>
      <c r="F146" s="2">
        <v>801534.10946196318</v>
      </c>
      <c r="G146" s="2">
        <f t="shared" si="35"/>
        <v>639997.71428571432</v>
      </c>
      <c r="H146" s="2">
        <f t="shared" si="32"/>
        <v>62354830.322230756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1365058.7142857118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812280.65426170826</v>
      </c>
      <c r="Q146" s="2">
        <f t="shared" si="36"/>
        <v>650000</v>
      </c>
      <c r="R146" s="2">
        <f t="shared" si="33"/>
        <v>63572435.283312917</v>
      </c>
      <c r="S146" s="2">
        <f t="shared" si="16"/>
        <v>639997.71428571641</v>
      </c>
      <c r="T146" s="2">
        <f t="shared" si="17"/>
        <v>10002.285714285681</v>
      </c>
      <c r="U146" s="2">
        <f t="shared" si="18"/>
        <v>650000</v>
      </c>
      <c r="V146" s="2">
        <f t="shared" si="34"/>
        <v>14012224</v>
      </c>
      <c r="W146" s="2">
        <f t="shared" si="19"/>
        <v>503116</v>
      </c>
      <c r="X146" s="2">
        <f t="shared" si="6"/>
        <v>146884</v>
      </c>
      <c r="Y146" s="2">
        <f t="shared" si="30"/>
        <v>49560211.283312872</v>
      </c>
      <c r="Z146" s="2" t="str">
        <f t="shared" si="8"/>
        <v>HERE</v>
      </c>
      <c r="AA146" s="2">
        <f>IF(Z146="HERE",Y146,AA145+Graph!$G$1*1000)</f>
        <v>49560211.283312872</v>
      </c>
      <c r="AB146" s="2">
        <f t="shared" si="20"/>
        <v>146884</v>
      </c>
      <c r="AC146" s="2">
        <f t="shared" si="31"/>
        <v>14012224</v>
      </c>
      <c r="AD146" s="3">
        <f t="shared" si="10"/>
        <v>49560211.283312872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40354554.204981588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77</v>
      </c>
      <c r="C147" s="7"/>
      <c r="D147" s="2" t="e">
        <f t="shared" si="11"/>
        <v>#N/A</v>
      </c>
      <c r="E147" s="2" t="e">
        <f t="shared" si="22"/>
        <v>#N/A</v>
      </c>
      <c r="F147" s="2">
        <v>806041.3032412827</v>
      </c>
      <c r="G147" s="2">
        <f t="shared" si="35"/>
        <v>639997.71428571432</v>
      </c>
      <c r="H147" s="2">
        <f t="shared" si="32"/>
        <v>62994828.036516473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1375060.9999999974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816862.23889553547</v>
      </c>
      <c r="Q147" s="2">
        <f t="shared" si="36"/>
        <v>650000</v>
      </c>
      <c r="R147" s="2">
        <f t="shared" si="33"/>
        <v>64222435.283312917</v>
      </c>
      <c r="S147" s="2">
        <f t="shared" si="16"/>
        <v>639997.71428571641</v>
      </c>
      <c r="T147" s="2">
        <f t="shared" si="17"/>
        <v>10002.285714285681</v>
      </c>
      <c r="U147" s="2">
        <f t="shared" si="18"/>
        <v>650000</v>
      </c>
      <c r="V147" s="2">
        <f t="shared" si="34"/>
        <v>14556827</v>
      </c>
      <c r="W147" s="2">
        <f t="shared" si="19"/>
        <v>544603</v>
      </c>
      <c r="X147" s="2">
        <f t="shared" si="6"/>
        <v>105397</v>
      </c>
      <c r="Y147" s="2">
        <f t="shared" si="30"/>
        <v>49665608.283312872</v>
      </c>
      <c r="Z147" s="2" t="str">
        <f t="shared" si="8"/>
        <v>HERE</v>
      </c>
      <c r="AA147" s="2">
        <f>IF(Z147="HERE",Y147,AA146+Graph!$G$1*1000)</f>
        <v>49665608.283312872</v>
      </c>
      <c r="AB147" s="2">
        <f t="shared" si="20"/>
        <v>105397</v>
      </c>
      <c r="AC147" s="2">
        <f t="shared" si="31"/>
        <v>14556827</v>
      </c>
      <c r="AD147" s="3">
        <f t="shared" si="10"/>
        <v>49665608.283312872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40533043.404981583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78</v>
      </c>
      <c r="C148" s="7"/>
      <c r="D148" s="2" t="e">
        <f t="shared" si="11"/>
        <v>#N/A</v>
      </c>
      <c r="E148" s="2" t="e">
        <f t="shared" si="22"/>
        <v>#N/A</v>
      </c>
      <c r="F148" s="2">
        <v>810548.49702063203</v>
      </c>
      <c r="G148" s="2">
        <f t="shared" si="35"/>
        <v>639997.71428571432</v>
      </c>
      <c r="H148" s="2">
        <f t="shared" si="32"/>
        <v>63634825.750802189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1385063.2857142831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821443.82352939248</v>
      </c>
      <c r="Q148" s="2">
        <f t="shared" si="36"/>
        <v>650000</v>
      </c>
      <c r="R148" s="2">
        <f t="shared" si="33"/>
        <v>64872435.283312917</v>
      </c>
      <c r="S148" s="2">
        <f t="shared" si="16"/>
        <v>639997.71428571641</v>
      </c>
      <c r="T148" s="2">
        <f t="shared" si="17"/>
        <v>10002.285714285681</v>
      </c>
      <c r="U148" s="2">
        <f t="shared" si="18"/>
        <v>650000</v>
      </c>
      <c r="V148" s="2">
        <f t="shared" si="34"/>
        <v>15062189</v>
      </c>
      <c r="W148" s="2">
        <f t="shared" si="19"/>
        <v>505362</v>
      </c>
      <c r="X148" s="2">
        <f t="shared" si="6"/>
        <v>144638</v>
      </c>
      <c r="Y148" s="2">
        <f t="shared" si="30"/>
        <v>49810246.283312872</v>
      </c>
      <c r="Z148" s="2" t="str">
        <f t="shared" si="8"/>
        <v>HERE</v>
      </c>
      <c r="AA148" s="2">
        <f>IF(Z148="HERE",Y148,AA147+Graph!$G$1*1000)</f>
        <v>49810246.283312872</v>
      </c>
      <c r="AB148" s="2">
        <f t="shared" si="20"/>
        <v>144638</v>
      </c>
      <c r="AC148" s="2">
        <f t="shared" si="31"/>
        <v>15062189</v>
      </c>
      <c r="AD148" s="3">
        <f t="shared" si="10"/>
        <v>49810246.283312872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40699868.904981583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79</v>
      </c>
      <c r="C149" s="7"/>
      <c r="D149" s="2" t="e">
        <f t="shared" si="11"/>
        <v>#N/A</v>
      </c>
      <c r="E149" s="2" t="e">
        <f t="shared" si="22"/>
        <v>#N/A</v>
      </c>
      <c r="F149" s="2">
        <v>815055.69079995155</v>
      </c>
      <c r="G149" s="2">
        <f t="shared" si="35"/>
        <v>639997.71428571432</v>
      </c>
      <c r="H149" s="2">
        <f t="shared" si="32"/>
        <v>64274823.465087906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1395065.5714285688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826025.40816324949</v>
      </c>
      <c r="Q149" s="2">
        <f t="shared" si="36"/>
        <v>650000</v>
      </c>
      <c r="R149" s="2">
        <f t="shared" si="33"/>
        <v>65522435.283312917</v>
      </c>
      <c r="S149" s="2">
        <f t="shared" si="16"/>
        <v>639997.71428571641</v>
      </c>
      <c r="T149" s="2">
        <f t="shared" si="17"/>
        <v>10002.285714285681</v>
      </c>
      <c r="U149" s="2">
        <f t="shared" si="18"/>
        <v>650000</v>
      </c>
      <c r="V149" s="2">
        <f t="shared" si="34"/>
        <v>15300151</v>
      </c>
      <c r="W149" s="2">
        <f t="shared" si="19"/>
        <v>237962</v>
      </c>
      <c r="X149" s="2">
        <f t="shared" si="6"/>
        <v>412038</v>
      </c>
      <c r="Y149" s="2">
        <f t="shared" si="30"/>
        <v>50222284.283312872</v>
      </c>
      <c r="Z149" s="2" t="str">
        <f t="shared" si="8"/>
        <v>HERE</v>
      </c>
      <c r="AA149" s="2">
        <f>IF(Z149="HERE",Y149,AA148+Graph!$G$1*1000)</f>
        <v>50222284.283312872</v>
      </c>
      <c r="AB149" s="2">
        <f t="shared" si="20"/>
        <v>412038</v>
      </c>
      <c r="AC149" s="2">
        <f t="shared" si="31"/>
        <v>15300151</v>
      </c>
      <c r="AD149" s="3">
        <f t="shared" si="10"/>
        <v>50222284.283312872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41097657.254981585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80</v>
      </c>
      <c r="C150" s="7"/>
      <c r="D150" s="2" t="e">
        <f t="shared" si="11"/>
        <v>#N/A</v>
      </c>
      <c r="E150" s="2" t="e">
        <f t="shared" si="22"/>
        <v>#N/A</v>
      </c>
      <c r="F150" s="2">
        <v>819562.88457927108</v>
      </c>
      <c r="G150" s="2">
        <f t="shared" si="35"/>
        <v>639997.71428571432</v>
      </c>
      <c r="H150" s="2">
        <f t="shared" si="32"/>
        <v>64914821.179373622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1405067.8571428545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830606.9927971065</v>
      </c>
      <c r="Q150" s="2">
        <f t="shared" si="36"/>
        <v>650000</v>
      </c>
      <c r="R150" s="2">
        <f t="shared" si="33"/>
        <v>66172435.283312917</v>
      </c>
      <c r="S150" s="2">
        <f t="shared" si="16"/>
        <v>639997.71428571641</v>
      </c>
      <c r="T150" s="2">
        <f t="shared" si="17"/>
        <v>10002.285714285681</v>
      </c>
      <c r="U150" s="2">
        <f t="shared" si="18"/>
        <v>650000</v>
      </c>
      <c r="V150" s="2">
        <f t="shared" si="34"/>
        <v>15576107</v>
      </c>
      <c r="W150" s="2">
        <f t="shared" si="19"/>
        <v>275956</v>
      </c>
      <c r="X150" s="2">
        <f t="shared" si="6"/>
        <v>374044</v>
      </c>
      <c r="Y150" s="2">
        <f t="shared" si="30"/>
        <v>50596328.283312872</v>
      </c>
      <c r="Z150" s="2" t="str">
        <f t="shared" si="8"/>
        <v>HERE</v>
      </c>
      <c r="AA150" s="2">
        <f>IF(Z150="HERE",Y150,AA149+Graph!$G$1*1000)</f>
        <v>50596328.283312872</v>
      </c>
      <c r="AB150" s="2">
        <f t="shared" si="20"/>
        <v>374044</v>
      </c>
      <c r="AC150" s="2">
        <f t="shared" si="31"/>
        <v>15576107</v>
      </c>
      <c r="AD150" s="3">
        <f t="shared" si="10"/>
        <v>50596328.283312872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41444825.554981589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81</v>
      </c>
      <c r="C151" s="7"/>
      <c r="D151" s="2" t="e">
        <f t="shared" si="11"/>
        <v>#N/A</v>
      </c>
      <c r="E151" s="2" t="e">
        <f t="shared" si="22"/>
        <v>#N/A</v>
      </c>
      <c r="F151" s="2">
        <v>824070.07835862041</v>
      </c>
      <c r="G151" s="2">
        <f t="shared" si="35"/>
        <v>639997.71428571432</v>
      </c>
      <c r="H151" s="2">
        <f t="shared" si="32"/>
        <v>65554818.893659338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1415070.1428571402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835188.57743096352</v>
      </c>
      <c r="Q151" s="2">
        <f t="shared" si="36"/>
        <v>650000</v>
      </c>
      <c r="R151" s="2">
        <f t="shared" si="33"/>
        <v>66822435.283312917</v>
      </c>
      <c r="S151" s="2">
        <f t="shared" si="16"/>
        <v>639997.71428571641</v>
      </c>
      <c r="T151" s="2">
        <f t="shared" si="17"/>
        <v>10002.285714285681</v>
      </c>
      <c r="U151" s="2">
        <f t="shared" si="18"/>
        <v>650000</v>
      </c>
      <c r="V151" s="2">
        <f t="shared" si="34"/>
        <v>15940972</v>
      </c>
      <c r="W151" s="2">
        <f t="shared" si="19"/>
        <v>364865</v>
      </c>
      <c r="X151" s="2">
        <f t="shared" si="6"/>
        <v>285135</v>
      </c>
      <c r="Y151" s="2">
        <f t="shared" si="30"/>
        <v>50881463.283312872</v>
      </c>
      <c r="Z151" s="2" t="str">
        <f t="shared" si="8"/>
        <v>HERE</v>
      </c>
      <c r="AA151" s="2">
        <f>IF(Z151="HERE",Y151,AA150+Graph!$G$1*1000)</f>
        <v>50881463.283312872</v>
      </c>
      <c r="AB151" s="2">
        <f t="shared" si="20"/>
        <v>285135</v>
      </c>
      <c r="AC151" s="2">
        <f t="shared" si="31"/>
        <v>15940972</v>
      </c>
      <c r="AD151" s="3">
        <f t="shared" si="10"/>
        <v>50881463.283312872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41765462.804981589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82</v>
      </c>
      <c r="C152" s="7"/>
      <c r="D152" s="2" t="e">
        <f t="shared" si="11"/>
        <v>#N/A</v>
      </c>
      <c r="E152" s="2" t="e">
        <f t="shared" si="22"/>
        <v>#N/A</v>
      </c>
      <c r="F152" s="2">
        <v>828577.27213793993</v>
      </c>
      <c r="G152" s="2">
        <f t="shared" si="35"/>
        <v>639997.71428571432</v>
      </c>
      <c r="H152" s="2">
        <f t="shared" si="32"/>
        <v>66194816.607945055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1425072.4285714258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839770.16206482053</v>
      </c>
      <c r="Q152" s="2">
        <f t="shared" si="36"/>
        <v>650000</v>
      </c>
      <c r="R152" s="2">
        <f t="shared" si="33"/>
        <v>67472435.283312917</v>
      </c>
      <c r="S152" s="2">
        <f t="shared" si="16"/>
        <v>639997.71428571641</v>
      </c>
      <c r="T152" s="2">
        <f t="shared" si="17"/>
        <v>10002.285714285681</v>
      </c>
      <c r="U152" s="2">
        <f t="shared" si="18"/>
        <v>650000</v>
      </c>
      <c r="V152" s="2">
        <f t="shared" si="34"/>
        <v>16423082</v>
      </c>
      <c r="W152" s="2">
        <f t="shared" si="19"/>
        <v>482110</v>
      </c>
      <c r="X152" s="2">
        <f t="shared" si="6"/>
        <v>167890</v>
      </c>
      <c r="Y152" s="2">
        <f t="shared" si="30"/>
        <v>51049353.283312872</v>
      </c>
      <c r="Z152" s="2" t="str">
        <f t="shared" si="8"/>
        <v>HERE</v>
      </c>
      <c r="AA152" s="2">
        <f>IF(Z152="HERE",Y152,AA151+Graph!$G$1*1000)</f>
        <v>51049353.283312872</v>
      </c>
      <c r="AB152" s="2">
        <f t="shared" si="20"/>
        <v>167890</v>
      </c>
      <c r="AC152" s="2">
        <f t="shared" si="31"/>
        <v>16423082</v>
      </c>
      <c r="AD152" s="3">
        <f t="shared" si="10"/>
        <v>51049353.283312872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42110072.604981586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83</v>
      </c>
      <c r="C153" s="7"/>
      <c r="D153" s="2" t="e">
        <f t="shared" si="11"/>
        <v>#N/A</v>
      </c>
      <c r="E153" s="2" t="e">
        <f t="shared" si="22"/>
        <v>#N/A</v>
      </c>
      <c r="F153" s="2">
        <v>833084.46591728926</v>
      </c>
      <c r="G153" s="2">
        <f t="shared" si="35"/>
        <v>639997.71428571432</v>
      </c>
      <c r="H153" s="2">
        <f t="shared" si="32"/>
        <v>66834814.322230771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1435074.7142857115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844351.74669867754</v>
      </c>
      <c r="Q153" s="2">
        <f t="shared" si="36"/>
        <v>650000</v>
      </c>
      <c r="R153" s="2">
        <f t="shared" si="33"/>
        <v>68122435.283312917</v>
      </c>
      <c r="S153" s="2">
        <f t="shared" si="16"/>
        <v>639997.71428571641</v>
      </c>
      <c r="T153" s="2">
        <f t="shared" si="17"/>
        <v>10002.285714285681</v>
      </c>
      <c r="U153" s="2">
        <f t="shared" si="18"/>
        <v>650000</v>
      </c>
      <c r="V153" s="2">
        <f t="shared" si="34"/>
        <v>16875536</v>
      </c>
      <c r="W153" s="2">
        <f t="shared" si="19"/>
        <v>452454</v>
      </c>
      <c r="X153" s="2">
        <f t="shared" si="6"/>
        <v>197546</v>
      </c>
      <c r="Y153" s="2">
        <f t="shared" si="30"/>
        <v>51246899.283312872</v>
      </c>
      <c r="Z153" s="2" t="str">
        <f t="shared" si="8"/>
        <v>HERE</v>
      </c>
      <c r="AA153" s="2">
        <f>IF(Z153="HERE",Y153,AA152+Graph!$G$1*1000)</f>
        <v>51246899.283312872</v>
      </c>
      <c r="AB153" s="2">
        <f t="shared" si="20"/>
        <v>197546</v>
      </c>
      <c r="AC153" s="2">
        <f t="shared" si="31"/>
        <v>16875536</v>
      </c>
      <c r="AD153" s="3">
        <f t="shared" si="10"/>
        <v>51246899.283312872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42317685.354981586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84</v>
      </c>
      <c r="C154" s="7"/>
      <c r="D154" s="2" t="e">
        <f t="shared" si="11"/>
        <v>#N/A</v>
      </c>
      <c r="E154" s="2" t="e">
        <f t="shared" si="22"/>
        <v>#N/A</v>
      </c>
      <c r="F154" s="2">
        <v>837591.65969660878</v>
      </c>
      <c r="G154" s="2">
        <f t="shared" si="35"/>
        <v>639997.71428571432</v>
      </c>
      <c r="H154" s="2">
        <f t="shared" si="32"/>
        <v>67474812.036516488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1445076.9999999972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848933.33133253455</v>
      </c>
      <c r="Q154" s="2">
        <f t="shared" si="36"/>
        <v>650000</v>
      </c>
      <c r="R154" s="2">
        <f t="shared" si="33"/>
        <v>68772435.283312917</v>
      </c>
      <c r="S154" s="2">
        <f t="shared" si="16"/>
        <v>639997.71428571641</v>
      </c>
      <c r="T154" s="2">
        <f t="shared" si="17"/>
        <v>10002.285714285681</v>
      </c>
      <c r="U154" s="2">
        <f t="shared" si="18"/>
        <v>650000</v>
      </c>
      <c r="V154" s="2">
        <f t="shared" si="34"/>
        <v>17247442</v>
      </c>
      <c r="W154" s="2">
        <f t="shared" si="19"/>
        <v>371906</v>
      </c>
      <c r="X154" s="2">
        <f t="shared" si="6"/>
        <v>278094</v>
      </c>
      <c r="Y154" s="2">
        <f t="shared" si="30"/>
        <v>51524993.283312872</v>
      </c>
      <c r="Z154" s="2" t="str">
        <f t="shared" si="8"/>
        <v>HERE</v>
      </c>
      <c r="AA154" s="2">
        <f>IF(Z154="HERE",Y154,AA153+Graph!$G$1*1000)</f>
        <v>51524993.283312872</v>
      </c>
      <c r="AB154" s="2">
        <f t="shared" si="20"/>
        <v>278094</v>
      </c>
      <c r="AC154" s="2">
        <f t="shared" si="31"/>
        <v>17247442</v>
      </c>
      <c r="AD154" s="3">
        <f t="shared" si="10"/>
        <v>51524993.283312872</v>
      </c>
      <c r="AE154" s="2">
        <f>IF(AE152&gt;=52800000,52800000,IF(AB133=Graph!G$1*1000,AE153+Graph!G$1*1000,AC154))</f>
        <v>17247442</v>
      </c>
      <c r="AF154" s="3">
        <f t="shared" si="21"/>
        <v>17247442</v>
      </c>
      <c r="AG154" s="3">
        <f t="shared" si="29"/>
        <v>42488092.754981585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85</v>
      </c>
      <c r="C155" s="7"/>
      <c r="D155" s="2" t="e">
        <f t="shared" si="11"/>
        <v>#N/A</v>
      </c>
      <c r="E155" s="2" t="e">
        <f t="shared" si="22"/>
        <v>#N/A</v>
      </c>
      <c r="F155" s="2">
        <v>842098.85347592831</v>
      </c>
      <c r="G155" s="2">
        <f t="shared" si="35"/>
        <v>639997.71428571432</v>
      </c>
      <c r="H155" s="2">
        <f t="shared" si="32"/>
        <v>68114809.750802204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1455079.2857142829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853514.91596636176</v>
      </c>
      <c r="Q155" s="2">
        <f t="shared" si="36"/>
        <v>650000</v>
      </c>
      <c r="R155" s="2">
        <f t="shared" si="33"/>
        <v>69422435.283312917</v>
      </c>
      <c r="S155" s="2">
        <f t="shared" si="16"/>
        <v>639997.71428571641</v>
      </c>
      <c r="T155" s="2">
        <f t="shared" si="17"/>
        <v>10002.285714285681</v>
      </c>
      <c r="U155" s="2">
        <f t="shared" si="18"/>
        <v>650000</v>
      </c>
      <c r="V155" s="2">
        <f t="shared" si="34"/>
        <v>17710936.576012224</v>
      </c>
      <c r="W155" s="2">
        <f t="shared" si="19"/>
        <v>463494.57601222396</v>
      </c>
      <c r="X155" s="2">
        <f t="shared" si="6"/>
        <v>186505.42398777604</v>
      </c>
      <c r="Y155" s="2">
        <f t="shared" si="30"/>
        <v>51711498.707300648</v>
      </c>
      <c r="Z155" s="2" t="str">
        <f t="shared" si="8"/>
        <v>HERE</v>
      </c>
      <c r="AA155" s="2">
        <f>IF(Z155="HERE",Y155,AA154+Graph!$G$1*1000)</f>
        <v>51711498.707300648</v>
      </c>
      <c r="AB155" s="2">
        <f t="shared" si="20"/>
        <v>186505.42398777604</v>
      </c>
      <c r="AC155" s="2">
        <f t="shared" si="31"/>
        <v>17710936.576012224</v>
      </c>
      <c r="AD155" s="3">
        <f t="shared" si="10"/>
        <v>51711498.707300648</v>
      </c>
      <c r="AE155" s="2">
        <f>IF(AE153&gt;=52800000,52800000,IF(AB134=Graph!G$1*1000,AE154+Graph!G$1*1000,AC155))</f>
        <v>17710936.576012224</v>
      </c>
      <c r="AF155" s="3">
        <f t="shared" si="21"/>
        <v>17710936.576012224</v>
      </c>
      <c r="AG155" s="3">
        <f t="shared" si="29"/>
        <v>42564462.104981586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86</v>
      </c>
      <c r="C156" s="7"/>
      <c r="D156" s="2" t="e">
        <f t="shared" si="11"/>
        <v>#N/A</v>
      </c>
      <c r="E156" s="2" t="e">
        <f t="shared" si="22"/>
        <v>#N/A</v>
      </c>
      <c r="F156" s="2">
        <v>846606.04725527763</v>
      </c>
      <c r="G156" s="2">
        <f t="shared" si="35"/>
        <v>639997.71428571432</v>
      </c>
      <c r="H156" s="2">
        <f t="shared" si="32"/>
        <v>68754807.46508792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1465081.5714285686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858096.50060021877</v>
      </c>
      <c r="Q156" s="2">
        <f t="shared" si="36"/>
        <v>650000</v>
      </c>
      <c r="R156" s="2">
        <f t="shared" si="33"/>
        <v>70072435.283312917</v>
      </c>
      <c r="S156" s="2">
        <f t="shared" si="16"/>
        <v>639997.71428571641</v>
      </c>
      <c r="T156" s="2">
        <f t="shared" si="17"/>
        <v>10002.285714285681</v>
      </c>
      <c r="U156" s="2">
        <f t="shared" si="18"/>
        <v>650000</v>
      </c>
      <c r="V156" s="2">
        <f t="shared" si="34"/>
        <v>18178938.345803767</v>
      </c>
      <c r="W156" s="2">
        <f t="shared" si="19"/>
        <v>468001.76979154348</v>
      </c>
      <c r="X156" s="2">
        <f t="shared" si="6"/>
        <v>181998.23020845652</v>
      </c>
      <c r="Y156" s="2">
        <f t="shared" si="30"/>
        <v>51893496.937509105</v>
      </c>
      <c r="Z156" s="2" t="str">
        <f t="shared" si="8"/>
        <v>HERE</v>
      </c>
      <c r="AA156" s="2">
        <f>IF(Z156="HERE",Y156,AA155+Graph!$G$1*1000)</f>
        <v>51893496.937509105</v>
      </c>
      <c r="AB156" s="2">
        <f t="shared" si="20"/>
        <v>181998.23020845652</v>
      </c>
      <c r="AC156" s="2">
        <f t="shared" si="31"/>
        <v>18178938.345803767</v>
      </c>
      <c r="AD156" s="3">
        <f t="shared" si="10"/>
        <v>51893496.937509105</v>
      </c>
      <c r="AE156" s="2">
        <f>IF(AE154&gt;=52800000,52800000,IF(AB135=Graph!G$1*1000,AE155+Graph!G$1*1000,AC156))</f>
        <v>18178938.345803767</v>
      </c>
      <c r="AF156" s="3">
        <f t="shared" si="21"/>
        <v>18178938.345803767</v>
      </c>
      <c r="AG156" s="3">
        <f t="shared" si="29"/>
        <v>42878279.804981589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87</v>
      </c>
      <c r="C157" s="7"/>
      <c r="D157" s="2" t="e">
        <f t="shared" si="11"/>
        <v>#N/A</v>
      </c>
      <c r="E157" s="2" t="e">
        <f t="shared" si="22"/>
        <v>#N/A</v>
      </c>
      <c r="F157" s="2">
        <v>851113.24103459716</v>
      </c>
      <c r="G157" s="2">
        <f t="shared" si="35"/>
        <v>639997.71428571432</v>
      </c>
      <c r="H157" s="2">
        <f t="shared" si="32"/>
        <v>69394805.179373637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1475083.8571428542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862678.08523407578</v>
      </c>
      <c r="Q157" s="2">
        <f t="shared" si="36"/>
        <v>650000</v>
      </c>
      <c r="R157" s="2">
        <f t="shared" si="33"/>
        <v>70722435.283312917</v>
      </c>
      <c r="S157" s="2">
        <f t="shared" si="16"/>
        <v>639997.71428571641</v>
      </c>
      <c r="T157" s="2">
        <f t="shared" si="17"/>
        <v>10002.285714285681</v>
      </c>
      <c r="U157" s="2">
        <f t="shared" si="18"/>
        <v>650000</v>
      </c>
      <c r="V157" s="2">
        <f t="shared" si="34"/>
        <v>18651447.30937466</v>
      </c>
      <c r="W157" s="2">
        <f t="shared" si="19"/>
        <v>472508.96357089281</v>
      </c>
      <c r="X157" s="2">
        <f t="shared" si="6"/>
        <v>177491.03642910719</v>
      </c>
      <c r="Y157" s="2">
        <f t="shared" si="30"/>
        <v>52070987.973938212</v>
      </c>
      <c r="Z157" s="2" t="str">
        <f t="shared" si="8"/>
        <v>HERE</v>
      </c>
      <c r="AA157" s="2">
        <f>IF(Z157="HERE",Y157,AA156+Graph!$G$1*1000)</f>
        <v>52070987.973938212</v>
      </c>
      <c r="AB157" s="2">
        <f t="shared" si="20"/>
        <v>177491.03642910719</v>
      </c>
      <c r="AC157" s="2">
        <f t="shared" si="31"/>
        <v>18651447.30937466</v>
      </c>
      <c r="AD157" s="3">
        <f t="shared" si="10"/>
        <v>52070987.973938212</v>
      </c>
      <c r="AE157" s="2">
        <f>IF(AE155&gt;=52800000,52800000,IF(AB136=Graph!G$1*1000,AE156+Graph!G$1*1000,AC157))</f>
        <v>18651447.30937466</v>
      </c>
      <c r="AF157" s="3">
        <f t="shared" si="21"/>
        <v>18651447.30937466</v>
      </c>
      <c r="AG157" s="3">
        <f t="shared" si="29"/>
        <v>43165484.004981585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88</v>
      </c>
      <c r="C158" s="7"/>
      <c r="D158" s="2" t="e">
        <f t="shared" si="11"/>
        <v>#N/A</v>
      </c>
      <c r="E158" s="2" t="e">
        <f t="shared" si="22"/>
        <v>#N/A</v>
      </c>
      <c r="F158" s="2">
        <v>855620.43481391668</v>
      </c>
      <c r="G158" s="2">
        <f t="shared" si="35"/>
        <v>639997.71428571432</v>
      </c>
      <c r="H158" s="2">
        <f t="shared" si="32"/>
        <v>70034802.893659353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1485086.1428571399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867259.6698679328</v>
      </c>
      <c r="Q158" s="2">
        <f t="shared" si="36"/>
        <v>650000</v>
      </c>
      <c r="R158" s="2">
        <f t="shared" si="33"/>
        <v>71372435.283312917</v>
      </c>
      <c r="S158" s="2">
        <f t="shared" si="16"/>
        <v>639997.71428571641</v>
      </c>
      <c r="T158" s="2">
        <f t="shared" si="17"/>
        <v>10002.285714285681</v>
      </c>
      <c r="U158" s="2">
        <f t="shared" si="18"/>
        <v>650000</v>
      </c>
      <c r="V158" s="2">
        <f t="shared" si="34"/>
        <v>19128463.466724873</v>
      </c>
      <c r="W158" s="2">
        <f t="shared" si="19"/>
        <v>477016.15735021234</v>
      </c>
      <c r="X158" s="2">
        <f t="shared" si="6"/>
        <v>172983.84264978766</v>
      </c>
      <c r="Y158" s="2">
        <f t="shared" si="30"/>
        <v>52243971.816587999</v>
      </c>
      <c r="Z158" s="2" t="str">
        <f t="shared" si="8"/>
        <v>HERE</v>
      </c>
      <c r="AA158" s="2">
        <f>IF(Z158="HERE",Y158,AA157+Graph!$G$1*1000)</f>
        <v>52243971.816587999</v>
      </c>
      <c r="AB158" s="2">
        <f t="shared" si="20"/>
        <v>172983.84264978766</v>
      </c>
      <c r="AC158" s="2">
        <f t="shared" si="31"/>
        <v>19128463.466724873</v>
      </c>
      <c r="AD158" s="3">
        <f t="shared" si="10"/>
        <v>52243971.816587999</v>
      </c>
      <c r="AE158" s="2">
        <f>IF(AE156&gt;=52800000,52800000,IF(AB137=Graph!G$1*1000,AE157+Graph!G$1*1000,AC158))</f>
        <v>19128463.466724873</v>
      </c>
      <c r="AF158" s="3">
        <f t="shared" si="21"/>
        <v>19128463.466724873</v>
      </c>
      <c r="AG158" s="3">
        <f t="shared" si="29"/>
        <v>43431941.404981583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89</v>
      </c>
      <c r="C159" s="7"/>
      <c r="D159" s="2" t="e">
        <f t="shared" si="11"/>
        <v>#N/A</v>
      </c>
      <c r="E159" s="2" t="e">
        <f t="shared" si="22"/>
        <v>#N/A</v>
      </c>
      <c r="F159" s="2">
        <v>860127.62859326601</v>
      </c>
      <c r="G159" s="2">
        <f t="shared" si="35"/>
        <v>639997.71428571432</v>
      </c>
      <c r="H159" s="2">
        <f t="shared" si="32"/>
        <v>70674800.60794507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1495088.4285714256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871841.25450178981</v>
      </c>
      <c r="Q159" s="2">
        <f t="shared" si="36"/>
        <v>650000</v>
      </c>
      <c r="R159" s="2">
        <f t="shared" si="33"/>
        <v>72022435.283312917</v>
      </c>
      <c r="S159" s="2">
        <f t="shared" si="16"/>
        <v>639997.71428571641</v>
      </c>
      <c r="T159" s="2">
        <f t="shared" si="17"/>
        <v>10002.285714285681</v>
      </c>
      <c r="U159" s="2">
        <f t="shared" si="18"/>
        <v>650000</v>
      </c>
      <c r="V159" s="2">
        <f t="shared" si="34"/>
        <v>19609986.817854404</v>
      </c>
      <c r="W159" s="2">
        <f t="shared" si="19"/>
        <v>481523.35112953186</v>
      </c>
      <c r="X159" s="2">
        <f t="shared" si="6"/>
        <v>168476.64887046814</v>
      </c>
      <c r="Y159" s="2">
        <f t="shared" ref="Y159:Y222" si="37">IF(COUNT($C160)=0,IF(COUNT($C159)=1,C159,SUM(Y158+X159)),C159)</f>
        <v>52412448.465458468</v>
      </c>
      <c r="Z159" s="2" t="str">
        <f t="shared" si="8"/>
        <v>HERE</v>
      </c>
      <c r="AA159" s="2">
        <f>IF(Z159="HERE",Y159,AA158+Graph!$G$1*1000)</f>
        <v>52412448.465458468</v>
      </c>
      <c r="AB159" s="2">
        <f t="shared" si="20"/>
        <v>168476.64887046814</v>
      </c>
      <c r="AC159" s="2">
        <f t="shared" ref="AC159:AC222" si="38">IF(Z160="HERE",V159,AC158)</f>
        <v>19609986.817854404</v>
      </c>
      <c r="AD159" s="3">
        <f t="shared" si="10"/>
        <v>52412448.465458468</v>
      </c>
      <c r="AE159" s="2">
        <f>IF(AE157&gt;=52800000,52800000,IF(AB138=Graph!G$1*1000,AE158+Graph!G$1*1000,AC159))</f>
        <v>19609986.817854404</v>
      </c>
      <c r="AF159" s="3">
        <f t="shared" si="21"/>
        <v>19609986.817854404</v>
      </c>
      <c r="AG159" s="3">
        <f t="shared" si="29"/>
        <v>43618277.804981589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90</v>
      </c>
      <c r="C160" s="7"/>
      <c r="D160" s="2" t="e">
        <f t="shared" si="11"/>
        <v>#N/A</v>
      </c>
      <c r="E160" s="2" t="e">
        <f t="shared" si="22"/>
        <v>#N/A</v>
      </c>
      <c r="F160" s="2">
        <v>864634.82237258554</v>
      </c>
      <c r="G160" s="2">
        <f t="shared" si="35"/>
        <v>639997.71428571432</v>
      </c>
      <c r="H160" s="2">
        <f t="shared" ref="H160:H223" si="39">IF(COUNT($C161)=0,IF(COUNT($C160)=1,C160,SUM(H159+G160)),C160)</f>
        <v>71314798.322230786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1505090.7142857113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876422.83913564682</v>
      </c>
      <c r="Q160" s="2">
        <f t="shared" si="36"/>
        <v>650000</v>
      </c>
      <c r="R160" s="2">
        <f t="shared" ref="R160:R223" si="40">IF(COUNT($C161)=0,IF(COUNT($C160)=1,M160,SUM(R159+Q160)),M160)</f>
        <v>72672435.283312917</v>
      </c>
      <c r="S160" s="2">
        <f t="shared" si="16"/>
        <v>639997.71428571641</v>
      </c>
      <c r="T160" s="2">
        <f t="shared" si="17"/>
        <v>10002.285714285681</v>
      </c>
      <c r="U160" s="2">
        <f t="shared" si="18"/>
        <v>650000</v>
      </c>
      <c r="V160" s="2">
        <f t="shared" si="34"/>
        <v>20096017.362763286</v>
      </c>
      <c r="W160" s="2">
        <f t="shared" si="19"/>
        <v>486030.54490888119</v>
      </c>
      <c r="X160" s="2">
        <f t="shared" si="6"/>
        <v>163969.45509111881</v>
      </c>
      <c r="Y160" s="2">
        <f t="shared" si="37"/>
        <v>52576417.920549586</v>
      </c>
      <c r="Z160" s="2" t="str">
        <f t="shared" si="8"/>
        <v>HERE</v>
      </c>
      <c r="AA160" s="2">
        <f>IF(Z160="HERE",Y160,AA159+Graph!$G$1*1000)</f>
        <v>52576417.920549586</v>
      </c>
      <c r="AB160" s="2">
        <f t="shared" si="20"/>
        <v>163969.45509111881</v>
      </c>
      <c r="AC160" s="2">
        <f t="shared" si="38"/>
        <v>20096017.362763286</v>
      </c>
      <c r="AD160" s="3">
        <f t="shared" si="10"/>
        <v>52576417.920549586</v>
      </c>
      <c r="AE160" s="2">
        <f>IF(AE158&gt;=52800000,52800000,IF(AB139=Graph!G$1*1000,AE159+Graph!G$1*1000,AC160))</f>
        <v>20096017.362763286</v>
      </c>
      <c r="AF160" s="3">
        <f t="shared" si="21"/>
        <v>20096017.362763286</v>
      </c>
      <c r="AG160" s="3">
        <f t="shared" si="29"/>
        <v>43794801.804981589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91</v>
      </c>
      <c r="C161" s="7"/>
      <c r="D161" s="2" t="e">
        <f t="shared" si="11"/>
        <v>#N/A</v>
      </c>
      <c r="E161" s="2" t="e">
        <f t="shared" si="22"/>
        <v>#N/A</v>
      </c>
      <c r="F161" s="2">
        <v>869142.01615190506</v>
      </c>
      <c r="G161" s="2">
        <f t="shared" si="35"/>
        <v>639997.71428571432</v>
      </c>
      <c r="H161" s="2">
        <f t="shared" si="39"/>
        <v>71954796.036516502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1515092.999999997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881004.42376950383</v>
      </c>
      <c r="Q161" s="2">
        <f t="shared" si="36"/>
        <v>650000</v>
      </c>
      <c r="R161" s="2">
        <f t="shared" si="40"/>
        <v>73322435.283312917</v>
      </c>
      <c r="S161" s="2">
        <f t="shared" si="16"/>
        <v>639997.71428571641</v>
      </c>
      <c r="T161" s="2">
        <f t="shared" si="17"/>
        <v>10002.285714285681</v>
      </c>
      <c r="U161" s="2">
        <f t="shared" si="18"/>
        <v>650000</v>
      </c>
      <c r="V161" s="2">
        <f t="shared" si="34"/>
        <v>20586555.101451486</v>
      </c>
      <c r="W161" s="2">
        <f t="shared" si="19"/>
        <v>490537.73868820071</v>
      </c>
      <c r="X161" s="2">
        <f t="shared" si="6"/>
        <v>159462.26131179929</v>
      </c>
      <c r="Y161" s="2">
        <f t="shared" si="37"/>
        <v>52735880.181861386</v>
      </c>
      <c r="Z161" s="2" t="str">
        <f t="shared" si="8"/>
        <v>HERE</v>
      </c>
      <c r="AA161" s="2">
        <f>IF(Z161="HERE",Y161,AA160+Graph!$G$1*1000)</f>
        <v>52735880.181861386</v>
      </c>
      <c r="AB161" s="2">
        <f t="shared" si="20"/>
        <v>159462.26131179929</v>
      </c>
      <c r="AC161" s="2">
        <f t="shared" si="38"/>
        <v>20586555.101451486</v>
      </c>
      <c r="AD161" s="3">
        <f t="shared" si="10"/>
        <v>52735880.181861386</v>
      </c>
      <c r="AE161" s="2">
        <f>IF(AE159&gt;=52800000,52800000,IF(AB140=Graph!G$1*1000,AE160+Graph!G$1*1000,AC161))</f>
        <v>20586555.101451486</v>
      </c>
      <c r="AF161" s="3">
        <f t="shared" si="21"/>
        <v>20586555.101451486</v>
      </c>
      <c r="AG161" s="3">
        <f t="shared" si="29"/>
        <v>43959763.254981585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92</v>
      </c>
      <c r="C162" s="7"/>
      <c r="D162" s="2" t="e">
        <f t="shared" si="11"/>
        <v>#N/A</v>
      </c>
      <c r="E162" s="2" t="e">
        <f t="shared" si="22"/>
        <v>#N/A</v>
      </c>
      <c r="F162" s="2">
        <v>873649.20993125439</v>
      </c>
      <c r="G162" s="2">
        <f t="shared" si="35"/>
        <v>639997.71428571432</v>
      </c>
      <c r="H162" s="2">
        <f t="shared" si="39"/>
        <v>72594793.750802219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1525095.2857142827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885586.00840336084</v>
      </c>
      <c r="Q162" s="2">
        <f t="shared" si="36"/>
        <v>650000</v>
      </c>
      <c r="R162" s="2">
        <f t="shared" si="40"/>
        <v>73972435.283312917</v>
      </c>
      <c r="S162" s="2">
        <f t="shared" si="16"/>
        <v>639997.71428571641</v>
      </c>
      <c r="T162" s="2">
        <f t="shared" si="17"/>
        <v>10002.285714285681</v>
      </c>
      <c r="U162" s="2">
        <f t="shared" si="18"/>
        <v>650000</v>
      </c>
      <c r="V162" s="2">
        <f t="shared" si="34"/>
        <v>21081600.033919007</v>
      </c>
      <c r="W162" s="2">
        <f t="shared" si="19"/>
        <v>495044.93246752024</v>
      </c>
      <c r="X162" s="2">
        <f t="shared" si="6"/>
        <v>154955.06753247976</v>
      </c>
      <c r="Y162" s="2">
        <f t="shared" si="37"/>
        <v>52890835.249393865</v>
      </c>
      <c r="Z162" s="2" t="str">
        <f t="shared" si="8"/>
        <v>HERE</v>
      </c>
      <c r="AA162" s="2">
        <f>IF(Z162="HERE",Y162,AA161+Graph!$G$1*1000)</f>
        <v>52890835.249393865</v>
      </c>
      <c r="AB162" s="2">
        <f t="shared" si="20"/>
        <v>154955.06753247976</v>
      </c>
      <c r="AC162" s="2">
        <f t="shared" si="38"/>
        <v>21081600.033919007</v>
      </c>
      <c r="AD162" s="3">
        <f t="shared" si="10"/>
        <v>52800000</v>
      </c>
      <c r="AE162" s="2">
        <f>IF(AE160&gt;=52800000,52800000,IF(AB141=Graph!G$1*1000,AE161+Graph!G$1*1000,AC162))</f>
        <v>21081600.033919007</v>
      </c>
      <c r="AF162" s="3">
        <f t="shared" si="21"/>
        <v>21081600.033919007</v>
      </c>
      <c r="AG162" s="3">
        <f t="shared" si="29"/>
        <v>44078046.954981588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93</v>
      </c>
      <c r="C163" s="7"/>
      <c r="D163" s="2" t="e">
        <f t="shared" si="11"/>
        <v>#N/A</v>
      </c>
      <c r="E163" s="2" t="e">
        <f t="shared" si="22"/>
        <v>#N/A</v>
      </c>
      <c r="F163" s="2">
        <v>878156.40371057391</v>
      </c>
      <c r="G163" s="2">
        <f t="shared" si="35"/>
        <v>639997.71428571432</v>
      </c>
      <c r="H163" s="2">
        <f t="shared" si="39"/>
        <v>73234791.465087935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1535097.5714285683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890167.59303721786</v>
      </c>
      <c r="Q163" s="2">
        <f t="shared" si="36"/>
        <v>650000</v>
      </c>
      <c r="R163" s="2">
        <f t="shared" si="40"/>
        <v>74622435.283312917</v>
      </c>
      <c r="S163" s="2">
        <f t="shared" si="16"/>
        <v>639997.71428571641</v>
      </c>
      <c r="T163" s="2">
        <f t="shared" si="17"/>
        <v>10002.285714285681</v>
      </c>
      <c r="U163" s="2">
        <f t="shared" si="18"/>
        <v>650000</v>
      </c>
      <c r="V163" s="2">
        <f t="shared" si="34"/>
        <v>21581152.160165876</v>
      </c>
      <c r="W163" s="2">
        <f t="shared" si="19"/>
        <v>499552.12624686956</v>
      </c>
      <c r="X163" s="2">
        <f t="shared" si="6"/>
        <v>150447.87375313044</v>
      </c>
      <c r="Y163" s="2">
        <f t="shared" si="37"/>
        <v>53041283.123146996</v>
      </c>
      <c r="Z163" s="2" t="str">
        <f t="shared" si="8"/>
        <v>HERE</v>
      </c>
      <c r="AA163" s="2">
        <f>IF(Z163="HERE",Y163,AA162+Graph!$G$1*1000)</f>
        <v>53041283.123146996</v>
      </c>
      <c r="AB163" s="2">
        <f t="shared" si="20"/>
        <v>150447.87375313044</v>
      </c>
      <c r="AC163" s="2">
        <f t="shared" si="38"/>
        <v>21581152.160165876</v>
      </c>
      <c r="AD163" s="3">
        <f t="shared" si="10"/>
        <v>52800000</v>
      </c>
      <c r="AE163" s="2">
        <f>IF(AE161&gt;=52800000,52800000,IF(AB142=Graph!G$1*1000,AE162+Graph!G$1*1000,AC163))</f>
        <v>21581152.160165876</v>
      </c>
      <c r="AF163" s="3">
        <f t="shared" si="21"/>
        <v>21581152.160165876</v>
      </c>
      <c r="AG163" s="3">
        <f t="shared" si="29"/>
        <v>44425286.654981583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94</v>
      </c>
      <c r="C164" s="7"/>
      <c r="D164" s="2" t="e">
        <f t="shared" si="11"/>
        <v>#N/A</v>
      </c>
      <c r="E164" s="2" t="e">
        <f t="shared" si="22"/>
        <v>#N/A</v>
      </c>
      <c r="F164" s="2">
        <v>882663.59748989344</v>
      </c>
      <c r="G164" s="2">
        <f t="shared" si="35"/>
        <v>639997.71428571432</v>
      </c>
      <c r="H164" s="2">
        <f t="shared" si="39"/>
        <v>73874789.179373652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1545099.857142854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894749.17767104506</v>
      </c>
      <c r="Q164" s="2">
        <f t="shared" si="36"/>
        <v>650000</v>
      </c>
      <c r="R164" s="2">
        <f t="shared" si="40"/>
        <v>75272435.283312917</v>
      </c>
      <c r="S164" s="2">
        <f t="shared" si="16"/>
        <v>639997.71428571641</v>
      </c>
      <c r="T164" s="2">
        <f t="shared" si="17"/>
        <v>10002.285714285681</v>
      </c>
      <c r="U164" s="2">
        <f t="shared" si="18"/>
        <v>650000</v>
      </c>
      <c r="V164" s="2">
        <f t="shared" si="34"/>
        <v>22085211.480192065</v>
      </c>
      <c r="W164" s="2">
        <f t="shared" si="19"/>
        <v>504059.32002618909</v>
      </c>
      <c r="X164" s="2">
        <f t="shared" si="6"/>
        <v>145940.67997381091</v>
      </c>
      <c r="Y164" s="2">
        <f t="shared" si="37"/>
        <v>53187223.803120807</v>
      </c>
      <c r="Z164" s="2" t="str">
        <f t="shared" si="8"/>
        <v>HERE</v>
      </c>
      <c r="AA164" s="2">
        <f>IF(Z164="HERE",Y164,AA163+Graph!$G$1*1000)</f>
        <v>53187223.803120807</v>
      </c>
      <c r="AB164" s="2">
        <f t="shared" si="20"/>
        <v>145940.67997381091</v>
      </c>
      <c r="AC164" s="2">
        <f t="shared" si="38"/>
        <v>22085211.480192065</v>
      </c>
      <c r="AD164" s="3">
        <f t="shared" si="10"/>
        <v>52800000</v>
      </c>
      <c r="AE164" s="2">
        <f>IF(AE162&gt;=52800000,52800000,IF(AB143=Graph!G$1*1000,AE163+Graph!G$1*1000,AC164))</f>
        <v>22085211.480192065</v>
      </c>
      <c r="AF164" s="3">
        <f t="shared" si="21"/>
        <v>22085211.480192065</v>
      </c>
      <c r="AG164" s="3">
        <f t="shared" si="29"/>
        <v>44710678.654981583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95</v>
      </c>
      <c r="C165" s="7"/>
      <c r="D165" s="2" t="e">
        <f t="shared" si="11"/>
        <v>#N/A</v>
      </c>
      <c r="E165" s="2" t="e">
        <f t="shared" si="22"/>
        <v>#N/A</v>
      </c>
      <c r="F165" s="2">
        <v>887170.79126924276</v>
      </c>
      <c r="G165" s="2">
        <f t="shared" si="35"/>
        <v>639997.71428571432</v>
      </c>
      <c r="H165" s="2">
        <f t="shared" si="39"/>
        <v>74514786.893659368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1555102.1428571397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899330.76230490208</v>
      </c>
      <c r="Q165" s="2">
        <f t="shared" si="36"/>
        <v>650000</v>
      </c>
      <c r="R165" s="2">
        <f t="shared" si="40"/>
        <v>75922435.283312917</v>
      </c>
      <c r="S165" s="2">
        <f t="shared" si="16"/>
        <v>639997.71428571641</v>
      </c>
      <c r="T165" s="2">
        <f t="shared" si="17"/>
        <v>10002.285714285681</v>
      </c>
      <c r="U165" s="2">
        <f t="shared" si="18"/>
        <v>650000</v>
      </c>
      <c r="V165" s="2">
        <f t="shared" si="34"/>
        <v>22593777.993997574</v>
      </c>
      <c r="W165" s="2">
        <f t="shared" si="19"/>
        <v>508566.51380550861</v>
      </c>
      <c r="X165" s="2">
        <f t="shared" si="6"/>
        <v>141433.48619449139</v>
      </c>
      <c r="Y165" s="2">
        <f t="shared" si="37"/>
        <v>53328657.289315298</v>
      </c>
      <c r="Z165" s="2" t="str">
        <f t="shared" si="8"/>
        <v>HERE</v>
      </c>
      <c r="AA165" s="2">
        <f>IF(Z165="HERE",Y165,AA164+Graph!$G$1*1000)</f>
        <v>53328657.289315298</v>
      </c>
      <c r="AB165" s="2">
        <f t="shared" si="20"/>
        <v>141433.48619449139</v>
      </c>
      <c r="AC165" s="2">
        <f t="shared" si="38"/>
        <v>22593777.993997574</v>
      </c>
      <c r="AD165" s="3">
        <f t="shared" si="10"/>
        <v>52800000</v>
      </c>
      <c r="AE165" s="2">
        <f>IF(AE163&gt;=52800000,52800000,IF(AB144=Graph!G$1*1000,AE164+Graph!G$1*1000,AC165))</f>
        <v>22593777.993997574</v>
      </c>
      <c r="AF165" s="3">
        <f t="shared" si="21"/>
        <v>22593777.993997574</v>
      </c>
      <c r="AG165" s="3">
        <f t="shared" si="29"/>
        <v>44945638.454981588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96</v>
      </c>
      <c r="C166" s="7"/>
      <c r="D166" s="2" t="e">
        <f t="shared" si="11"/>
        <v>#N/A</v>
      </c>
      <c r="E166" s="2" t="e">
        <f t="shared" si="22"/>
        <v>#N/A</v>
      </c>
      <c r="F166" s="2">
        <v>891677.98504856229</v>
      </c>
      <c r="G166" s="2">
        <f t="shared" ref="G166:G229" si="41">IF(F166&gt;650000,$AK$31*1000,F166)</f>
        <v>639997.71428571432</v>
      </c>
      <c r="H166" s="2">
        <f t="shared" si="39"/>
        <v>75154784.607945085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1565104.4285714254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903912.34693875909</v>
      </c>
      <c r="Q166" s="2">
        <f t="shared" ref="Q166:Q229" si="42">IF(P166&gt;650000,650000,P166)</f>
        <v>650000</v>
      </c>
      <c r="R166" s="2">
        <f t="shared" si="40"/>
        <v>76572435.283312917</v>
      </c>
      <c r="S166" s="2">
        <f t="shared" si="16"/>
        <v>639997.71428571641</v>
      </c>
      <c r="T166" s="2">
        <f t="shared" si="17"/>
        <v>10002.285714285681</v>
      </c>
      <c r="U166" s="2">
        <f t="shared" si="18"/>
        <v>650000</v>
      </c>
      <c r="V166" s="2">
        <f t="shared" si="34"/>
        <v>23106851.701582432</v>
      </c>
      <c r="W166" s="2">
        <f t="shared" si="19"/>
        <v>513073.70758485794</v>
      </c>
      <c r="X166" s="2">
        <f t="shared" si="6"/>
        <v>136926.29241514206</v>
      </c>
      <c r="Y166" s="2">
        <f t="shared" si="37"/>
        <v>53465583.58173044</v>
      </c>
      <c r="Z166" s="2" t="str">
        <f t="shared" si="8"/>
        <v>HERE</v>
      </c>
      <c r="AA166" s="2">
        <f>IF(Z166="HERE",Y166,AA165+Graph!$G$1*1000)</f>
        <v>53465583.58173044</v>
      </c>
      <c r="AB166" s="2">
        <f t="shared" si="20"/>
        <v>136926.29241514206</v>
      </c>
      <c r="AC166" s="2">
        <f t="shared" si="38"/>
        <v>23106851.701582432</v>
      </c>
      <c r="AD166" s="3">
        <f t="shared" si="10"/>
        <v>52800000</v>
      </c>
      <c r="AE166" s="2">
        <f>IF(AE164&gt;=52800000,52800000,IF(AB145=Graph!G$1*1000,AE165+Graph!G$1*1000,AC166))</f>
        <v>23106851.701582432</v>
      </c>
      <c r="AF166" s="3">
        <f t="shared" si="21"/>
        <v>23106851.701582432</v>
      </c>
      <c r="AG166" s="3">
        <f t="shared" si="29"/>
        <v>45147449.954981588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97</v>
      </c>
      <c r="C167" s="7"/>
      <c r="D167" s="2" t="e">
        <f t="shared" si="11"/>
        <v>#N/A</v>
      </c>
      <c r="E167" s="2" t="e">
        <f t="shared" si="22"/>
        <v>#N/A</v>
      </c>
      <c r="F167" s="2">
        <v>896185.17882788181</v>
      </c>
      <c r="G167" s="2">
        <f t="shared" si="41"/>
        <v>639997.71428571432</v>
      </c>
      <c r="H167" s="2">
        <f t="shared" si="39"/>
        <v>75794782.322230801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1575106.7142857111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908493.9315726161</v>
      </c>
      <c r="Q167" s="2">
        <f t="shared" si="42"/>
        <v>650000</v>
      </c>
      <c r="R167" s="2">
        <f t="shared" si="40"/>
        <v>77222435.283312917</v>
      </c>
      <c r="S167" s="2">
        <f t="shared" si="16"/>
        <v>639997.71428571641</v>
      </c>
      <c r="T167" s="2">
        <f t="shared" si="17"/>
        <v>10002.285714285681</v>
      </c>
      <c r="U167" s="2">
        <f t="shared" si="18"/>
        <v>650000</v>
      </c>
      <c r="V167" s="2">
        <f t="shared" si="34"/>
        <v>23624432.602946609</v>
      </c>
      <c r="W167" s="2">
        <f t="shared" si="19"/>
        <v>517580.90136417747</v>
      </c>
      <c r="X167" s="2">
        <f t="shared" si="6"/>
        <v>132419.09863582253</v>
      </c>
      <c r="Y167" s="2">
        <f t="shared" si="37"/>
        <v>53598002.680366263</v>
      </c>
      <c r="Z167" s="2" t="str">
        <f t="shared" si="8"/>
        <v>HERE</v>
      </c>
      <c r="AA167" s="2">
        <f>IF(Z167="HERE",Y167,AA166+Graph!$G$1*1000)</f>
        <v>53598002.680366263</v>
      </c>
      <c r="AB167" s="2">
        <f t="shared" si="20"/>
        <v>132419.09863582253</v>
      </c>
      <c r="AC167" s="2">
        <f t="shared" si="38"/>
        <v>23624432.602946609</v>
      </c>
      <c r="AD167" s="3">
        <f t="shared" si="10"/>
        <v>52800000</v>
      </c>
      <c r="AE167" s="2">
        <f>IF(AE165&gt;=52800000,52800000,IF(AB146=Graph!G$1*1000,AE166+Graph!G$1*1000,AC167))</f>
        <v>23624432.602946609</v>
      </c>
      <c r="AF167" s="3">
        <f t="shared" si="21"/>
        <v>23624432.602946609</v>
      </c>
      <c r="AG167" s="3">
        <f t="shared" si="29"/>
        <v>45304801.354981586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98</v>
      </c>
      <c r="C168" s="7"/>
      <c r="D168" s="2" t="e">
        <f t="shared" si="11"/>
        <v>#N/A</v>
      </c>
      <c r="E168" s="2" t="e">
        <f t="shared" si="22"/>
        <v>#N/A</v>
      </c>
      <c r="F168" s="2">
        <v>900692.37260723114</v>
      </c>
      <c r="G168" s="2">
        <f t="shared" si="41"/>
        <v>639997.71428571432</v>
      </c>
      <c r="H168" s="2">
        <f t="shared" si="39"/>
        <v>76434780.036516517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1585108.9999999967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913075.51620647311</v>
      </c>
      <c r="Q168" s="2">
        <f t="shared" si="42"/>
        <v>650000</v>
      </c>
      <c r="R168" s="2">
        <f t="shared" si="40"/>
        <v>77872435.283312917</v>
      </c>
      <c r="S168" s="2">
        <f t="shared" si="16"/>
        <v>639997.71428571641</v>
      </c>
      <c r="T168" s="2">
        <f t="shared" si="17"/>
        <v>10002.285714285681</v>
      </c>
      <c r="U168" s="2">
        <f t="shared" si="18"/>
        <v>650000</v>
      </c>
      <c r="V168" s="2">
        <f t="shared" si="34"/>
        <v>24146520.698090106</v>
      </c>
      <c r="W168" s="2">
        <f t="shared" si="19"/>
        <v>522088.09514349699</v>
      </c>
      <c r="X168" s="2">
        <f t="shared" si="6"/>
        <v>127911.90485650301</v>
      </c>
      <c r="Y168" s="2">
        <f t="shared" si="37"/>
        <v>53725914.585222766</v>
      </c>
      <c r="Z168" s="2" t="str">
        <f t="shared" si="8"/>
        <v>HERE</v>
      </c>
      <c r="AA168" s="2">
        <f>IF(Z168="HERE",Y168,AA167+Graph!$G$1*1000)</f>
        <v>53725914.585222766</v>
      </c>
      <c r="AB168" s="2">
        <f t="shared" si="20"/>
        <v>127911.90485650301</v>
      </c>
      <c r="AC168" s="2">
        <f t="shared" si="38"/>
        <v>24146520.698090106</v>
      </c>
      <c r="AD168" s="3">
        <f t="shared" si="10"/>
        <v>52800000</v>
      </c>
      <c r="AE168" s="2">
        <f>IF(AE166&gt;=52800000,52800000,IF(AB147=Graph!G$1*1000,AE167+Graph!G$1*1000,AC168))</f>
        <v>24146520.698090106</v>
      </c>
      <c r="AF168" s="3">
        <f t="shared" si="21"/>
        <v>24146520.698090106</v>
      </c>
      <c r="AG168" s="3">
        <f t="shared" si="29"/>
        <v>45426888.804981589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99</v>
      </c>
      <c r="C169" s="7"/>
      <c r="D169" s="2" t="e">
        <f t="shared" si="11"/>
        <v>#N/A</v>
      </c>
      <c r="E169" s="2" t="e">
        <f t="shared" si="22"/>
        <v>#N/A</v>
      </c>
      <c r="F169" s="2">
        <v>905199.56638655066</v>
      </c>
      <c r="G169" s="2">
        <f t="shared" si="41"/>
        <v>639997.71428571432</v>
      </c>
      <c r="H169" s="2">
        <f t="shared" si="39"/>
        <v>77074777.750802234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1595111.2857142824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917657.10084033012</v>
      </c>
      <c r="Q169" s="2">
        <f t="shared" si="42"/>
        <v>650000</v>
      </c>
      <c r="R169" s="2">
        <f t="shared" si="40"/>
        <v>78522435.283312917</v>
      </c>
      <c r="S169" s="2">
        <f t="shared" si="16"/>
        <v>639997.71428571641</v>
      </c>
      <c r="T169" s="2">
        <f t="shared" si="17"/>
        <v>10002.285714285681</v>
      </c>
      <c r="U169" s="2">
        <f t="shared" si="18"/>
        <v>650000</v>
      </c>
      <c r="V169" s="2">
        <f t="shared" si="34"/>
        <v>24673115.987012953</v>
      </c>
      <c r="W169" s="2">
        <f t="shared" si="19"/>
        <v>526595.28892284632</v>
      </c>
      <c r="X169" s="2">
        <f t="shared" si="6"/>
        <v>123404.71107715368</v>
      </c>
      <c r="Y169" s="2">
        <f t="shared" si="37"/>
        <v>53849319.296299919</v>
      </c>
      <c r="Z169" s="2" t="str">
        <f t="shared" si="8"/>
        <v>HERE</v>
      </c>
      <c r="AA169" s="2">
        <f>IF(Z169="HERE",Y169,AA168+Graph!$G$1*1000)</f>
        <v>53849319.296299919</v>
      </c>
      <c r="AB169" s="2">
        <f t="shared" si="20"/>
        <v>123404.71107715368</v>
      </c>
      <c r="AC169" s="2">
        <f t="shared" si="38"/>
        <v>24673115.987012953</v>
      </c>
      <c r="AD169" s="3">
        <f t="shared" si="10"/>
        <v>52800000</v>
      </c>
      <c r="AE169" s="2">
        <f>IF(AE167&gt;=52800000,52800000,IF(AB148=Graph!G$1*1000,AE168+Graph!G$1*1000,AC169))</f>
        <v>24673115.987012953</v>
      </c>
      <c r="AF169" s="3">
        <f t="shared" si="21"/>
        <v>24673115.987012953</v>
      </c>
      <c r="AG169" s="3">
        <f t="shared" si="29"/>
        <v>45582331.104981586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100</v>
      </c>
      <c r="C170" s="7"/>
      <c r="D170" s="2" t="e">
        <f t="shared" si="11"/>
        <v>#N/A</v>
      </c>
      <c r="E170" s="2" t="e">
        <f t="shared" si="22"/>
        <v>#N/A</v>
      </c>
      <c r="F170" s="2">
        <v>909706.76016587019</v>
      </c>
      <c r="G170" s="2">
        <f t="shared" si="41"/>
        <v>639997.71428571432</v>
      </c>
      <c r="H170" s="2">
        <f t="shared" si="39"/>
        <v>77714775.46508795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1605113.5714285681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922238.68547418714</v>
      </c>
      <c r="Q170" s="2">
        <f t="shared" si="42"/>
        <v>650000</v>
      </c>
      <c r="R170" s="2">
        <f t="shared" si="40"/>
        <v>79172435.283312917</v>
      </c>
      <c r="S170" s="2">
        <f t="shared" si="16"/>
        <v>639997.71428571641</v>
      </c>
      <c r="T170" s="2">
        <f t="shared" si="17"/>
        <v>10002.285714285681</v>
      </c>
      <c r="U170" s="2">
        <f t="shared" si="18"/>
        <v>650000</v>
      </c>
      <c r="V170" s="2">
        <f t="shared" si="34"/>
        <v>25204218.469715118</v>
      </c>
      <c r="W170" s="2">
        <f t="shared" si="19"/>
        <v>531102.48270216584</v>
      </c>
      <c r="X170" s="2">
        <f t="shared" si="6"/>
        <v>118897.51729783416</v>
      </c>
      <c r="Y170" s="2">
        <f t="shared" si="37"/>
        <v>53968216.813597754</v>
      </c>
      <c r="Z170" s="2" t="str">
        <f t="shared" si="8"/>
        <v>HERE</v>
      </c>
      <c r="AA170" s="2">
        <f>IF(Z170="HERE",Y170,AA169+Graph!$G$1*1000)</f>
        <v>53968216.813597754</v>
      </c>
      <c r="AB170" s="2">
        <f t="shared" si="20"/>
        <v>118897.51729783416</v>
      </c>
      <c r="AC170" s="2">
        <f t="shared" si="38"/>
        <v>25204218.469715118</v>
      </c>
      <c r="AD170" s="3">
        <f t="shared" si="10"/>
        <v>52800000</v>
      </c>
      <c r="AE170" s="2">
        <f>IF(AE168&gt;=52800000,52800000,IF(AB149=Graph!G$1*1000,AE169+Graph!G$1*1000,AC170))</f>
        <v>25204218.469715118</v>
      </c>
      <c r="AF170" s="3">
        <f t="shared" si="21"/>
        <v>25204218.469715118</v>
      </c>
      <c r="AG170" s="3">
        <f t="shared" si="29"/>
        <v>45965063.404981583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101</v>
      </c>
      <c r="C171" s="7"/>
      <c r="D171" s="2" t="e">
        <f t="shared" si="11"/>
        <v>#N/A</v>
      </c>
      <c r="E171" s="2" t="e">
        <f t="shared" si="22"/>
        <v>#N/A</v>
      </c>
      <c r="F171" s="2">
        <v>914213.95394521952</v>
      </c>
      <c r="G171" s="2">
        <f t="shared" si="41"/>
        <v>639997.71428571432</v>
      </c>
      <c r="H171" s="2">
        <f t="shared" si="39"/>
        <v>78354773.179373667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1615115.8571428538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926820.27010804415</v>
      </c>
      <c r="Q171" s="2">
        <f t="shared" si="42"/>
        <v>650000</v>
      </c>
      <c r="R171" s="2">
        <f t="shared" si="40"/>
        <v>79822435.283312917</v>
      </c>
      <c r="S171" s="2">
        <f t="shared" si="16"/>
        <v>639997.71428571641</v>
      </c>
      <c r="T171" s="2">
        <f t="shared" si="17"/>
        <v>10002.285714285681</v>
      </c>
      <c r="U171" s="2">
        <f t="shared" si="18"/>
        <v>650000</v>
      </c>
      <c r="V171" s="2">
        <f t="shared" si="34"/>
        <v>25739828.146196634</v>
      </c>
      <c r="W171" s="2">
        <f t="shared" si="19"/>
        <v>535609.67648151517</v>
      </c>
      <c r="X171" s="2">
        <f t="shared" si="6"/>
        <v>114390.32351848483</v>
      </c>
      <c r="Y171" s="2">
        <f t="shared" si="37"/>
        <v>54082607.137116238</v>
      </c>
      <c r="Z171" s="2" t="str">
        <f t="shared" si="8"/>
        <v>HERE</v>
      </c>
      <c r="AA171" s="2">
        <f>IF(Z171="HERE",Y171,AA170+Graph!$G$1*1000)</f>
        <v>54082607.137116238</v>
      </c>
      <c r="AB171" s="2">
        <f t="shared" si="20"/>
        <v>114390.32351848483</v>
      </c>
      <c r="AC171" s="2">
        <f t="shared" si="38"/>
        <v>25739828.146196634</v>
      </c>
      <c r="AD171" s="3">
        <f t="shared" si="10"/>
        <v>52800000</v>
      </c>
      <c r="AE171" s="2">
        <f>IF(AE169&gt;=52800000,52800000,IF(AB150=Graph!G$1*1000,AE170+Graph!G$1*1000,AC171))</f>
        <v>25739828.146196634</v>
      </c>
      <c r="AF171" s="3">
        <f t="shared" si="21"/>
        <v>25739828.146196634</v>
      </c>
      <c r="AG171" s="3">
        <f t="shared" si="29"/>
        <v>46315500.804981589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102</v>
      </c>
      <c r="C172" s="7"/>
      <c r="D172" s="2" t="e">
        <f t="shared" si="11"/>
        <v>#N/A</v>
      </c>
      <c r="E172" s="2" t="e">
        <f t="shared" si="22"/>
        <v>#N/A</v>
      </c>
      <c r="F172" s="2">
        <v>918721.14772453904</v>
      </c>
      <c r="G172" s="2">
        <f t="shared" si="41"/>
        <v>639997.71428571432</v>
      </c>
      <c r="H172" s="2">
        <f t="shared" si="39"/>
        <v>78994770.893659383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1625118.1428571395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931401.85474190116</v>
      </c>
      <c r="Q172" s="2">
        <f t="shared" si="42"/>
        <v>650000</v>
      </c>
      <c r="R172" s="2">
        <f t="shared" si="40"/>
        <v>80472435.283312917</v>
      </c>
      <c r="S172" s="2">
        <f t="shared" si="16"/>
        <v>639997.71428571641</v>
      </c>
      <c r="T172" s="2">
        <f t="shared" si="17"/>
        <v>10002.285714285681</v>
      </c>
      <c r="U172" s="2">
        <f t="shared" si="18"/>
        <v>650000</v>
      </c>
      <c r="V172" s="2">
        <f t="shared" si="34"/>
        <v>26279945.016457468</v>
      </c>
      <c r="W172" s="2">
        <f t="shared" si="19"/>
        <v>540116.87026083469</v>
      </c>
      <c r="X172" s="2">
        <f t="shared" si="6"/>
        <v>109883.12973916531</v>
      </c>
      <c r="Y172" s="2">
        <f t="shared" si="37"/>
        <v>54192490.266855404</v>
      </c>
      <c r="Z172" s="2" t="str">
        <f t="shared" si="8"/>
        <v>HERE</v>
      </c>
      <c r="AA172" s="2">
        <f>IF(Z172="HERE",Y172,AA171+Graph!$G$1*1000)</f>
        <v>54192490.266855404</v>
      </c>
      <c r="AB172" s="2">
        <f t="shared" si="20"/>
        <v>109883.12973916531</v>
      </c>
      <c r="AC172" s="2">
        <f t="shared" si="38"/>
        <v>26279945.016457468</v>
      </c>
      <c r="AD172" s="3">
        <f t="shared" si="10"/>
        <v>52800000</v>
      </c>
      <c r="AE172" s="2">
        <f>IF(AE170&gt;=52800000,52800000,IF(AB151=Graph!G$1*1000,AE171+Graph!G$1*1000,AC172))</f>
        <v>26279945.016457468</v>
      </c>
      <c r="AF172" s="3">
        <f t="shared" si="21"/>
        <v>26279945.016457468</v>
      </c>
      <c r="AG172" s="3">
        <f t="shared" si="29"/>
        <v>46590365.554981589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103</v>
      </c>
      <c r="C173" s="7"/>
      <c r="D173" s="2" t="e">
        <f t="shared" si="11"/>
        <v>#N/A</v>
      </c>
      <c r="E173" s="2" t="e">
        <f t="shared" si="22"/>
        <v>#N/A</v>
      </c>
      <c r="F173" s="2">
        <v>923228.34150388837</v>
      </c>
      <c r="G173" s="2">
        <f t="shared" si="41"/>
        <v>639997.71428571432</v>
      </c>
      <c r="H173" s="2">
        <f t="shared" si="39"/>
        <v>79634768.607945099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1635120.4285714251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935983.43937572837</v>
      </c>
      <c r="Q173" s="2">
        <f t="shared" si="42"/>
        <v>650000</v>
      </c>
      <c r="R173" s="2">
        <f t="shared" si="40"/>
        <v>81122435.283312917</v>
      </c>
      <c r="S173" s="2">
        <f t="shared" si="16"/>
        <v>639997.71428571641</v>
      </c>
      <c r="T173" s="2">
        <f t="shared" si="17"/>
        <v>10002.285714285681</v>
      </c>
      <c r="U173" s="2">
        <f t="shared" si="18"/>
        <v>650000</v>
      </c>
      <c r="V173" s="2">
        <f t="shared" si="34"/>
        <v>26824569.080497622</v>
      </c>
      <c r="W173" s="2">
        <f t="shared" si="19"/>
        <v>544624.06404015422</v>
      </c>
      <c r="X173" s="2">
        <f t="shared" si="6"/>
        <v>105375.93595984578</v>
      </c>
      <c r="Y173" s="2">
        <f t="shared" si="37"/>
        <v>54297866.20281525</v>
      </c>
      <c r="Z173" s="2" t="str">
        <f t="shared" si="8"/>
        <v>HERE</v>
      </c>
      <c r="AA173" s="2">
        <f>IF(Z173="HERE",Y173,AA172+Graph!$G$1*1000)</f>
        <v>54297866.20281525</v>
      </c>
      <c r="AB173" s="2">
        <f t="shared" si="20"/>
        <v>105375.93595984578</v>
      </c>
      <c r="AC173" s="2">
        <f t="shared" si="38"/>
        <v>26824569.080497622</v>
      </c>
      <c r="AD173" s="3">
        <f t="shared" si="10"/>
        <v>52800000</v>
      </c>
      <c r="AE173" s="2">
        <f>IF(AE171&gt;=52800000,52800000,IF(AB152=Graph!G$1*1000,AE172+Graph!G$1*1000,AC173))</f>
        <v>26824569.080497622</v>
      </c>
      <c r="AF173" s="3">
        <f t="shared" si="21"/>
        <v>26824569.080497622</v>
      </c>
      <c r="AG173" s="3">
        <f t="shared" si="29"/>
        <v>46765572.054981589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104</v>
      </c>
      <c r="C174" s="7"/>
      <c r="D174" s="2" t="e">
        <f t="shared" si="11"/>
        <v>#N/A</v>
      </c>
      <c r="E174" s="2" t="e">
        <f t="shared" si="22"/>
        <v>#N/A</v>
      </c>
      <c r="F174" s="2">
        <v>927735.53528320789</v>
      </c>
      <c r="G174" s="2">
        <f t="shared" si="41"/>
        <v>639997.71428571432</v>
      </c>
      <c r="H174" s="2">
        <f t="shared" si="39"/>
        <v>80274766.322230816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1645122.7142857108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940565.02400958538</v>
      </c>
      <c r="Q174" s="2">
        <f t="shared" si="42"/>
        <v>650000</v>
      </c>
      <c r="R174" s="2">
        <f t="shared" si="40"/>
        <v>81772435.283312917</v>
      </c>
      <c r="S174" s="2">
        <f t="shared" si="16"/>
        <v>639997.71428571641</v>
      </c>
      <c r="T174" s="2">
        <f t="shared" si="17"/>
        <v>10002.285714285681</v>
      </c>
      <c r="U174" s="2">
        <f t="shared" si="18"/>
        <v>650000</v>
      </c>
      <c r="V174" s="2">
        <f t="shared" si="34"/>
        <v>27373700.338317126</v>
      </c>
      <c r="W174" s="2">
        <f t="shared" si="19"/>
        <v>549131.25781950355</v>
      </c>
      <c r="X174" s="2">
        <f t="shared" si="6"/>
        <v>100868.74218049645</v>
      </c>
      <c r="Y174" s="2">
        <f t="shared" si="37"/>
        <v>54398734.944995746</v>
      </c>
      <c r="Z174" s="2" t="str">
        <f t="shared" si="8"/>
        <v>HERE</v>
      </c>
      <c r="AA174" s="2">
        <f>IF(Z174="HERE",Y174,AA173+Graph!$G$1*1000)</f>
        <v>54398734.944995746</v>
      </c>
      <c r="AB174" s="2">
        <f t="shared" si="20"/>
        <v>100868.74218049645</v>
      </c>
      <c r="AC174" s="2">
        <f t="shared" si="38"/>
        <v>27373700.338317126</v>
      </c>
      <c r="AD174" s="3">
        <f t="shared" si="10"/>
        <v>52800000</v>
      </c>
      <c r="AE174" s="2">
        <f>IF(AE172&gt;=52800000,52800000,IF(AB153=Graph!G$1*1000,AE173+Graph!G$1*1000,AC174))</f>
        <v>27373700.338317126</v>
      </c>
      <c r="AF174" s="3">
        <f t="shared" si="21"/>
        <v>27373700.338317126</v>
      </c>
      <c r="AG174" s="3">
        <f t="shared" si="29"/>
        <v>46965986.154981583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105</v>
      </c>
      <c r="C175" s="7"/>
      <c r="D175" s="2" t="e">
        <f t="shared" si="11"/>
        <v>#N/A</v>
      </c>
      <c r="E175" s="2" t="e">
        <f t="shared" si="22"/>
        <v>#N/A</v>
      </c>
      <c r="F175" s="2">
        <v>932242.72906252742</v>
      </c>
      <c r="G175" s="2">
        <f t="shared" si="41"/>
        <v>639997.71428571432</v>
      </c>
      <c r="H175" s="2">
        <f t="shared" si="39"/>
        <v>80914764.036516532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1655124.9999999965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945146.60864344239</v>
      </c>
      <c r="Q175" s="2">
        <f t="shared" si="42"/>
        <v>650000</v>
      </c>
      <c r="R175" s="2">
        <f t="shared" si="40"/>
        <v>82422435.283312917</v>
      </c>
      <c r="S175" s="2">
        <f t="shared" si="16"/>
        <v>639997.71428571641</v>
      </c>
      <c r="T175" s="2">
        <f t="shared" si="17"/>
        <v>10002.285714285681</v>
      </c>
      <c r="U175" s="2">
        <f t="shared" si="18"/>
        <v>650000</v>
      </c>
      <c r="V175" s="2">
        <f t="shared" si="34"/>
        <v>27927338.789915949</v>
      </c>
      <c r="W175" s="2">
        <f t="shared" si="19"/>
        <v>553638.45159882307</v>
      </c>
      <c r="X175" s="2">
        <f t="shared" si="6"/>
        <v>96361.548401176929</v>
      </c>
      <c r="Y175" s="2">
        <f t="shared" si="37"/>
        <v>54495096.493396923</v>
      </c>
      <c r="Z175" s="2" t="str">
        <f t="shared" si="8"/>
        <v>HERE</v>
      </c>
      <c r="AA175" s="2">
        <f>IF(Z175="HERE",Y175,AA174+Graph!$G$1*1000)</f>
        <v>54495096.493396923</v>
      </c>
      <c r="AB175" s="2">
        <f t="shared" si="20"/>
        <v>96361.548401176929</v>
      </c>
      <c r="AC175" s="2">
        <f t="shared" si="38"/>
        <v>27927338.789915949</v>
      </c>
      <c r="AD175" s="3">
        <f t="shared" si="10"/>
        <v>52800000</v>
      </c>
      <c r="AE175" s="2">
        <f>IF(AE173&gt;=52800000,52800000,IF(AB154=Graph!G$1*1000,AE174+Graph!G$1*1000,AC175))</f>
        <v>27927338.789915949</v>
      </c>
      <c r="AF175" s="3">
        <f t="shared" si="21"/>
        <v>27927338.789915949</v>
      </c>
      <c r="AG175" s="3">
        <f t="shared" si="29"/>
        <v>47234866.054981589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106</v>
      </c>
      <c r="C176" s="7"/>
      <c r="D176" s="2" t="e">
        <f t="shared" si="11"/>
        <v>#N/A</v>
      </c>
      <c r="E176" s="2" t="e">
        <f t="shared" si="22"/>
        <v>#N/A</v>
      </c>
      <c r="F176" s="2">
        <v>936749.92284187675</v>
      </c>
      <c r="G176" s="2">
        <f t="shared" si="41"/>
        <v>639997.71428571432</v>
      </c>
      <c r="H176" s="2">
        <f t="shared" si="39"/>
        <v>81554761.750802249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1665127.2857142822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949728.1932772994</v>
      </c>
      <c r="Q176" s="2">
        <f t="shared" si="42"/>
        <v>650000</v>
      </c>
      <c r="R176" s="2">
        <f t="shared" si="40"/>
        <v>83072435.283312917</v>
      </c>
      <c r="S176" s="2">
        <f t="shared" si="16"/>
        <v>639997.71428571641</v>
      </c>
      <c r="T176" s="2">
        <f t="shared" si="17"/>
        <v>10002.285714285681</v>
      </c>
      <c r="U176" s="2">
        <f t="shared" si="18"/>
        <v>650000</v>
      </c>
      <c r="V176" s="2">
        <f t="shared" si="34"/>
        <v>28485484.435294092</v>
      </c>
      <c r="W176" s="2">
        <f t="shared" si="19"/>
        <v>558145.6453781426</v>
      </c>
      <c r="X176" s="2">
        <f t="shared" si="6"/>
        <v>91854.354621857405</v>
      </c>
      <c r="Y176" s="2">
        <f t="shared" si="37"/>
        <v>54586950.84801878</v>
      </c>
      <c r="Z176" s="2" t="str">
        <f t="shared" si="8"/>
        <v>HERE</v>
      </c>
      <c r="AA176" s="2">
        <f>IF(Z176="HERE",Y176,AA175+Graph!$G$1*1000)</f>
        <v>54586950.84801878</v>
      </c>
      <c r="AB176" s="2">
        <f t="shared" si="20"/>
        <v>91854.354621857405</v>
      </c>
      <c r="AC176" s="2">
        <f t="shared" si="38"/>
        <v>28485484.435294092</v>
      </c>
      <c r="AD176" s="3">
        <f t="shared" si="10"/>
        <v>52800000</v>
      </c>
      <c r="AE176" s="2">
        <f>IF(AE174&gt;=52800000,52800000,IF(AB155=Graph!G$1*1000,AE175+Graph!G$1*1000,AC176))</f>
        <v>28485484.435294092</v>
      </c>
      <c r="AF176" s="3">
        <f t="shared" si="21"/>
        <v>28485484.435294092</v>
      </c>
      <c r="AG176" s="3">
        <f t="shared" si="29"/>
        <v>47425895.665371194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107</v>
      </c>
      <c r="C177" s="7"/>
      <c r="D177" s="2" t="e">
        <f t="shared" si="11"/>
        <v>#N/A</v>
      </c>
      <c r="E177" s="2" t="e">
        <f t="shared" si="22"/>
        <v>#N/A</v>
      </c>
      <c r="F177" s="2">
        <v>941257.11662119627</v>
      </c>
      <c r="G177" s="2">
        <f t="shared" si="41"/>
        <v>639997.71428571432</v>
      </c>
      <c r="H177" s="2">
        <f t="shared" si="39"/>
        <v>82194759.465087965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1675129.5714285679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954309.77791115642</v>
      </c>
      <c r="Q177" s="2">
        <f t="shared" si="42"/>
        <v>650000</v>
      </c>
      <c r="R177" s="2">
        <f t="shared" si="40"/>
        <v>83722435.283312917</v>
      </c>
      <c r="S177" s="2">
        <f t="shared" si="16"/>
        <v>639997.71428571641</v>
      </c>
      <c r="T177" s="2">
        <f t="shared" si="17"/>
        <v>10002.285714285681</v>
      </c>
      <c r="U177" s="2">
        <f t="shared" si="18"/>
        <v>650000</v>
      </c>
      <c r="V177" s="2">
        <f t="shared" si="34"/>
        <v>29048137.274451584</v>
      </c>
      <c r="W177" s="2">
        <f t="shared" si="19"/>
        <v>562652.83915749192</v>
      </c>
      <c r="X177" s="2">
        <f t="shared" si="6"/>
        <v>87347.160842508078</v>
      </c>
      <c r="Y177" s="2">
        <f t="shared" si="37"/>
        <v>54674298.008861288</v>
      </c>
      <c r="Z177" s="2" t="str">
        <f t="shared" si="8"/>
        <v>HERE</v>
      </c>
      <c r="AA177" s="2">
        <f>IF(Z177="HERE",Y177,AA176+Graph!$G$1*1000)</f>
        <v>54674298.008861288</v>
      </c>
      <c r="AB177" s="2">
        <f t="shared" si="20"/>
        <v>87347.160842508078</v>
      </c>
      <c r="AC177" s="2">
        <f t="shared" si="38"/>
        <v>29048137.274451584</v>
      </c>
      <c r="AD177" s="3">
        <f t="shared" si="10"/>
        <v>52800000</v>
      </c>
      <c r="AE177" s="2">
        <f>IF(AE175&gt;=52800000,52800000,IF(AB156=Graph!G$1*1000,AE176+Graph!G$1*1000,AC177))</f>
        <v>29048137.274451584</v>
      </c>
      <c r="AF177" s="3">
        <f t="shared" si="21"/>
        <v>29048137.274451584</v>
      </c>
      <c r="AG177" s="3">
        <f t="shared" si="29"/>
        <v>47613094.161048383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108</v>
      </c>
      <c r="C178" s="7"/>
      <c r="D178" s="2" t="e">
        <f t="shared" si="11"/>
        <v>#N/A</v>
      </c>
      <c r="E178" s="2" t="e">
        <f t="shared" si="22"/>
        <v>#N/A</v>
      </c>
      <c r="F178" s="2">
        <v>945764.31040051579</v>
      </c>
      <c r="G178" s="2">
        <f t="shared" si="41"/>
        <v>639997.71428571432</v>
      </c>
      <c r="H178" s="2">
        <f t="shared" si="39"/>
        <v>82834757.179373682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1685131.8571428536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958891.36254501343</v>
      </c>
      <c r="Q178" s="2">
        <f t="shared" si="42"/>
        <v>650000</v>
      </c>
      <c r="R178" s="2">
        <f t="shared" si="40"/>
        <v>84372435.283312917</v>
      </c>
      <c r="S178" s="2">
        <f t="shared" si="16"/>
        <v>639997.71428571641</v>
      </c>
      <c r="T178" s="2">
        <f t="shared" si="17"/>
        <v>10002.285714285681</v>
      </c>
      <c r="U178" s="2">
        <f t="shared" si="18"/>
        <v>650000</v>
      </c>
      <c r="V178" s="2">
        <f t="shared" si="34"/>
        <v>29615297.307388395</v>
      </c>
      <c r="W178" s="2">
        <f t="shared" si="19"/>
        <v>567160.03293681145</v>
      </c>
      <c r="X178" s="2">
        <f t="shared" si="6"/>
        <v>82839.967063188553</v>
      </c>
      <c r="Y178" s="2">
        <f t="shared" si="37"/>
        <v>54757137.975924477</v>
      </c>
      <c r="Z178" s="2" t="str">
        <f t="shared" si="8"/>
        <v>HERE</v>
      </c>
      <c r="AA178" s="2">
        <f>IF(Z178="HERE",Y178,AA177+Graph!$G$1*1000)</f>
        <v>54757137.975924477</v>
      </c>
      <c r="AB178" s="2">
        <f t="shared" si="20"/>
        <v>82839.967063188553</v>
      </c>
      <c r="AC178" s="2">
        <f t="shared" si="38"/>
        <v>29615297.307388395</v>
      </c>
      <c r="AD178" s="3">
        <f t="shared" si="10"/>
        <v>52800000</v>
      </c>
      <c r="AE178" s="2">
        <f>IF(AE176&gt;=52800000,52800000,IF(AB157=Graph!G$1*1000,AE177+Graph!G$1*1000,AC178))</f>
        <v>29615297.307388395</v>
      </c>
      <c r="AF178" s="3">
        <f t="shared" si="21"/>
        <v>29615297.307388395</v>
      </c>
      <c r="AG178" s="3">
        <f t="shared" si="29"/>
        <v>47796461.542013124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109</v>
      </c>
      <c r="C179" s="7"/>
      <c r="D179" s="2" t="e">
        <f t="shared" si="11"/>
        <v>#N/A</v>
      </c>
      <c r="E179" s="2" t="e">
        <f t="shared" si="22"/>
        <v>#N/A</v>
      </c>
      <c r="F179" s="2">
        <v>950271.50417986512</v>
      </c>
      <c r="G179" s="2">
        <f t="shared" si="41"/>
        <v>639997.71428571432</v>
      </c>
      <c r="H179" s="2">
        <f t="shared" si="39"/>
        <v>83474754.893659398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1695134.1428571392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963472.94717887044</v>
      </c>
      <c r="Q179" s="2">
        <f t="shared" si="42"/>
        <v>650000</v>
      </c>
      <c r="R179" s="2">
        <f t="shared" si="40"/>
        <v>85022435.283312917</v>
      </c>
      <c r="S179" s="2">
        <f t="shared" si="16"/>
        <v>639997.71428571641</v>
      </c>
      <c r="T179" s="2">
        <f t="shared" si="17"/>
        <v>10002.285714285681</v>
      </c>
      <c r="U179" s="2">
        <f t="shared" si="18"/>
        <v>650000</v>
      </c>
      <c r="V179" s="2">
        <f t="shared" si="34"/>
        <v>30186964.534104526</v>
      </c>
      <c r="W179" s="2">
        <f t="shared" si="19"/>
        <v>571667.22671613097</v>
      </c>
      <c r="X179" s="2">
        <f t="shared" si="6"/>
        <v>78332.773283869028</v>
      </c>
      <c r="Y179" s="2">
        <f t="shared" si="37"/>
        <v>54835470.749208346</v>
      </c>
      <c r="Z179" s="2" t="str">
        <f t="shared" si="8"/>
        <v>HERE</v>
      </c>
      <c r="AA179" s="2">
        <f>IF(Z179="HERE",Y179,AA178+Graph!$G$1*1000)</f>
        <v>54835470.749208346</v>
      </c>
      <c r="AB179" s="2">
        <f t="shared" si="20"/>
        <v>78332.773283869028</v>
      </c>
      <c r="AC179" s="2">
        <f t="shared" si="38"/>
        <v>30186964.534104526</v>
      </c>
      <c r="AD179" s="3">
        <f t="shared" si="10"/>
        <v>52800000</v>
      </c>
      <c r="AE179" s="2">
        <f>IF(AE177&gt;=52800000,52800000,IF(AB158=Graph!G$1*1000,AE178+Graph!G$1*1000,AC179))</f>
        <v>30186964.534104526</v>
      </c>
      <c r="AF179" s="3">
        <f t="shared" si="21"/>
        <v>30186964.534104526</v>
      </c>
      <c r="AG179" s="3">
        <f t="shared" si="29"/>
        <v>47975997.808265448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110</v>
      </c>
      <c r="C180" s="7"/>
      <c r="D180" s="2" t="e">
        <f t="shared" si="11"/>
        <v>#N/A</v>
      </c>
      <c r="E180" s="2" t="e">
        <f t="shared" si="22"/>
        <v>#N/A</v>
      </c>
      <c r="F180" s="2">
        <v>954778.69795918465</v>
      </c>
      <c r="G180" s="2">
        <f t="shared" si="41"/>
        <v>639997.71428571432</v>
      </c>
      <c r="H180" s="2">
        <f t="shared" si="39"/>
        <v>84114752.607945114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1705136.4285714249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968054.53181272745</v>
      </c>
      <c r="Q180" s="2">
        <f t="shared" si="42"/>
        <v>650000</v>
      </c>
      <c r="R180" s="2">
        <f t="shared" si="40"/>
        <v>85672435.283312917</v>
      </c>
      <c r="S180" s="2">
        <f t="shared" si="16"/>
        <v>639997.71428571641</v>
      </c>
      <c r="T180" s="2">
        <f t="shared" si="17"/>
        <v>10002.285714285681</v>
      </c>
      <c r="U180" s="2">
        <f t="shared" si="18"/>
        <v>650000</v>
      </c>
      <c r="V180" s="2">
        <f t="shared" si="34"/>
        <v>30763138.954600006</v>
      </c>
      <c r="W180" s="2">
        <f t="shared" si="19"/>
        <v>576174.4204954803</v>
      </c>
      <c r="X180" s="2">
        <f t="shared" si="6"/>
        <v>73825.579504519701</v>
      </c>
      <c r="Y180" s="2">
        <f t="shared" si="37"/>
        <v>54909296.328712866</v>
      </c>
      <c r="Z180" s="2" t="str">
        <f t="shared" si="8"/>
        <v>HERE</v>
      </c>
      <c r="AA180" s="2">
        <f>IF(Z180="HERE",Y180,AA179+Graph!$G$1*1000)</f>
        <v>54909296.328712866</v>
      </c>
      <c r="AB180" s="2">
        <f t="shared" si="20"/>
        <v>73825.579504519701</v>
      </c>
      <c r="AC180" s="2">
        <f t="shared" si="38"/>
        <v>30763138.954600006</v>
      </c>
      <c r="AD180" s="3">
        <f t="shared" si="10"/>
        <v>52800000</v>
      </c>
      <c r="AE180" s="2">
        <f>IF(AE178&gt;=52800000,52800000,IF(AB159=Graph!G$1*1000,AE179+Graph!G$1*1000,AC180))</f>
        <v>30763138.954600006</v>
      </c>
      <c r="AF180" s="3">
        <f t="shared" si="21"/>
        <v>30763138.954600006</v>
      </c>
      <c r="AG180" s="3">
        <f t="shared" si="29"/>
        <v>48151702.95980534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111</v>
      </c>
      <c r="C181" s="7"/>
      <c r="D181" s="2" t="e">
        <f t="shared" si="11"/>
        <v>#N/A</v>
      </c>
      <c r="E181" s="2" t="e">
        <f t="shared" si="22"/>
        <v>#N/A</v>
      </c>
      <c r="F181" s="2">
        <v>959285.89173850417</v>
      </c>
      <c r="G181" s="2">
        <f t="shared" si="41"/>
        <v>639997.71428571432</v>
      </c>
      <c r="H181" s="2">
        <f t="shared" si="39"/>
        <v>84754750.322230831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1715138.7142857106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972636.11644655466</v>
      </c>
      <c r="Q181" s="2">
        <f t="shared" si="42"/>
        <v>650000</v>
      </c>
      <c r="R181" s="2">
        <f t="shared" si="40"/>
        <v>86322435.283312917</v>
      </c>
      <c r="S181" s="2">
        <f t="shared" si="16"/>
        <v>639997.71428571641</v>
      </c>
      <c r="T181" s="2">
        <f t="shared" si="17"/>
        <v>10002.285714285681</v>
      </c>
      <c r="U181" s="2">
        <f t="shared" si="18"/>
        <v>650000</v>
      </c>
      <c r="V181" s="2">
        <f t="shared" si="34"/>
        <v>31343820.568874806</v>
      </c>
      <c r="W181" s="2">
        <f t="shared" si="19"/>
        <v>580681.61427479982</v>
      </c>
      <c r="X181" s="2">
        <f t="shared" si="6"/>
        <v>69318.385725200176</v>
      </c>
      <c r="Y181" s="2">
        <f t="shared" si="37"/>
        <v>54978614.714438066</v>
      </c>
      <c r="Z181" s="2" t="str">
        <f t="shared" si="8"/>
        <v>HERE</v>
      </c>
      <c r="AA181" s="2">
        <f>IF(Z181="HERE",Y181,AA180+Graph!$G$1*1000)</f>
        <v>54978614.714438066</v>
      </c>
      <c r="AB181" s="2">
        <f t="shared" si="20"/>
        <v>69318.385725200176</v>
      </c>
      <c r="AC181" s="2">
        <f t="shared" si="38"/>
        <v>31343820.568874806</v>
      </c>
      <c r="AD181" s="3">
        <f t="shared" si="10"/>
        <v>52800000</v>
      </c>
      <c r="AE181" s="2">
        <f>IF(AE179&gt;=52800000,52800000,IF(AB160=Graph!G$1*1000,AE180+Graph!G$1*1000,AC181))</f>
        <v>31343820.568874806</v>
      </c>
      <c r="AF181" s="3">
        <f t="shared" si="21"/>
        <v>31343820.568874806</v>
      </c>
      <c r="AG181" s="3">
        <f t="shared" si="29"/>
        <v>48323576.996632792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112</v>
      </c>
      <c r="C182" s="7"/>
      <c r="D182" s="2" t="e">
        <f t="shared" si="11"/>
        <v>#N/A</v>
      </c>
      <c r="E182" s="2" t="e">
        <f t="shared" si="22"/>
        <v>#N/A</v>
      </c>
      <c r="F182" s="2">
        <v>963793.0855178535</v>
      </c>
      <c r="G182" s="2">
        <f t="shared" si="41"/>
        <v>639997.71428571432</v>
      </c>
      <c r="H182" s="2">
        <f t="shared" si="39"/>
        <v>85394748.036516547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1725140.9999999963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977217.70108041167</v>
      </c>
      <c r="Q182" s="2">
        <f t="shared" si="42"/>
        <v>650000</v>
      </c>
      <c r="R182" s="2">
        <f t="shared" si="40"/>
        <v>86972435.283312917</v>
      </c>
      <c r="S182" s="2">
        <f t="shared" si="16"/>
        <v>639997.71428571641</v>
      </c>
      <c r="T182" s="2">
        <f t="shared" si="17"/>
        <v>10002.285714285681</v>
      </c>
      <c r="U182" s="2">
        <f t="shared" si="18"/>
        <v>650000</v>
      </c>
      <c r="V182" s="2">
        <f t="shared" si="34"/>
        <v>31929009.376928926</v>
      </c>
      <c r="W182" s="2">
        <f t="shared" si="19"/>
        <v>585188.80805411935</v>
      </c>
      <c r="X182" s="2">
        <f t="shared" si="6"/>
        <v>64811.191945880651</v>
      </c>
      <c r="Y182" s="2">
        <f t="shared" si="37"/>
        <v>55043425.906383947</v>
      </c>
      <c r="Z182" s="2" t="str">
        <f t="shared" si="8"/>
        <v>HERE</v>
      </c>
      <c r="AA182" s="2">
        <f>IF(Z182="HERE",Y182,AA181+Graph!$G$1*1000)</f>
        <v>55043425.906383947</v>
      </c>
      <c r="AB182" s="2">
        <f t="shared" si="20"/>
        <v>64811.191945880651</v>
      </c>
      <c r="AC182" s="2">
        <f t="shared" si="38"/>
        <v>31929009.376928926</v>
      </c>
      <c r="AD182" s="3">
        <f t="shared" si="10"/>
        <v>52800000</v>
      </c>
      <c r="AE182" s="2">
        <f>IF(AE180&gt;=52800000,52800000,IF(AB161=Graph!G$1*1000,AE181+Graph!G$1*1000,AC182))</f>
        <v>31929009.376928926</v>
      </c>
      <c r="AF182" s="3">
        <f t="shared" si="21"/>
        <v>31929009.376928926</v>
      </c>
      <c r="AG182" s="3">
        <f t="shared" si="29"/>
        <v>48491619.91874782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113</v>
      </c>
      <c r="C183" s="7"/>
      <c r="D183" s="2" t="e">
        <f t="shared" si="11"/>
        <v>#N/A</v>
      </c>
      <c r="E183" s="2" t="e">
        <f t="shared" si="22"/>
        <v>#N/A</v>
      </c>
      <c r="F183" s="2">
        <v>968300.27929717302</v>
      </c>
      <c r="G183" s="2">
        <f t="shared" si="41"/>
        <v>639997.71428571432</v>
      </c>
      <c r="H183" s="2">
        <f t="shared" si="39"/>
        <v>86034745.750802264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1735143.285714282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981799.28571426868</v>
      </c>
      <c r="Q183" s="2">
        <f t="shared" si="42"/>
        <v>650000</v>
      </c>
      <c r="R183" s="2">
        <f t="shared" si="40"/>
        <v>87622435.283312917</v>
      </c>
      <c r="S183" s="2">
        <f t="shared" si="16"/>
        <v>639997.71428571641</v>
      </c>
      <c r="T183" s="2">
        <f t="shared" si="17"/>
        <v>10002.285714285681</v>
      </c>
      <c r="U183" s="2">
        <f t="shared" si="18"/>
        <v>650000</v>
      </c>
      <c r="V183" s="2">
        <f t="shared" si="34"/>
        <v>32518705.378762394</v>
      </c>
      <c r="W183" s="2">
        <f t="shared" si="19"/>
        <v>589696.00183346868</v>
      </c>
      <c r="X183" s="2">
        <f t="shared" si="6"/>
        <v>60303.998166531324</v>
      </c>
      <c r="Y183" s="2">
        <f t="shared" si="37"/>
        <v>55103729.904550478</v>
      </c>
      <c r="Z183" s="2" t="str">
        <f t="shared" si="8"/>
        <v>HERE</v>
      </c>
      <c r="AA183" s="2">
        <f>IF(Z183="HERE",Y183,AA182+Graph!$G$1*1000)</f>
        <v>55103729.904550478</v>
      </c>
      <c r="AB183" s="2">
        <f t="shared" si="20"/>
        <v>60303.998166531324</v>
      </c>
      <c r="AC183" s="2">
        <f t="shared" si="38"/>
        <v>32518705.378762394</v>
      </c>
      <c r="AD183" s="3">
        <f t="shared" si="10"/>
        <v>52800000</v>
      </c>
      <c r="AE183" s="2">
        <f>IF(AE181&gt;=52800000,52800000,IF(AB162=Graph!G$1*1000,AE182+Graph!G$1*1000,AC183))</f>
        <v>32518705.378762394</v>
      </c>
      <c r="AF183" s="3">
        <f t="shared" si="21"/>
        <v>32518705.378762394</v>
      </c>
      <c r="AG183" s="3">
        <f t="shared" si="29"/>
        <v>48574080.001695953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114</v>
      </c>
      <c r="C184" s="7"/>
      <c r="D184" s="2" t="e">
        <f t="shared" si="11"/>
        <v>#N/A</v>
      </c>
      <c r="E184" s="2" t="e">
        <f t="shared" si="22"/>
        <v>#N/A</v>
      </c>
      <c r="F184" s="2">
        <v>972807.47307649255</v>
      </c>
      <c r="G184" s="2">
        <f t="shared" si="41"/>
        <v>639997.71428571432</v>
      </c>
      <c r="H184" s="2">
        <f t="shared" si="39"/>
        <v>86674743.46508798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1745145.5714285676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986380.8703481257</v>
      </c>
      <c r="Q184" s="2">
        <f t="shared" si="42"/>
        <v>650000</v>
      </c>
      <c r="R184" s="2">
        <f t="shared" si="40"/>
        <v>88272435.283312917</v>
      </c>
      <c r="S184" s="2">
        <f t="shared" si="16"/>
        <v>639997.71428571641</v>
      </c>
      <c r="T184" s="2">
        <f t="shared" si="17"/>
        <v>10002.285714285681</v>
      </c>
      <c r="U184" s="2">
        <f t="shared" si="18"/>
        <v>650000</v>
      </c>
      <c r="V184" s="2">
        <f t="shared" si="34"/>
        <v>33112908.574375182</v>
      </c>
      <c r="W184" s="2">
        <f t="shared" si="19"/>
        <v>594203.1956127882</v>
      </c>
      <c r="X184" s="2">
        <f t="shared" si="6"/>
        <v>55796.8043872118</v>
      </c>
      <c r="Y184" s="2">
        <f t="shared" si="37"/>
        <v>55159526.70893769</v>
      </c>
      <c r="Z184" s="2" t="str">
        <f t="shared" si="8"/>
        <v>HERE</v>
      </c>
      <c r="AA184" s="2">
        <f>IF(Z184="HERE",Y184,AA183+Graph!$G$1*1000)</f>
        <v>55159526.70893769</v>
      </c>
      <c r="AB184" s="2">
        <f t="shared" si="20"/>
        <v>55796.8043872118</v>
      </c>
      <c r="AC184" s="2">
        <f t="shared" si="38"/>
        <v>33112908.574375182</v>
      </c>
      <c r="AD184" s="3">
        <f t="shared" si="10"/>
        <v>52800000</v>
      </c>
      <c r="AE184" s="2">
        <f>IF(AE182&gt;=52800000,52800000,IF(AB163=Graph!G$1*1000,AE183+Graph!G$1*1000,AC184))</f>
        <v>33112908.574375182</v>
      </c>
      <c r="AF184" s="3">
        <f t="shared" si="21"/>
        <v>33112908.574375182</v>
      </c>
      <c r="AG184" s="3">
        <f t="shared" si="29"/>
        <v>48599057.608008295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115</v>
      </c>
      <c r="C185" s="7"/>
      <c r="D185" s="2" t="e">
        <f t="shared" si="11"/>
        <v>#N/A</v>
      </c>
      <c r="E185" s="2" t="e">
        <f t="shared" si="22"/>
        <v>#N/A</v>
      </c>
      <c r="F185" s="2">
        <v>977314.66685584188</v>
      </c>
      <c r="G185" s="2">
        <f t="shared" si="41"/>
        <v>639997.71428571432</v>
      </c>
      <c r="H185" s="2">
        <f t="shared" si="39"/>
        <v>87314741.179373696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1755147.8571428533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990962.45498198271</v>
      </c>
      <c r="Q185" s="2">
        <f t="shared" si="42"/>
        <v>650000</v>
      </c>
      <c r="R185" s="2">
        <f t="shared" si="40"/>
        <v>88922435.283312917</v>
      </c>
      <c r="S185" s="2">
        <f t="shared" si="16"/>
        <v>639997.71428571641</v>
      </c>
      <c r="T185" s="2">
        <f t="shared" si="17"/>
        <v>10002.285714285681</v>
      </c>
      <c r="U185" s="2">
        <f t="shared" si="18"/>
        <v>650000</v>
      </c>
      <c r="V185" s="2">
        <f t="shared" si="34"/>
        <v>33711618.96376729</v>
      </c>
      <c r="W185" s="2">
        <f t="shared" si="19"/>
        <v>598710.38939210773</v>
      </c>
      <c r="X185" s="2">
        <f t="shared" si="6"/>
        <v>51289.610607892275</v>
      </c>
      <c r="Y185" s="2">
        <f t="shared" si="37"/>
        <v>55210816.319545582</v>
      </c>
      <c r="Z185" s="2" t="str">
        <f t="shared" si="8"/>
        <v>HERE</v>
      </c>
      <c r="AA185" s="2">
        <f>IF(Z185="HERE",Y185,AA184+Graph!$G$1*1000)</f>
        <v>55210816.319545582</v>
      </c>
      <c r="AB185" s="2">
        <f t="shared" si="20"/>
        <v>51289.610607892275</v>
      </c>
      <c r="AC185" s="2">
        <f t="shared" si="38"/>
        <v>33711618.96376729</v>
      </c>
      <c r="AD185" s="3">
        <f t="shared" si="10"/>
        <v>52800000</v>
      </c>
      <c r="AE185" s="2">
        <f>IF(AE183&gt;=52800000,52800000,IF(AB164=Graph!G$1*1000,AE184+Graph!G$1*1000,AC185))</f>
        <v>33711618.96376729</v>
      </c>
      <c r="AF185" s="3">
        <f t="shared" si="21"/>
        <v>33711618.96376729</v>
      </c>
      <c r="AG185" s="3">
        <f t="shared" si="29"/>
        <v>48624260.574009605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116</v>
      </c>
      <c r="C186" s="7"/>
      <c r="D186" s="2" t="e">
        <f t="shared" si="11"/>
        <v>#N/A</v>
      </c>
      <c r="E186" s="2" t="e">
        <f t="shared" si="22"/>
        <v>#N/A</v>
      </c>
      <c r="F186" s="2">
        <v>981821.8606351614</v>
      </c>
      <c r="G186" s="2">
        <f t="shared" si="41"/>
        <v>639997.71428571432</v>
      </c>
      <c r="H186" s="2">
        <f t="shared" si="39"/>
        <v>87954738.893659413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1765150.142857139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995544.03961583972</v>
      </c>
      <c r="Q186" s="2">
        <f t="shared" si="42"/>
        <v>650000</v>
      </c>
      <c r="R186" s="2">
        <f t="shared" si="40"/>
        <v>89572435.283312917</v>
      </c>
      <c r="S186" s="2">
        <f t="shared" si="16"/>
        <v>639997.71428571641</v>
      </c>
      <c r="T186" s="2">
        <f t="shared" si="17"/>
        <v>10002.285714285681</v>
      </c>
      <c r="U186" s="2">
        <f t="shared" si="18"/>
        <v>650000</v>
      </c>
      <c r="V186" s="2">
        <f t="shared" si="34"/>
        <v>34314836.546938747</v>
      </c>
      <c r="W186" s="2">
        <f t="shared" si="19"/>
        <v>603217.58317145705</v>
      </c>
      <c r="X186" s="2">
        <f t="shared" si="6"/>
        <v>46782.416828542948</v>
      </c>
      <c r="Y186" s="2">
        <f t="shared" si="37"/>
        <v>55257598.736374125</v>
      </c>
      <c r="Z186" s="2" t="str">
        <f t="shared" si="8"/>
        <v>HERE</v>
      </c>
      <c r="AA186" s="2">
        <f>IF(Z186="HERE",Y186,AA185+Graph!$G$1*1000)</f>
        <v>55257598.736374125</v>
      </c>
      <c r="AB186" s="2">
        <f t="shared" si="20"/>
        <v>46782.416828542948</v>
      </c>
      <c r="AC186" s="2">
        <f t="shared" si="38"/>
        <v>34314836.546938747</v>
      </c>
      <c r="AD186" s="3">
        <f t="shared" si="10"/>
        <v>52800000</v>
      </c>
      <c r="AE186" s="2">
        <f>IF(AE184&gt;=52800000,52800000,IF(AB165=Graph!G$1*1000,AE185+Graph!G$1*1000,AC186))</f>
        <v>34314836.546938747</v>
      </c>
      <c r="AF186" s="3">
        <f t="shared" si="21"/>
        <v>34314836.546938747</v>
      </c>
      <c r="AG186" s="3">
        <f t="shared" si="29"/>
        <v>48649688.899699882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117</v>
      </c>
      <c r="C187" s="7"/>
      <c r="D187" s="2" t="e">
        <f t="shared" si="11"/>
        <v>#N/A</v>
      </c>
      <c r="E187" s="2" t="e">
        <f t="shared" si="22"/>
        <v>#N/A</v>
      </c>
      <c r="F187" s="2">
        <v>986329.05441448092</v>
      </c>
      <c r="G187" s="2">
        <f t="shared" si="41"/>
        <v>639997.71428571432</v>
      </c>
      <c r="H187" s="2">
        <f t="shared" si="39"/>
        <v>88594736.607945129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1775152.4285714247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1000125.6242496967</v>
      </c>
      <c r="Q187" s="2">
        <f t="shared" si="42"/>
        <v>650000</v>
      </c>
      <c r="R187" s="2">
        <f t="shared" si="40"/>
        <v>90222435.283312917</v>
      </c>
      <c r="S187" s="2">
        <f t="shared" si="16"/>
        <v>639997.71428571641</v>
      </c>
      <c r="T187" s="2">
        <f t="shared" si="17"/>
        <v>10002.285714285681</v>
      </c>
      <c r="U187" s="2">
        <f t="shared" si="18"/>
        <v>650000</v>
      </c>
      <c r="V187" s="2">
        <f t="shared" si="34"/>
        <v>34922561.323889524</v>
      </c>
      <c r="W187" s="2">
        <f t="shared" si="19"/>
        <v>607724.77695077658</v>
      </c>
      <c r="X187" s="2">
        <f t="shared" si="6"/>
        <v>42275.223049223423</v>
      </c>
      <c r="Y187" s="2">
        <f t="shared" si="37"/>
        <v>55299873.959423348</v>
      </c>
      <c r="Z187" s="2" t="str">
        <f t="shared" si="8"/>
        <v>HERE</v>
      </c>
      <c r="AA187" s="2">
        <f>IF(Z187="HERE",Y187,AA186+Graph!$G$1*1000)</f>
        <v>55299873.959423348</v>
      </c>
      <c r="AB187" s="2">
        <f t="shared" si="20"/>
        <v>42275.223049223423</v>
      </c>
      <c r="AC187" s="2">
        <f t="shared" si="38"/>
        <v>34922561.323889524</v>
      </c>
      <c r="AD187" s="3">
        <f t="shared" si="10"/>
        <v>52800000</v>
      </c>
      <c r="AE187" s="2">
        <f>IF(AE185&gt;=52800000,52800000,IF(AB166=Graph!G$1*1000,AE186+Graph!G$1*1000,AC187))</f>
        <v>34922561.323889524</v>
      </c>
      <c r="AF187" s="3">
        <f t="shared" si="21"/>
        <v>34922561.323889524</v>
      </c>
      <c r="AG187" s="3">
        <f t="shared" si="29"/>
        <v>48675342.585079119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118</v>
      </c>
      <c r="C188" s="7"/>
      <c r="D188" s="2" t="e">
        <f t="shared" si="11"/>
        <v>#N/A</v>
      </c>
      <c r="E188" s="2" t="e">
        <f t="shared" si="22"/>
        <v>#N/A</v>
      </c>
      <c r="F188" s="2">
        <v>990836.24819383025</v>
      </c>
      <c r="G188" s="2">
        <f t="shared" si="41"/>
        <v>639997.71428571432</v>
      </c>
      <c r="H188" s="2">
        <f t="shared" si="39"/>
        <v>89234734.322230846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1785154.7142857104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1004707.2088835537</v>
      </c>
      <c r="Q188" s="2">
        <f t="shared" si="42"/>
        <v>650000</v>
      </c>
      <c r="R188" s="2">
        <f t="shared" si="40"/>
        <v>90872435.283312917</v>
      </c>
      <c r="S188" s="2">
        <f t="shared" si="16"/>
        <v>639997.71428571641</v>
      </c>
      <c r="T188" s="2">
        <f t="shared" si="17"/>
        <v>10002.285714285681</v>
      </c>
      <c r="U188" s="2">
        <f t="shared" si="18"/>
        <v>650000</v>
      </c>
      <c r="V188" s="2">
        <f t="shared" si="34"/>
        <v>35534793.29461962</v>
      </c>
      <c r="W188" s="2">
        <f t="shared" si="19"/>
        <v>612231.9707300961</v>
      </c>
      <c r="X188" s="2">
        <f t="shared" si="6"/>
        <v>37768.029269903898</v>
      </c>
      <c r="Y188" s="2">
        <f t="shared" si="37"/>
        <v>55337641.988693252</v>
      </c>
      <c r="Z188" s="2" t="str">
        <f t="shared" si="8"/>
        <v>HERE</v>
      </c>
      <c r="AA188" s="2">
        <f>IF(Z188="HERE",Y188,AA187+Graph!$G$1*1000)</f>
        <v>55337641.988693252</v>
      </c>
      <c r="AB188" s="2">
        <f t="shared" si="20"/>
        <v>37768.029269903898</v>
      </c>
      <c r="AC188" s="2">
        <f t="shared" si="38"/>
        <v>35534793.29461962</v>
      </c>
      <c r="AD188" s="3">
        <f t="shared" si="10"/>
        <v>52800000</v>
      </c>
      <c r="AE188" s="2">
        <f>IF(AE186&gt;=52800000,52800000,IF(AB167=Graph!G$1*1000,AE187+Graph!G$1*1000,AC188))</f>
        <v>35534793.29461962</v>
      </c>
      <c r="AF188" s="3">
        <f t="shared" si="21"/>
        <v>35534793.29461962</v>
      </c>
      <c r="AG188" s="3">
        <f t="shared" si="29"/>
        <v>48701221.63014733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119</v>
      </c>
      <c r="C189" s="7"/>
      <c r="D189" s="2" t="e">
        <f t="shared" si="11"/>
        <v>#N/A</v>
      </c>
      <c r="E189" s="2" t="e">
        <f t="shared" si="22"/>
        <v>#N/A</v>
      </c>
      <c r="F189" s="2">
        <v>995343.44197314978</v>
      </c>
      <c r="G189" s="2">
        <f t="shared" si="41"/>
        <v>639997.71428571432</v>
      </c>
      <c r="H189" s="2">
        <f t="shared" si="39"/>
        <v>89874732.036516562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1795156.999999996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1009288.7935174108</v>
      </c>
      <c r="Q189" s="2">
        <f t="shared" si="42"/>
        <v>650000</v>
      </c>
      <c r="R189" s="2">
        <f t="shared" si="40"/>
        <v>91522435.283312917</v>
      </c>
      <c r="S189" s="2">
        <f t="shared" si="16"/>
        <v>639997.71428571641</v>
      </c>
      <c r="T189" s="2">
        <f t="shared" si="17"/>
        <v>10002.285714285681</v>
      </c>
      <c r="U189" s="2">
        <f t="shared" si="18"/>
        <v>650000</v>
      </c>
      <c r="V189" s="2">
        <f t="shared" si="34"/>
        <v>36151532.459129065</v>
      </c>
      <c r="W189" s="2">
        <f t="shared" si="19"/>
        <v>616739.16450944543</v>
      </c>
      <c r="X189" s="2">
        <f t="shared" si="6"/>
        <v>33260.835490554571</v>
      </c>
      <c r="Y189" s="2">
        <f t="shared" si="37"/>
        <v>55370902.824183807</v>
      </c>
      <c r="Z189" s="2" t="str">
        <f t="shared" si="8"/>
        <v>HERE</v>
      </c>
      <c r="AA189" s="2">
        <f>IF(Z189="HERE",Y189,AA188+Graph!$G$1*1000)</f>
        <v>55370902.824183807</v>
      </c>
      <c r="AB189" s="2">
        <f t="shared" si="20"/>
        <v>33260.835490554571</v>
      </c>
      <c r="AC189" s="2">
        <f t="shared" si="38"/>
        <v>36151532.459129065</v>
      </c>
      <c r="AD189" s="3">
        <f t="shared" si="10"/>
        <v>52800000</v>
      </c>
      <c r="AE189" s="2">
        <f>IF(AE187&gt;=52800000,52800000,IF(AB168=Graph!G$1*1000,AE188+Graph!G$1*1000,AC189))</f>
        <v>36151532.459129065</v>
      </c>
      <c r="AF189" s="3">
        <f t="shared" si="21"/>
        <v>36151532.459129065</v>
      </c>
      <c r="AG189" s="3">
        <f t="shared" si="29"/>
        <v>48727326.034904502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120</v>
      </c>
      <c r="C190" s="7"/>
      <c r="D190" s="2" t="e">
        <f t="shared" si="11"/>
        <v>#N/A</v>
      </c>
      <c r="E190" s="2" t="e">
        <f t="shared" si="22"/>
        <v>#N/A</v>
      </c>
      <c r="F190" s="2">
        <v>999850.6357524693</v>
      </c>
      <c r="G190" s="2">
        <f t="shared" si="41"/>
        <v>639997.71428571432</v>
      </c>
      <c r="H190" s="2">
        <f t="shared" si="39"/>
        <v>90514729.750802279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1805159.2857142817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1013870.378151238</v>
      </c>
      <c r="Q190" s="2">
        <f t="shared" si="42"/>
        <v>650000</v>
      </c>
      <c r="R190" s="2">
        <f t="shared" si="40"/>
        <v>92172435.283312917</v>
      </c>
      <c r="S190" s="2">
        <f t="shared" si="16"/>
        <v>639997.71428571641</v>
      </c>
      <c r="T190" s="2">
        <f t="shared" si="17"/>
        <v>10002.285714285681</v>
      </c>
      <c r="U190" s="2">
        <f t="shared" si="18"/>
        <v>650000</v>
      </c>
      <c r="V190" s="2">
        <f t="shared" si="34"/>
        <v>36772778.81741783</v>
      </c>
      <c r="W190" s="2">
        <f t="shared" si="19"/>
        <v>621246.35828876495</v>
      </c>
      <c r="X190" s="2">
        <f t="shared" si="6"/>
        <v>28753.641711235046</v>
      </c>
      <c r="Y190" s="2">
        <f t="shared" si="37"/>
        <v>55399656.465895042</v>
      </c>
      <c r="Z190" s="2" t="str">
        <f t="shared" si="8"/>
        <v>HERE</v>
      </c>
      <c r="AA190" s="2">
        <f>IF(Z190="HERE",Y190,AA189+Graph!$G$1*1000)</f>
        <v>55399656.465895042</v>
      </c>
      <c r="AB190" s="2">
        <f t="shared" si="20"/>
        <v>28753.641711235046</v>
      </c>
      <c r="AC190" s="2">
        <f t="shared" si="38"/>
        <v>36772778.81741783</v>
      </c>
      <c r="AD190" s="3">
        <f t="shared" si="10"/>
        <v>52800000</v>
      </c>
      <c r="AE190" s="2">
        <f>IF(AE188&gt;=52800000,52800000,IF(AB169=Graph!G$1*1000,AE189+Graph!G$1*1000,AC190))</f>
        <v>36772778.81741783</v>
      </c>
      <c r="AF190" s="3">
        <f t="shared" si="21"/>
        <v>36772778.81741783</v>
      </c>
      <c r="AG190" s="3">
        <f t="shared" si="29"/>
        <v>48753655.799350649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121</v>
      </c>
      <c r="C191" s="7"/>
      <c r="D191" s="2" t="e">
        <f t="shared" si="11"/>
        <v>#N/A</v>
      </c>
      <c r="E191" s="2" t="e">
        <f t="shared" si="22"/>
        <v>#N/A</v>
      </c>
      <c r="F191" s="2">
        <v>1004357.8295318186</v>
      </c>
      <c r="G191" s="2">
        <f t="shared" si="41"/>
        <v>639997.71428571432</v>
      </c>
      <c r="H191" s="2">
        <f t="shared" si="39"/>
        <v>91154727.465087995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1815161.5714285674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1018451.962785095</v>
      </c>
      <c r="Q191" s="2">
        <f t="shared" si="42"/>
        <v>650000</v>
      </c>
      <c r="R191" s="2">
        <f t="shared" si="40"/>
        <v>92822435.283312917</v>
      </c>
      <c r="S191" s="2">
        <f t="shared" si="16"/>
        <v>639997.71428571641</v>
      </c>
      <c r="T191" s="2">
        <f t="shared" si="17"/>
        <v>10002.285714285681</v>
      </c>
      <c r="U191" s="2">
        <f t="shared" si="18"/>
        <v>650000</v>
      </c>
      <c r="V191" s="2">
        <f t="shared" si="34"/>
        <v>37398532.369485945</v>
      </c>
      <c r="W191" s="2">
        <f t="shared" si="19"/>
        <v>625753.55206811428</v>
      </c>
      <c r="X191" s="2">
        <f t="shared" si="6"/>
        <v>24246.447931885719</v>
      </c>
      <c r="Y191" s="2">
        <f t="shared" si="37"/>
        <v>55423902.913826928</v>
      </c>
      <c r="Z191" s="2" t="str">
        <f t="shared" si="8"/>
        <v>HERE</v>
      </c>
      <c r="AA191" s="2">
        <f>IF(Z191="HERE",Y191,AA190+Graph!$G$1*1000)</f>
        <v>55423902.913826928</v>
      </c>
      <c r="AB191" s="2">
        <f t="shared" si="20"/>
        <v>24246.447931885719</v>
      </c>
      <c r="AC191" s="2">
        <f t="shared" si="38"/>
        <v>37398532.369485945</v>
      </c>
      <c r="AD191" s="3">
        <f t="shared" si="10"/>
        <v>52800000</v>
      </c>
      <c r="AE191" s="2">
        <f>IF(AE189&gt;=52800000,52800000,IF(AB170=Graph!G$1*1000,AE190+Graph!G$1*1000,AC191))</f>
        <v>37398532.369485945</v>
      </c>
      <c r="AF191" s="3">
        <f t="shared" si="21"/>
        <v>37398532.369485945</v>
      </c>
      <c r="AG191" s="3">
        <f t="shared" si="29"/>
        <v>48780210.923485756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122</v>
      </c>
      <c r="C192" s="7"/>
      <c r="D192" s="2" t="e">
        <f t="shared" si="11"/>
        <v>#N/A</v>
      </c>
      <c r="E192" s="2" t="e">
        <f t="shared" si="22"/>
        <v>#N/A</v>
      </c>
      <c r="F192" s="2">
        <v>1008865.0233111382</v>
      </c>
      <c r="G192" s="2">
        <f t="shared" si="41"/>
        <v>639997.71428571432</v>
      </c>
      <c r="H192" s="2">
        <f t="shared" si="39"/>
        <v>91794725.179373711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1825163.8571428531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1023033.547418952</v>
      </c>
      <c r="Q192" s="2">
        <f t="shared" si="42"/>
        <v>650000</v>
      </c>
      <c r="R192" s="2">
        <f t="shared" si="40"/>
        <v>93472435.283312917</v>
      </c>
      <c r="S192" s="2">
        <f t="shared" si="16"/>
        <v>639997.71428571641</v>
      </c>
      <c r="T192" s="2">
        <f t="shared" si="17"/>
        <v>10002.285714285681</v>
      </c>
      <c r="U192" s="2">
        <f t="shared" si="18"/>
        <v>650000</v>
      </c>
      <c r="V192" s="2">
        <f t="shared" si="34"/>
        <v>38028793.115333378</v>
      </c>
      <c r="W192" s="2">
        <f t="shared" si="19"/>
        <v>630260.74584743381</v>
      </c>
      <c r="X192" s="2">
        <f t="shared" si="6"/>
        <v>19739.254152566195</v>
      </c>
      <c r="Y192" s="2">
        <f t="shared" si="37"/>
        <v>55443642.167979494</v>
      </c>
      <c r="Z192" s="2" t="str">
        <f t="shared" si="8"/>
        <v>HERE</v>
      </c>
      <c r="AA192" s="2">
        <f>IF(Z192="HERE",Y192,AA191+Graph!$G$1*1000)</f>
        <v>55443642.167979494</v>
      </c>
      <c r="AB192" s="2">
        <f t="shared" si="20"/>
        <v>19739.254152566195</v>
      </c>
      <c r="AC192" s="2">
        <f t="shared" si="38"/>
        <v>38028793.115333378</v>
      </c>
      <c r="AD192" s="3">
        <f t="shared" si="10"/>
        <v>52800000</v>
      </c>
      <c r="AE192" s="2">
        <f>IF(AE190&gt;=52800000,52800000,IF(AB171=Graph!G$1*1000,AE191+Graph!G$1*1000,AC192))</f>
        <v>38028793.115333378</v>
      </c>
      <c r="AF192" s="3">
        <f t="shared" si="21"/>
        <v>38028793.115333378</v>
      </c>
      <c r="AG192" s="3">
        <f t="shared" si="29"/>
        <v>48806991.40730983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123</v>
      </c>
      <c r="C193" s="7"/>
      <c r="D193" s="2" t="e">
        <f t="shared" si="11"/>
        <v>#N/A</v>
      </c>
      <c r="E193" s="2" t="e">
        <f t="shared" si="22"/>
        <v>#N/A</v>
      </c>
      <c r="F193" s="2">
        <v>1013372.2170904577</v>
      </c>
      <c r="G193" s="2">
        <f t="shared" si="41"/>
        <v>639997.71428571432</v>
      </c>
      <c r="H193" s="2">
        <f t="shared" si="39"/>
        <v>92434722.893659428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1835166.1428571388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1027615.132052809</v>
      </c>
      <c r="Q193" s="2">
        <f t="shared" si="42"/>
        <v>650000</v>
      </c>
      <c r="R193" s="2">
        <f t="shared" si="40"/>
        <v>94122435.283312917</v>
      </c>
      <c r="S193" s="2">
        <f t="shared" si="16"/>
        <v>639997.71428571641</v>
      </c>
      <c r="T193" s="2">
        <f t="shared" si="17"/>
        <v>10002.285714285681</v>
      </c>
      <c r="U193" s="2">
        <f t="shared" si="18"/>
        <v>650000</v>
      </c>
      <c r="V193" s="2">
        <f t="shared" si="34"/>
        <v>38663561.054960132</v>
      </c>
      <c r="W193" s="2">
        <f t="shared" si="19"/>
        <v>634767.93962675333</v>
      </c>
      <c r="X193" s="2">
        <f t="shared" si="6"/>
        <v>15232.06037324667</v>
      </c>
      <c r="Y193" s="2">
        <f t="shared" si="37"/>
        <v>55458874.22835274</v>
      </c>
      <c r="Z193" s="2" t="str">
        <f t="shared" si="8"/>
        <v>HERE</v>
      </c>
      <c r="AA193" s="2">
        <f>IF(Z193="HERE",Y193,AA192+Graph!$G$1*1000)</f>
        <v>55458874.22835274</v>
      </c>
      <c r="AB193" s="2">
        <f t="shared" si="20"/>
        <v>15232.06037324667</v>
      </c>
      <c r="AC193" s="2">
        <f t="shared" si="38"/>
        <v>38663561.054960132</v>
      </c>
      <c r="AD193" s="3">
        <f t="shared" si="10"/>
        <v>52800000</v>
      </c>
      <c r="AE193" s="2">
        <f>IF(AE191&gt;=52800000,52800000,IF(AB172=Graph!G$1*1000,AE192+Graph!G$1*1000,AC193))</f>
        <v>38663561.054960132</v>
      </c>
      <c r="AF193" s="3">
        <f t="shared" si="21"/>
        <v>38663561.054960132</v>
      </c>
      <c r="AG193" s="3">
        <f t="shared" si="29"/>
        <v>48833997.250822872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124</v>
      </c>
      <c r="C194" s="7"/>
      <c r="D194" s="2" t="e">
        <f t="shared" si="11"/>
        <v>#N/A</v>
      </c>
      <c r="E194" s="2" t="e">
        <f t="shared" si="22"/>
        <v>#N/A</v>
      </c>
      <c r="F194" s="2">
        <v>1017879.410869807</v>
      </c>
      <c r="G194" s="2">
        <f t="shared" si="41"/>
        <v>639997.71428571432</v>
      </c>
      <c r="H194" s="2">
        <f t="shared" si="39"/>
        <v>93074720.607945144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1845168.4285714244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1032196.716686666</v>
      </c>
      <c r="Q194" s="2">
        <f t="shared" si="42"/>
        <v>650000</v>
      </c>
      <c r="R194" s="2">
        <f t="shared" si="40"/>
        <v>94772435.283312917</v>
      </c>
      <c r="S194" s="2">
        <f t="shared" si="16"/>
        <v>639997.71428571641</v>
      </c>
      <c r="T194" s="2">
        <f t="shared" si="17"/>
        <v>10002.285714285681</v>
      </c>
      <c r="U194" s="2">
        <f t="shared" si="18"/>
        <v>650000</v>
      </c>
      <c r="V194" s="2">
        <f t="shared" si="34"/>
        <v>39302836.188366234</v>
      </c>
      <c r="W194" s="2">
        <f t="shared" si="19"/>
        <v>639275.13340610266</v>
      </c>
      <c r="X194" s="2">
        <f t="shared" si="6"/>
        <v>10724.866593897343</v>
      </c>
      <c r="Y194" s="2">
        <f t="shared" si="37"/>
        <v>55469599.094946638</v>
      </c>
      <c r="Z194" s="2" t="str">
        <f t="shared" si="8"/>
        <v>HERE</v>
      </c>
      <c r="AA194" s="2">
        <f>IF(Z194="HERE",Y194,AA193+Graph!$G$1*1000)</f>
        <v>55469599.094946638</v>
      </c>
      <c r="AB194" s="2">
        <f t="shared" si="20"/>
        <v>10724.866593897343</v>
      </c>
      <c r="AC194" s="2">
        <f t="shared" si="38"/>
        <v>39302836.188366234</v>
      </c>
      <c r="AD194" s="3">
        <f t="shared" si="10"/>
        <v>52800000</v>
      </c>
      <c r="AE194" s="2">
        <f>IF(AE192&gt;=52800000,52800000,IF(AB173=Graph!G$1*1000,AE193+Graph!G$1*1000,AC194))</f>
        <v>39302836.188366234</v>
      </c>
      <c r="AF194" s="3">
        <f t="shared" si="21"/>
        <v>39302836.188366234</v>
      </c>
      <c r="AG194" s="3">
        <f t="shared" si="29"/>
        <v>48861228.454024881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125</v>
      </c>
      <c r="C195" s="7"/>
      <c r="D195" s="2" t="e">
        <f t="shared" si="11"/>
        <v>#N/A</v>
      </c>
      <c r="E195" s="2" t="e">
        <f t="shared" si="22"/>
        <v>#N/A</v>
      </c>
      <c r="F195" s="2">
        <v>1022386.6046491265</v>
      </c>
      <c r="G195" s="2">
        <f t="shared" si="41"/>
        <v>639997.71428571432</v>
      </c>
      <c r="H195" s="2">
        <f t="shared" si="39"/>
        <v>93714718.322230861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1855170.7142857101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1036778.301320523</v>
      </c>
      <c r="Q195" s="2">
        <f t="shared" si="42"/>
        <v>650000</v>
      </c>
      <c r="R195" s="2">
        <f t="shared" si="40"/>
        <v>95422435.283312917</v>
      </c>
      <c r="S195" s="2">
        <f t="shared" si="16"/>
        <v>639997.71428571641</v>
      </c>
      <c r="T195" s="2">
        <f t="shared" si="17"/>
        <v>10002.285714285681</v>
      </c>
      <c r="U195" s="2">
        <f t="shared" si="18"/>
        <v>650000</v>
      </c>
      <c r="V195" s="2">
        <f t="shared" si="34"/>
        <v>39946618.515551656</v>
      </c>
      <c r="W195" s="2">
        <f t="shared" si="19"/>
        <v>643782.32718542218</v>
      </c>
      <c r="X195" s="2">
        <f t="shared" si="6"/>
        <v>6217.6728145778179</v>
      </c>
      <c r="Y195" s="2">
        <f t="shared" si="37"/>
        <v>55475816.767761216</v>
      </c>
      <c r="Z195" s="2" t="str">
        <f t="shared" si="8"/>
        <v>HERE</v>
      </c>
      <c r="AA195" s="2">
        <f>IF(Z195="HERE",Y195,AA194+Graph!$G$1*1000)</f>
        <v>55475816.767761216</v>
      </c>
      <c r="AB195" s="2">
        <f t="shared" si="20"/>
        <v>6217.6728145778179</v>
      </c>
      <c r="AC195" s="2">
        <f t="shared" si="38"/>
        <v>39946618.515551656</v>
      </c>
      <c r="AD195" s="3">
        <f t="shared" si="10"/>
        <v>52800000</v>
      </c>
      <c r="AE195" s="2">
        <f>IF(AE193&gt;=52800000,52800000,IF(AB174=Graph!G$1*1000,AE194+Graph!G$1*1000,AC195))</f>
        <v>39946618.515551656</v>
      </c>
      <c r="AF195" s="3">
        <f t="shared" si="21"/>
        <v>39946618.515551656</v>
      </c>
      <c r="AG195" s="3">
        <f t="shared" si="29"/>
        <v>48888685.016915858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126</v>
      </c>
      <c r="C196" s="7"/>
      <c r="D196" s="2" t="e">
        <f t="shared" si="11"/>
        <v>#N/A</v>
      </c>
      <c r="E196" s="2" t="e">
        <f t="shared" si="22"/>
        <v>#N/A</v>
      </c>
      <c r="F196" s="2">
        <v>1026893.7984284759</v>
      </c>
      <c r="G196" s="2">
        <f t="shared" si="41"/>
        <v>639997.71428571432</v>
      </c>
      <c r="H196" s="2">
        <f t="shared" si="39"/>
        <v>94354716.036516577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1865172.9999999958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1041359.88595438</v>
      </c>
      <c r="Q196" s="2">
        <f t="shared" si="42"/>
        <v>650000</v>
      </c>
      <c r="R196" s="2">
        <f t="shared" si="40"/>
        <v>96072435.283312917</v>
      </c>
      <c r="S196" s="2">
        <f t="shared" si="16"/>
        <v>639997.71428571641</v>
      </c>
      <c r="T196" s="2">
        <f t="shared" si="17"/>
        <v>10002.285714285681</v>
      </c>
      <c r="U196" s="2">
        <f t="shared" si="18"/>
        <v>650000</v>
      </c>
      <c r="V196" s="2">
        <f t="shared" si="34"/>
        <v>40594908.036516398</v>
      </c>
      <c r="W196" s="2">
        <f t="shared" si="19"/>
        <v>648289.52096474171</v>
      </c>
      <c r="X196" s="2">
        <f t="shared" si="6"/>
        <v>1710.4790352582932</v>
      </c>
      <c r="Y196" s="2">
        <f t="shared" si="37"/>
        <v>55477527.246796474</v>
      </c>
      <c r="Z196" s="2" t="str">
        <f t="shared" si="8"/>
        <v>HERE</v>
      </c>
      <c r="AA196" s="2">
        <f>IF(Z196="HERE",Y196,AA195+Graph!$G$1*1000)</f>
        <v>55477527.246796474</v>
      </c>
      <c r="AB196" s="2">
        <f t="shared" si="20"/>
        <v>1710.4790352582932</v>
      </c>
      <c r="AC196" s="2">
        <f t="shared" si="38"/>
        <v>40594908.036516398</v>
      </c>
      <c r="AD196" s="3">
        <f t="shared" si="10"/>
        <v>52800000</v>
      </c>
      <c r="AE196" s="2">
        <f>IF(AE194&gt;=52800000,52800000,IF(AB175=Graph!G$1*1000,AE195+Graph!G$1*1000,AC196))</f>
        <v>40594908.036516398</v>
      </c>
      <c r="AF196" s="3">
        <f t="shared" si="21"/>
        <v>40594908.036516398</v>
      </c>
      <c r="AG196" s="3">
        <f t="shared" si="29"/>
        <v>48916366.939495794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127</v>
      </c>
      <c r="C197" s="7"/>
      <c r="D197" s="2" t="e">
        <f t="shared" si="11"/>
        <v>#N/A</v>
      </c>
      <c r="E197" s="2" t="e">
        <f t="shared" si="22"/>
        <v>#N/A</v>
      </c>
      <c r="F197" s="2">
        <v>1031400.9922077954</v>
      </c>
      <c r="G197" s="2">
        <f t="shared" si="41"/>
        <v>639997.71428571432</v>
      </c>
      <c r="H197" s="2">
        <f t="shared" si="39"/>
        <v>94994713.750802293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1875175.2857142815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1045941.470588237</v>
      </c>
      <c r="Q197" s="2">
        <f t="shared" si="42"/>
        <v>650000</v>
      </c>
      <c r="R197" s="2">
        <f t="shared" si="40"/>
        <v>96722435.283312917</v>
      </c>
      <c r="S197" s="2">
        <f t="shared" si="16"/>
        <v>639997.71428571641</v>
      </c>
      <c r="T197" s="2">
        <f t="shared" si="17"/>
        <v>10002.285714285681</v>
      </c>
      <c r="U197" s="2">
        <f t="shared" si="18"/>
        <v>650000</v>
      </c>
      <c r="V197" s="2">
        <f t="shared" si="34"/>
        <v>41234905.750802115</v>
      </c>
      <c r="W197" s="2">
        <f t="shared" si="19"/>
        <v>639997.71428571641</v>
      </c>
      <c r="X197" s="2">
        <f t="shared" si="6"/>
        <v>10002.285714283586</v>
      </c>
      <c r="Y197" s="2">
        <f t="shared" si="37"/>
        <v>55487529.532510757</v>
      </c>
      <c r="Z197" s="2" t="str">
        <f t="shared" si="8"/>
        <v>HERE</v>
      </c>
      <c r="AA197" s="2">
        <f>IF(Z197="HERE",Y197,AA196+Graph!$G$1*1000)</f>
        <v>55487529.532510757</v>
      </c>
      <c r="AB197" s="2">
        <f t="shared" si="20"/>
        <v>10002.285714283586</v>
      </c>
      <c r="AC197" s="2">
        <f t="shared" si="38"/>
        <v>41234905.750802115</v>
      </c>
      <c r="AD197" s="3">
        <f t="shared" si="10"/>
        <v>52800000</v>
      </c>
      <c r="AE197" s="2">
        <f>IF(AE195&gt;=52800000,52800000,IF(AB176=Graph!G$1*1000,AE196+Graph!G$1*1000,AC197))</f>
        <v>41234905.750802115</v>
      </c>
      <c r="AF197" s="3">
        <f t="shared" si="21"/>
        <v>41234905.750802115</v>
      </c>
      <c r="AG197" s="3">
        <f t="shared" si="29"/>
        <v>48944274.221764706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128</v>
      </c>
      <c r="C198" s="7"/>
      <c r="D198" s="2" t="e">
        <f t="shared" si="11"/>
        <v>#N/A</v>
      </c>
      <c r="E198" s="2" t="e">
        <f t="shared" si="22"/>
        <v>#N/A</v>
      </c>
      <c r="F198" s="2">
        <v>1035908.1859871149</v>
      </c>
      <c r="G198" s="2">
        <f t="shared" si="41"/>
        <v>639997.71428571432</v>
      </c>
      <c r="H198" s="2">
        <f t="shared" si="39"/>
        <v>95634711.46508801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1885177.5714285672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1050523.0552220643</v>
      </c>
      <c r="Q198" s="2">
        <f t="shared" si="42"/>
        <v>650000</v>
      </c>
      <c r="R198" s="2">
        <f t="shared" si="40"/>
        <v>97372435.283312917</v>
      </c>
      <c r="S198" s="2">
        <f t="shared" si="16"/>
        <v>639997.71428571641</v>
      </c>
      <c r="T198" s="2">
        <f t="shared" si="17"/>
        <v>10002.285714285681</v>
      </c>
      <c r="U198" s="2">
        <f t="shared" si="18"/>
        <v>650000</v>
      </c>
      <c r="V198" s="2">
        <f t="shared" si="34"/>
        <v>41874903.465087831</v>
      </c>
      <c r="W198" s="2">
        <f t="shared" si="19"/>
        <v>639997.71428571641</v>
      </c>
      <c r="X198" s="2">
        <f t="shared" si="6"/>
        <v>10002.285714283586</v>
      </c>
      <c r="Y198" s="2">
        <f t="shared" si="37"/>
        <v>55497531.818225041</v>
      </c>
      <c r="Z198" s="2" t="str">
        <f t="shared" si="8"/>
        <v>HERE</v>
      </c>
      <c r="AA198" s="2">
        <f>IF(Z198="HERE",Y198,AA197+Graph!$G$1*1000)</f>
        <v>55497531.818225041</v>
      </c>
      <c r="AB198" s="2">
        <f t="shared" si="20"/>
        <v>10002.285714283586</v>
      </c>
      <c r="AC198" s="2">
        <f t="shared" si="38"/>
        <v>41874903.465087831</v>
      </c>
      <c r="AD198" s="3">
        <f t="shared" si="10"/>
        <v>52800000</v>
      </c>
      <c r="AE198" s="2">
        <f>IF(AE196&gt;=52800000,52800000,IF(AB177=Graph!G$1*1000,AE197+Graph!G$1*1000,AC198))</f>
        <v>41874903.465087831</v>
      </c>
      <c r="AF198" s="3">
        <f t="shared" si="21"/>
        <v>41874903.465087831</v>
      </c>
      <c r="AG198" s="3">
        <f t="shared" si="29"/>
        <v>48972406.863722578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129</v>
      </c>
      <c r="C199" s="7"/>
      <c r="D199" s="2" t="e">
        <f t="shared" si="11"/>
        <v>#N/A</v>
      </c>
      <c r="E199" s="2" t="e">
        <f t="shared" si="22"/>
        <v>#N/A</v>
      </c>
      <c r="F199" s="2">
        <v>1040415.3797664642</v>
      </c>
      <c r="G199" s="2">
        <f t="shared" si="41"/>
        <v>639997.71428571432</v>
      </c>
      <c r="H199" s="2">
        <f t="shared" si="39"/>
        <v>96274709.179373726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1895179.8571428529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1055104.6398559213</v>
      </c>
      <c r="Q199" s="2">
        <f t="shared" si="42"/>
        <v>650000</v>
      </c>
      <c r="R199" s="2">
        <f t="shared" si="40"/>
        <v>98022435.283312917</v>
      </c>
      <c r="S199" s="2">
        <f t="shared" si="16"/>
        <v>639997.71428571641</v>
      </c>
      <c r="T199" s="2">
        <f t="shared" si="17"/>
        <v>10002.285714285681</v>
      </c>
      <c r="U199" s="2">
        <f t="shared" si="18"/>
        <v>650000</v>
      </c>
      <c r="V199" s="2">
        <f t="shared" si="34"/>
        <v>42514901.179373547</v>
      </c>
      <c r="W199" s="2">
        <f t="shared" si="19"/>
        <v>639997.71428571641</v>
      </c>
      <c r="X199" s="2">
        <f t="shared" si="6"/>
        <v>10002.285714283586</v>
      </c>
      <c r="Y199" s="2">
        <f t="shared" si="37"/>
        <v>55507534.103939325</v>
      </c>
      <c r="Z199" s="2" t="str">
        <f t="shared" si="8"/>
        <v>HERE</v>
      </c>
      <c r="AA199" s="2">
        <f>IF(Z199="HERE",Y199,AA198+Graph!$G$1*1000)</f>
        <v>55507534.103939325</v>
      </c>
      <c r="AB199" s="2">
        <f t="shared" si="20"/>
        <v>10002.285714283586</v>
      </c>
      <c r="AC199" s="2">
        <f t="shared" si="38"/>
        <v>42514901.179373547</v>
      </c>
      <c r="AD199" s="3">
        <f t="shared" si="10"/>
        <v>52800000</v>
      </c>
      <c r="AE199" s="2">
        <f>IF(AE197&gt;=52800000,52800000,IF(AB178=Graph!G$1*1000,AE198+Graph!G$1*1000,AC199))</f>
        <v>42514901.179373547</v>
      </c>
      <c r="AF199" s="3">
        <f t="shared" si="21"/>
        <v>42514901.179373547</v>
      </c>
      <c r="AG199" s="3">
        <f t="shared" si="29"/>
        <v>49000764.865369417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130</v>
      </c>
      <c r="C200" s="7"/>
      <c r="D200" s="2" t="e">
        <f t="shared" si="11"/>
        <v>#N/A</v>
      </c>
      <c r="E200" s="2" t="e">
        <f t="shared" si="22"/>
        <v>#N/A</v>
      </c>
      <c r="F200" s="2">
        <v>1044922.5735457838</v>
      </c>
      <c r="G200" s="2">
        <f t="shared" si="41"/>
        <v>639997.71428571432</v>
      </c>
      <c r="H200" s="2">
        <f t="shared" si="39"/>
        <v>96914706.893659443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1905182.1428571385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1059686.2244897783</v>
      </c>
      <c r="Q200" s="2">
        <f t="shared" si="42"/>
        <v>650000</v>
      </c>
      <c r="R200" s="2">
        <f t="shared" si="40"/>
        <v>98672435.283312917</v>
      </c>
      <c r="S200" s="2">
        <f t="shared" si="16"/>
        <v>639997.71428571641</v>
      </c>
      <c r="T200" s="2">
        <f t="shared" si="17"/>
        <v>10002.285714285681</v>
      </c>
      <c r="U200" s="2">
        <f t="shared" si="18"/>
        <v>650000</v>
      </c>
      <c r="V200" s="2">
        <f t="shared" si="34"/>
        <v>43154898.893659264</v>
      </c>
      <c r="W200" s="2">
        <f t="shared" si="19"/>
        <v>639997.71428571641</v>
      </c>
      <c r="X200" s="2">
        <f t="shared" si="6"/>
        <v>10002.285714283586</v>
      </c>
      <c r="Y200" s="2">
        <f t="shared" si="37"/>
        <v>55517536.389653608</v>
      </c>
      <c r="Z200" s="2" t="str">
        <f t="shared" si="8"/>
        <v>HERE</v>
      </c>
      <c r="AA200" s="2">
        <f>IF(Z200="HERE",Y200,AA199+Graph!$G$1*1000)</f>
        <v>55517536.389653608</v>
      </c>
      <c r="AB200" s="2">
        <f t="shared" si="20"/>
        <v>10002.285714283586</v>
      </c>
      <c r="AC200" s="2">
        <f t="shared" si="38"/>
        <v>43154898.893659264</v>
      </c>
      <c r="AD200" s="3">
        <f t="shared" si="10"/>
        <v>52800000</v>
      </c>
      <c r="AE200" s="2">
        <f>IF(AE198&gt;=52800000,52800000,IF(AB179=Graph!G$1*1000,AE199+Graph!G$1*1000,AC200))</f>
        <v>43154898.893659264</v>
      </c>
      <c r="AF200" s="3">
        <f t="shared" si="21"/>
        <v>43154898.893659264</v>
      </c>
      <c r="AG200" s="3">
        <f t="shared" si="29"/>
        <v>49029348.226705223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131</v>
      </c>
      <c r="C201" s="7"/>
      <c r="D201" s="2" t="e">
        <f t="shared" si="11"/>
        <v>#N/A</v>
      </c>
      <c r="E201" s="2" t="e">
        <f t="shared" si="22"/>
        <v>#N/A</v>
      </c>
      <c r="F201" s="2">
        <v>1049429.7673251033</v>
      </c>
      <c r="G201" s="2">
        <f t="shared" si="41"/>
        <v>639997.71428571432</v>
      </c>
      <c r="H201" s="2">
        <f t="shared" si="39"/>
        <v>97554704.607945159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1915184.4285714242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1064267.8091236353</v>
      </c>
      <c r="Q201" s="2">
        <f t="shared" si="42"/>
        <v>650000</v>
      </c>
      <c r="R201" s="2">
        <f t="shared" si="40"/>
        <v>99322435.283312917</v>
      </c>
      <c r="S201" s="2">
        <f t="shared" si="16"/>
        <v>639997.71428571641</v>
      </c>
      <c r="T201" s="2">
        <f t="shared" si="17"/>
        <v>10002.285714285681</v>
      </c>
      <c r="U201" s="2">
        <f t="shared" si="18"/>
        <v>650000</v>
      </c>
      <c r="V201" s="2">
        <f t="shared" si="34"/>
        <v>43794896.60794498</v>
      </c>
      <c r="W201" s="2">
        <f t="shared" si="19"/>
        <v>639997.71428571641</v>
      </c>
      <c r="X201" s="2">
        <f t="shared" si="6"/>
        <v>10002.285714283586</v>
      </c>
      <c r="Y201" s="2">
        <f t="shared" si="37"/>
        <v>55527538.675367892</v>
      </c>
      <c r="Z201" s="2" t="str">
        <f t="shared" si="8"/>
        <v>HERE</v>
      </c>
      <c r="AA201" s="2">
        <f>IF(Z201="HERE",Y201,AA200+Graph!$G$1*1000)</f>
        <v>55527538.675367892</v>
      </c>
      <c r="AB201" s="2">
        <f t="shared" si="20"/>
        <v>10002.285714283586</v>
      </c>
      <c r="AC201" s="2">
        <f t="shared" si="38"/>
        <v>43794896.60794498</v>
      </c>
      <c r="AD201" s="3">
        <f t="shared" si="10"/>
        <v>52800000</v>
      </c>
      <c r="AE201" s="2">
        <f>IF(AE199&gt;=52800000,52800000,IF(AB180=Graph!G$1*1000,AE200+Graph!G$1*1000,AC201))</f>
        <v>43794896.60794498</v>
      </c>
      <c r="AF201" s="3">
        <f t="shared" si="21"/>
        <v>43794896.60794498</v>
      </c>
      <c r="AG201" s="3">
        <f t="shared" si="29"/>
        <v>49058156.947729997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132</v>
      </c>
      <c r="C202" s="7"/>
      <c r="D202" s="2" t="e">
        <f t="shared" si="11"/>
        <v>#N/A</v>
      </c>
      <c r="E202" s="2" t="e">
        <f t="shared" si="22"/>
        <v>#N/A</v>
      </c>
      <c r="F202" s="2">
        <v>1053936.9611044526</v>
      </c>
      <c r="G202" s="2">
        <f t="shared" si="41"/>
        <v>639997.71428571432</v>
      </c>
      <c r="H202" s="2">
        <f t="shared" si="39"/>
        <v>98194702.322230875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1925186.7142857099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1068849.3937574923</v>
      </c>
      <c r="Q202" s="2">
        <f t="shared" si="42"/>
        <v>650000</v>
      </c>
      <c r="R202" s="2">
        <f t="shared" si="40"/>
        <v>99972435.283312917</v>
      </c>
      <c r="S202" s="2">
        <f t="shared" si="16"/>
        <v>639997.71428571641</v>
      </c>
      <c r="T202" s="2">
        <f t="shared" si="17"/>
        <v>10002.285714285681</v>
      </c>
      <c r="U202" s="2">
        <f t="shared" si="18"/>
        <v>650000</v>
      </c>
      <c r="V202" s="2">
        <f t="shared" si="34"/>
        <v>44434894.322230697</v>
      </c>
      <c r="W202" s="2">
        <f t="shared" si="19"/>
        <v>639997.71428571641</v>
      </c>
      <c r="X202" s="2">
        <f t="shared" si="6"/>
        <v>10002.285714283586</v>
      </c>
      <c r="Y202" s="2">
        <f t="shared" si="37"/>
        <v>55537540.961082175</v>
      </c>
      <c r="Z202" s="2" t="str">
        <f t="shared" si="8"/>
        <v>HERE</v>
      </c>
      <c r="AA202" s="2">
        <f>IF(Z202="HERE",Y202,AA201+Graph!$G$1*1000)</f>
        <v>55537540.961082175</v>
      </c>
      <c r="AB202" s="2">
        <f t="shared" si="20"/>
        <v>10002.285714283586</v>
      </c>
      <c r="AC202" s="2">
        <f t="shared" si="38"/>
        <v>44434894.322230697</v>
      </c>
      <c r="AD202" s="3">
        <f t="shared" si="10"/>
        <v>52800000</v>
      </c>
      <c r="AE202" s="2">
        <f>IF(AE200&gt;=52800000,52800000,IF(AB181=Graph!G$1*1000,AE201+Graph!G$1*1000,AC202))</f>
        <v>44434894.322230697</v>
      </c>
      <c r="AF202" s="3">
        <f t="shared" si="21"/>
        <v>44434894.322230697</v>
      </c>
      <c r="AG202" s="3">
        <f t="shared" si="29"/>
        <v>49087191.028443739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133</v>
      </c>
      <c r="C203" s="7"/>
      <c r="D203" s="2" t="e">
        <f t="shared" si="11"/>
        <v>#N/A</v>
      </c>
      <c r="E203" s="2" t="e">
        <f t="shared" si="22"/>
        <v>#N/A</v>
      </c>
      <c r="F203" s="2">
        <v>1058444.1548837721</v>
      </c>
      <c r="G203" s="2">
        <f t="shared" si="41"/>
        <v>639997.71428571432</v>
      </c>
      <c r="H203" s="2">
        <f t="shared" si="39"/>
        <v>98834700.036516592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1935188.9999999956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1073430.9783913493</v>
      </c>
      <c r="Q203" s="2">
        <f t="shared" si="42"/>
        <v>650000</v>
      </c>
      <c r="R203" s="2">
        <f t="shared" si="40"/>
        <v>100622435.28331292</v>
      </c>
      <c r="S203" s="2">
        <f t="shared" si="16"/>
        <v>639997.71428571641</v>
      </c>
      <c r="T203" s="2">
        <f t="shared" si="17"/>
        <v>10002.285714285681</v>
      </c>
      <c r="U203" s="2">
        <f t="shared" si="18"/>
        <v>650000</v>
      </c>
      <c r="V203" s="2">
        <f t="shared" si="34"/>
        <v>45074892.036516413</v>
      </c>
      <c r="W203" s="2">
        <f t="shared" si="19"/>
        <v>639997.71428571641</v>
      </c>
      <c r="X203" s="2">
        <f t="shared" si="6"/>
        <v>10002.285714283586</v>
      </c>
      <c r="Y203" s="2">
        <f t="shared" si="37"/>
        <v>55547543.246796459</v>
      </c>
      <c r="Z203" s="2" t="str">
        <f t="shared" si="8"/>
        <v>HERE</v>
      </c>
      <c r="AA203" s="2">
        <f>IF(Z203="HERE",Y203,AA202+Graph!$G$1*1000)</f>
        <v>55547543.246796459</v>
      </c>
      <c r="AB203" s="2">
        <f t="shared" si="20"/>
        <v>10002.285714283586</v>
      </c>
      <c r="AC203" s="2">
        <f t="shared" si="38"/>
        <v>45074892.036516413</v>
      </c>
      <c r="AD203" s="3">
        <f t="shared" si="10"/>
        <v>52800000</v>
      </c>
      <c r="AE203" s="2">
        <f>IF(AE201&gt;=52800000,52800000,IF(AB182=Graph!G$1*1000,AE202+Graph!G$1*1000,AC203))</f>
        <v>45074892.036516413</v>
      </c>
      <c r="AF203" s="3">
        <f t="shared" si="21"/>
        <v>45074892.036516413</v>
      </c>
      <c r="AG203" s="3">
        <f t="shared" si="29"/>
        <v>49116450.468846448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134</v>
      </c>
      <c r="C204" s="7"/>
      <c r="D204" s="2" t="e">
        <f t="shared" si="11"/>
        <v>#N/A</v>
      </c>
      <c r="E204" s="2" t="e">
        <f t="shared" si="22"/>
        <v>#N/A</v>
      </c>
      <c r="F204" s="2">
        <v>1062951.3486630917</v>
      </c>
      <c r="G204" s="2">
        <f t="shared" si="41"/>
        <v>639997.71428571432</v>
      </c>
      <c r="H204" s="2">
        <f t="shared" si="39"/>
        <v>99474697.750802308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1945191.2857142813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1078012.5630252063</v>
      </c>
      <c r="Q204" s="2">
        <f t="shared" si="42"/>
        <v>650000</v>
      </c>
      <c r="R204" s="2">
        <f t="shared" si="40"/>
        <v>101272435.28331292</v>
      </c>
      <c r="S204" s="2">
        <f t="shared" si="16"/>
        <v>639997.71428571641</v>
      </c>
      <c r="T204" s="2">
        <f t="shared" si="17"/>
        <v>10002.285714285681</v>
      </c>
      <c r="U204" s="2">
        <f t="shared" si="18"/>
        <v>650000</v>
      </c>
      <c r="V204" s="2">
        <f t="shared" si="34"/>
        <v>45714889.75080213</v>
      </c>
      <c r="W204" s="2">
        <f t="shared" si="19"/>
        <v>639997.71428571641</v>
      </c>
      <c r="X204" s="2">
        <f t="shared" si="6"/>
        <v>10002.285714283586</v>
      </c>
      <c r="Y204" s="2">
        <f t="shared" si="37"/>
        <v>55557545.532510743</v>
      </c>
      <c r="Z204" s="2" t="str">
        <f t="shared" si="8"/>
        <v>HERE</v>
      </c>
      <c r="AA204" s="2">
        <f>IF(Z204="HERE",Y204,AA203+Graph!$G$1*1000)</f>
        <v>55557545.532510743</v>
      </c>
      <c r="AB204" s="2">
        <f t="shared" si="20"/>
        <v>10002.285714283586</v>
      </c>
      <c r="AC204" s="2">
        <f t="shared" si="38"/>
        <v>45714889.75080213</v>
      </c>
      <c r="AD204" s="3">
        <f t="shared" si="10"/>
        <v>52800000</v>
      </c>
      <c r="AE204" s="2">
        <f>IF(AE202&gt;=52800000,52800000,IF(AB183=Graph!G$1*1000,AE203+Graph!G$1*1000,AC204))</f>
        <v>45714889.75080213</v>
      </c>
      <c r="AF204" s="3">
        <f t="shared" si="21"/>
        <v>45714889.75080213</v>
      </c>
      <c r="AG204" s="3">
        <f t="shared" si="29"/>
        <v>49145935.268938117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135</v>
      </c>
      <c r="C205" s="7"/>
      <c r="D205" s="2" t="e">
        <f t="shared" si="11"/>
        <v>#N/A</v>
      </c>
      <c r="E205" s="2" t="e">
        <f t="shared" si="22"/>
        <v>#N/A</v>
      </c>
      <c r="F205" s="2">
        <v>1067458.542442441</v>
      </c>
      <c r="G205" s="2">
        <f t="shared" si="41"/>
        <v>639997.71428571432</v>
      </c>
      <c r="H205" s="2">
        <f t="shared" si="39"/>
        <v>100114695.46508802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1955193.5714285669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1082594.1476590633</v>
      </c>
      <c r="Q205" s="2">
        <f t="shared" si="42"/>
        <v>650000</v>
      </c>
      <c r="R205" s="2">
        <f t="shared" si="40"/>
        <v>101922435.28331292</v>
      </c>
      <c r="S205" s="2">
        <f t="shared" si="16"/>
        <v>639997.71428571641</v>
      </c>
      <c r="T205" s="2">
        <f t="shared" si="17"/>
        <v>10002.285714285681</v>
      </c>
      <c r="U205" s="2">
        <f t="shared" si="18"/>
        <v>650000</v>
      </c>
      <c r="V205" s="2">
        <f t="shared" si="34"/>
        <v>46354887.465087846</v>
      </c>
      <c r="W205" s="2">
        <f t="shared" si="19"/>
        <v>639997.71428571641</v>
      </c>
      <c r="X205" s="2">
        <f t="shared" si="6"/>
        <v>10002.285714283586</v>
      </c>
      <c r="Y205" s="2">
        <f t="shared" si="37"/>
        <v>55567547.818225026</v>
      </c>
      <c r="Z205" s="2" t="str">
        <f t="shared" si="8"/>
        <v>HERE</v>
      </c>
      <c r="AA205" s="2">
        <f>IF(Z205="HERE",Y205,AA204+Graph!$G$1*1000)</f>
        <v>55567547.818225026</v>
      </c>
      <c r="AB205" s="2">
        <f t="shared" si="20"/>
        <v>10002.285714283586</v>
      </c>
      <c r="AC205" s="2">
        <f t="shared" si="38"/>
        <v>46354887.465087846</v>
      </c>
      <c r="AD205" s="3">
        <f t="shared" si="10"/>
        <v>52800000</v>
      </c>
      <c r="AE205" s="2">
        <f>IF(AE203&gt;=52800000,52800000,IF(AB184=Graph!G$1*1000,AE204+Graph!G$1*1000,AC205))</f>
        <v>46354887.465087846</v>
      </c>
      <c r="AF205" s="3">
        <f t="shared" si="21"/>
        <v>46354887.465087846</v>
      </c>
      <c r="AG205" s="3">
        <f t="shared" si="29"/>
        <v>49175645.428718761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136</v>
      </c>
      <c r="C206" s="7"/>
      <c r="D206" s="2" t="e">
        <f t="shared" si="11"/>
        <v>#N/A</v>
      </c>
      <c r="E206" s="2" t="e">
        <f t="shared" si="22"/>
        <v>#N/A</v>
      </c>
      <c r="F206" s="2">
        <v>1071965.7362217605</v>
      </c>
      <c r="G206" s="2">
        <f t="shared" si="41"/>
        <v>639997.71428571432</v>
      </c>
      <c r="H206" s="2">
        <f t="shared" si="39"/>
        <v>100754693.17937374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1965195.8571428526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1087175.7322929204</v>
      </c>
      <c r="Q206" s="2">
        <f t="shared" si="42"/>
        <v>650000</v>
      </c>
      <c r="R206" s="2">
        <f t="shared" si="40"/>
        <v>102572435.28331292</v>
      </c>
      <c r="S206" s="2">
        <f t="shared" si="16"/>
        <v>639997.71428571641</v>
      </c>
      <c r="T206" s="2">
        <f t="shared" si="17"/>
        <v>10002.285714285681</v>
      </c>
      <c r="U206" s="2">
        <f t="shared" si="18"/>
        <v>650000</v>
      </c>
      <c r="V206" s="2">
        <f t="shared" si="34"/>
        <v>46994885.179373562</v>
      </c>
      <c r="W206" s="2">
        <f t="shared" si="19"/>
        <v>639997.71428571641</v>
      </c>
      <c r="X206" s="2">
        <f t="shared" si="6"/>
        <v>10002.285714283586</v>
      </c>
      <c r="Y206" s="2">
        <f t="shared" si="37"/>
        <v>55577550.10393931</v>
      </c>
      <c r="Z206" s="2" t="str">
        <f t="shared" si="8"/>
        <v>HERE</v>
      </c>
      <c r="AA206" s="2">
        <f>IF(Z206="HERE",Y206,AA205+Graph!$G$1*1000)</f>
        <v>55577550.10393931</v>
      </c>
      <c r="AB206" s="2">
        <f t="shared" si="20"/>
        <v>10002.285714283586</v>
      </c>
      <c r="AC206" s="2">
        <f t="shared" si="38"/>
        <v>46994885.179373562</v>
      </c>
      <c r="AD206" s="3">
        <f t="shared" si="10"/>
        <v>52800000</v>
      </c>
      <c r="AE206" s="2">
        <f>IF(AE204&gt;=52800000,52800000,IF(AB185=Graph!G$1*1000,AE205+Graph!G$1*1000,AC206))</f>
        <v>46994885.179373562</v>
      </c>
      <c r="AF206" s="3">
        <f t="shared" si="21"/>
        <v>46994885.179373562</v>
      </c>
      <c r="AG206" s="3">
        <f t="shared" si="29"/>
        <v>49205580.948188365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137</v>
      </c>
      <c r="C207" s="7"/>
      <c r="D207" s="2" t="e">
        <f t="shared" si="11"/>
        <v>#N/A</v>
      </c>
      <c r="E207" s="2" t="e">
        <f t="shared" si="22"/>
        <v>#N/A</v>
      </c>
      <c r="F207" s="2">
        <v>1076472.93000108</v>
      </c>
      <c r="G207" s="2">
        <f t="shared" si="41"/>
        <v>639997.71428571432</v>
      </c>
      <c r="H207" s="2">
        <f t="shared" si="39"/>
        <v>101394690.89365946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1975198.1428571383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1091757.3169267476</v>
      </c>
      <c r="Q207" s="2">
        <f t="shared" si="42"/>
        <v>650000</v>
      </c>
      <c r="R207" s="2">
        <f t="shared" si="40"/>
        <v>103222435.28331292</v>
      </c>
      <c r="S207" s="2">
        <f t="shared" si="16"/>
        <v>639997.71428571641</v>
      </c>
      <c r="T207" s="2">
        <f t="shared" si="17"/>
        <v>10002.285714285681</v>
      </c>
      <c r="U207" s="2">
        <f t="shared" si="18"/>
        <v>650000</v>
      </c>
      <c r="V207" s="2">
        <f t="shared" si="34"/>
        <v>47634882.893659279</v>
      </c>
      <c r="W207" s="2">
        <f t="shared" si="19"/>
        <v>639997.71428571641</v>
      </c>
      <c r="X207" s="2">
        <f t="shared" si="6"/>
        <v>10002.285714283586</v>
      </c>
      <c r="Y207" s="2">
        <f t="shared" si="37"/>
        <v>55587552.389653593</v>
      </c>
      <c r="Z207" s="2" t="str">
        <f t="shared" si="8"/>
        <v>HERE</v>
      </c>
      <c r="AA207" s="2">
        <f>IF(Z207="HERE",Y207,AA206+Graph!$G$1*1000)</f>
        <v>55587552.389653593</v>
      </c>
      <c r="AB207" s="2">
        <f t="shared" si="20"/>
        <v>10002.285714283586</v>
      </c>
      <c r="AC207" s="2">
        <f t="shared" si="38"/>
        <v>47634882.893659279</v>
      </c>
      <c r="AD207" s="3">
        <f t="shared" si="10"/>
        <v>52800000</v>
      </c>
      <c r="AE207" s="2">
        <f>IF(AE205&gt;=52800000,52800000,IF(AB186=Graph!G$1*1000,AE206+Graph!G$1*1000,AC207))</f>
        <v>47634882.893659279</v>
      </c>
      <c r="AF207" s="3">
        <f t="shared" si="21"/>
        <v>47634882.893659279</v>
      </c>
      <c r="AG207" s="3">
        <f t="shared" si="29"/>
        <v>49235741.827346936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138</v>
      </c>
      <c r="C208" s="7"/>
      <c r="D208" s="2" t="e">
        <f t="shared" si="11"/>
        <v>#N/A</v>
      </c>
      <c r="E208" s="2" t="e">
        <f t="shared" si="22"/>
        <v>#N/A</v>
      </c>
      <c r="F208" s="2">
        <v>1080980.1237804294</v>
      </c>
      <c r="G208" s="2">
        <f t="shared" si="41"/>
        <v>639997.71428571432</v>
      </c>
      <c r="H208" s="2">
        <f t="shared" si="39"/>
        <v>102034688.60794517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1985200.428571424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1096338.9015606046</v>
      </c>
      <c r="Q208" s="2">
        <f t="shared" si="42"/>
        <v>650000</v>
      </c>
      <c r="R208" s="2">
        <f t="shared" si="40"/>
        <v>103872435.28331292</v>
      </c>
      <c r="S208" s="2">
        <f t="shared" si="16"/>
        <v>639997.71428571641</v>
      </c>
      <c r="T208" s="2">
        <f t="shared" si="17"/>
        <v>10002.285714285681</v>
      </c>
      <c r="U208" s="2">
        <f t="shared" si="18"/>
        <v>650000</v>
      </c>
      <c r="V208" s="2">
        <f t="shared" si="34"/>
        <v>48274880.607944995</v>
      </c>
      <c r="W208" s="2">
        <f t="shared" si="19"/>
        <v>639997.71428571641</v>
      </c>
      <c r="X208" s="2">
        <f t="shared" si="6"/>
        <v>10002.285714283586</v>
      </c>
      <c r="Y208" s="2">
        <f t="shared" si="37"/>
        <v>55597554.675367877</v>
      </c>
      <c r="Z208" s="2" t="str">
        <f t="shared" si="8"/>
        <v>HERE</v>
      </c>
      <c r="AA208" s="2">
        <f>IF(Z208="HERE",Y208,AA207+Graph!$G$1*1000)</f>
        <v>55597554.675367877</v>
      </c>
      <c r="AB208" s="2">
        <f t="shared" si="20"/>
        <v>10002.285714283586</v>
      </c>
      <c r="AC208" s="2">
        <f t="shared" si="38"/>
        <v>48274880.607944995</v>
      </c>
      <c r="AD208" s="3">
        <f t="shared" si="10"/>
        <v>52800000</v>
      </c>
      <c r="AE208" s="2">
        <f>IF(AE206&gt;=52800000,52800000,IF(AB187=Graph!G$1*1000,AE207+Graph!G$1*1000,AC208))</f>
        <v>48274880.607944995</v>
      </c>
      <c r="AF208" s="3">
        <f t="shared" si="21"/>
        <v>48274880.607944995</v>
      </c>
      <c r="AG208" s="3">
        <f t="shared" si="29"/>
        <v>49266128.066194475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139</v>
      </c>
      <c r="C209" s="7"/>
      <c r="D209" s="2" t="e">
        <f t="shared" si="11"/>
        <v>#N/A</v>
      </c>
      <c r="E209" s="2" t="e">
        <f t="shared" si="22"/>
        <v>#N/A</v>
      </c>
      <c r="F209" s="2">
        <v>1085487.3175597489</v>
      </c>
      <c r="G209" s="2">
        <f t="shared" si="41"/>
        <v>639997.71428571432</v>
      </c>
      <c r="H209" s="2">
        <f t="shared" si="39"/>
        <v>102674686.32223089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1995202.7142857097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1100920.4861944616</v>
      </c>
      <c r="Q209" s="2">
        <f t="shared" si="42"/>
        <v>650000</v>
      </c>
      <c r="R209" s="2">
        <f t="shared" si="40"/>
        <v>104522435.28331292</v>
      </c>
      <c r="S209" s="2">
        <f t="shared" si="16"/>
        <v>639997.71428571641</v>
      </c>
      <c r="T209" s="2">
        <f t="shared" si="17"/>
        <v>10002.285714285681</v>
      </c>
      <c r="U209" s="2">
        <f t="shared" si="18"/>
        <v>650000</v>
      </c>
      <c r="V209" s="2">
        <f t="shared" si="34"/>
        <v>48914878.322230712</v>
      </c>
      <c r="W209" s="2">
        <f t="shared" si="19"/>
        <v>639997.71428571641</v>
      </c>
      <c r="X209" s="2">
        <f t="shared" si="6"/>
        <v>10002.285714283586</v>
      </c>
      <c r="Y209" s="2">
        <f t="shared" si="37"/>
        <v>55607556.96108216</v>
      </c>
      <c r="Z209" s="2" t="str">
        <f t="shared" si="8"/>
        <v>HERE</v>
      </c>
      <c r="AA209" s="2">
        <f>IF(Z209="HERE",Y209,AA208+Graph!$G$1*1000)</f>
        <v>55607556.96108216</v>
      </c>
      <c r="AB209" s="2">
        <f t="shared" si="20"/>
        <v>10002.285714283586</v>
      </c>
      <c r="AC209" s="2">
        <f t="shared" si="38"/>
        <v>48914878.322230712</v>
      </c>
      <c r="AD209" s="3">
        <f t="shared" si="10"/>
        <v>52800000</v>
      </c>
      <c r="AE209" s="2">
        <f>IF(AE207&gt;=52800000,52800000,IF(AB188=Graph!G$1*1000,AE208+Graph!G$1*1000,AC209))</f>
        <v>48914878.322230712</v>
      </c>
      <c r="AF209" s="3">
        <f t="shared" si="21"/>
        <v>48914878.322230712</v>
      </c>
      <c r="AG209" s="3">
        <f t="shared" si="29"/>
        <v>49296739.664730981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140</v>
      </c>
      <c r="C210" s="7"/>
      <c r="D210" s="2" t="e">
        <f t="shared" si="11"/>
        <v>#N/A</v>
      </c>
      <c r="E210" s="2" t="e">
        <f t="shared" si="22"/>
        <v>#N/A</v>
      </c>
      <c r="F210" s="2">
        <v>1089994.5113390684</v>
      </c>
      <c r="G210" s="2">
        <f t="shared" si="41"/>
        <v>639997.71428571432</v>
      </c>
      <c r="H210" s="2">
        <f t="shared" si="39"/>
        <v>103314684.03651661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2005204.9999999953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1105502.0708283186</v>
      </c>
      <c r="Q210" s="2">
        <f t="shared" si="42"/>
        <v>650000</v>
      </c>
      <c r="R210" s="2">
        <f t="shared" si="40"/>
        <v>105172435.28331292</v>
      </c>
      <c r="S210" s="2">
        <f t="shared" si="16"/>
        <v>639997.71428571641</v>
      </c>
      <c r="T210" s="2">
        <f t="shared" si="17"/>
        <v>10002.285714285681</v>
      </c>
      <c r="U210" s="2">
        <f t="shared" si="18"/>
        <v>650000</v>
      </c>
      <c r="V210" s="2">
        <f t="shared" si="34"/>
        <v>49554876.036516428</v>
      </c>
      <c r="W210" s="2">
        <f t="shared" si="19"/>
        <v>639997.71428571641</v>
      </c>
      <c r="X210" s="2">
        <f t="shared" si="6"/>
        <v>10002.285714283586</v>
      </c>
      <c r="Y210" s="2">
        <f t="shared" si="37"/>
        <v>55617559.246796444</v>
      </c>
      <c r="Z210" s="2" t="str">
        <f t="shared" si="8"/>
        <v>HERE</v>
      </c>
      <c r="AA210" s="2">
        <f>IF(Z210="HERE",Y210,AA209+Graph!$G$1*1000)</f>
        <v>55617559.246796444</v>
      </c>
      <c r="AB210" s="2">
        <f t="shared" si="20"/>
        <v>10002.285714283586</v>
      </c>
      <c r="AC210" s="2">
        <f t="shared" si="38"/>
        <v>49554876.036516428</v>
      </c>
      <c r="AD210" s="3">
        <f t="shared" si="10"/>
        <v>52800000</v>
      </c>
      <c r="AE210" s="2">
        <f>IF(AE208&gt;=52800000,52800000,IF(AB189=Graph!G$1*1000,AE209+Graph!G$1*1000,AC210))</f>
        <v>49554876.036516428</v>
      </c>
      <c r="AF210" s="3">
        <f t="shared" si="21"/>
        <v>49554876.036516428</v>
      </c>
      <c r="AG210" s="3">
        <f t="shared" si="29"/>
        <v>49327576.622956455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141</v>
      </c>
      <c r="C211" s="7"/>
      <c r="D211" s="2" t="e">
        <f t="shared" si="11"/>
        <v>#N/A</v>
      </c>
      <c r="E211" s="2" t="e">
        <f t="shared" si="22"/>
        <v>#N/A</v>
      </c>
      <c r="F211" s="2">
        <v>1094501.7051184177</v>
      </c>
      <c r="G211" s="2">
        <f t="shared" si="41"/>
        <v>639997.71428571432</v>
      </c>
      <c r="H211" s="2">
        <f t="shared" si="39"/>
        <v>103954681.75080232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2015207.285714281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1110083.6554621756</v>
      </c>
      <c r="Q211" s="2">
        <f t="shared" si="42"/>
        <v>650000</v>
      </c>
      <c r="R211" s="2">
        <f t="shared" si="40"/>
        <v>105822435.28331292</v>
      </c>
      <c r="S211" s="2">
        <f t="shared" si="16"/>
        <v>639997.71428571641</v>
      </c>
      <c r="T211" s="2">
        <f t="shared" si="17"/>
        <v>10002.285714285681</v>
      </c>
      <c r="U211" s="2">
        <f t="shared" si="18"/>
        <v>650000</v>
      </c>
      <c r="V211" s="2">
        <f t="shared" si="34"/>
        <v>50194873.750802144</v>
      </c>
      <c r="W211" s="2">
        <f t="shared" si="19"/>
        <v>639997.71428571641</v>
      </c>
      <c r="X211" s="2">
        <f t="shared" si="6"/>
        <v>10002.285714283586</v>
      </c>
      <c r="Y211" s="2">
        <f t="shared" si="37"/>
        <v>55627561.532510728</v>
      </c>
      <c r="Z211" s="2" t="str">
        <f t="shared" si="8"/>
        <v>HERE</v>
      </c>
      <c r="AA211" s="2">
        <f>IF(Z211="HERE",Y211,AA210+Graph!$G$1*1000)</f>
        <v>55627561.532510728</v>
      </c>
      <c r="AB211" s="2">
        <f t="shared" si="20"/>
        <v>10002.285714283586</v>
      </c>
      <c r="AC211" s="2">
        <f t="shared" si="38"/>
        <v>50194873.750802144</v>
      </c>
      <c r="AD211" s="3">
        <f t="shared" si="10"/>
        <v>52800000</v>
      </c>
      <c r="AE211" s="2">
        <f>IF(AE209&gt;=52800000,52800000,IF(AB190=Graph!G$1*1000,AE210+Graph!G$1*1000,AC211))</f>
        <v>50194873.750802144</v>
      </c>
      <c r="AF211" s="3">
        <f t="shared" si="21"/>
        <v>50194873.750802144</v>
      </c>
      <c r="AG211" s="3">
        <f t="shared" si="29"/>
        <v>49358638.940870889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142</v>
      </c>
      <c r="C212" s="7"/>
      <c r="D212" s="2" t="e">
        <f t="shared" si="11"/>
        <v>#N/A</v>
      </c>
      <c r="E212" s="2" t="e">
        <f t="shared" si="22"/>
        <v>#N/A</v>
      </c>
      <c r="F212" s="2">
        <v>1099008.8988977373</v>
      </c>
      <c r="G212" s="2">
        <f t="shared" si="41"/>
        <v>639997.71428571432</v>
      </c>
      <c r="H212" s="2">
        <f t="shared" si="39"/>
        <v>104594679.46508804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2025209.5714285667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1114665.2400960326</v>
      </c>
      <c r="Q212" s="2">
        <f t="shared" si="42"/>
        <v>650000</v>
      </c>
      <c r="R212" s="2">
        <f t="shared" si="40"/>
        <v>106472435.28331292</v>
      </c>
      <c r="S212" s="2">
        <f t="shared" si="16"/>
        <v>639997.71428571641</v>
      </c>
      <c r="T212" s="2">
        <f t="shared" si="17"/>
        <v>10002.285714285681</v>
      </c>
      <c r="U212" s="2">
        <f t="shared" si="18"/>
        <v>650000</v>
      </c>
      <c r="V212" s="2">
        <f t="shared" si="34"/>
        <v>50834871.465087861</v>
      </c>
      <c r="W212" s="2">
        <f t="shared" si="19"/>
        <v>639997.71428571641</v>
      </c>
      <c r="X212" s="2">
        <f t="shared" si="6"/>
        <v>10002.285714283586</v>
      </c>
      <c r="Y212" s="2">
        <f t="shared" si="37"/>
        <v>55637563.818225011</v>
      </c>
      <c r="Z212" s="2" t="str">
        <f t="shared" si="8"/>
        <v>HERE</v>
      </c>
      <c r="AA212" s="2">
        <f>IF(Z212="HERE",Y212,AA211+Graph!$G$1*1000)</f>
        <v>55637563.818225011</v>
      </c>
      <c r="AB212" s="2">
        <f t="shared" si="20"/>
        <v>10002.285714283586</v>
      </c>
      <c r="AC212" s="2">
        <f t="shared" si="38"/>
        <v>50834871.465087861</v>
      </c>
      <c r="AD212" s="3">
        <f t="shared" si="10"/>
        <v>52800000</v>
      </c>
      <c r="AE212" s="2">
        <f>IF(AE210&gt;=52800000,52800000,IF(AB191=Graph!G$1*1000,AE211+Graph!G$1*1000,AC212))</f>
        <v>50834871.465087861</v>
      </c>
      <c r="AF212" s="3">
        <f t="shared" si="21"/>
        <v>50834871.465087861</v>
      </c>
      <c r="AG212" s="3">
        <f t="shared" si="29"/>
        <v>49389926.618474297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143</v>
      </c>
      <c r="C213" s="7"/>
      <c r="D213" s="2" t="e">
        <f t="shared" si="11"/>
        <v>#N/A</v>
      </c>
      <c r="E213" s="2" t="e">
        <f t="shared" si="22"/>
        <v>#N/A</v>
      </c>
      <c r="F213" s="2">
        <v>1103516.0926770568</v>
      </c>
      <c r="G213" s="2">
        <f t="shared" si="41"/>
        <v>639997.71428571432</v>
      </c>
      <c r="H213" s="2">
        <f t="shared" si="39"/>
        <v>105234677.17937376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2035211.8571428524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1119246.8247298896</v>
      </c>
      <c r="Q213" s="2">
        <f t="shared" si="42"/>
        <v>650000</v>
      </c>
      <c r="R213" s="2">
        <f t="shared" si="40"/>
        <v>107122435.28331292</v>
      </c>
      <c r="S213" s="2">
        <f t="shared" si="16"/>
        <v>639997.71428571641</v>
      </c>
      <c r="T213" s="2">
        <f t="shared" si="17"/>
        <v>10002.285714285681</v>
      </c>
      <c r="U213" s="2">
        <f t="shared" si="18"/>
        <v>650000</v>
      </c>
      <c r="V213" s="2">
        <f t="shared" si="34"/>
        <v>51474869.179373577</v>
      </c>
      <c r="W213" s="2">
        <f t="shared" si="19"/>
        <v>639997.71428571641</v>
      </c>
      <c r="X213" s="2">
        <f t="shared" si="6"/>
        <v>10002.285714283586</v>
      </c>
      <c r="Y213" s="2">
        <f t="shared" si="37"/>
        <v>55647566.103939295</v>
      </c>
      <c r="Z213" s="2" t="str">
        <f t="shared" si="8"/>
        <v>HERE</v>
      </c>
      <c r="AA213" s="2">
        <f>IF(Z213="HERE",Y213,AA212+Graph!$G$1*1000)</f>
        <v>55647566.103939295</v>
      </c>
      <c r="AB213" s="2">
        <f t="shared" si="20"/>
        <v>10002.285714283586</v>
      </c>
      <c r="AC213" s="2">
        <f t="shared" si="38"/>
        <v>51474869.179373577</v>
      </c>
      <c r="AD213" s="3">
        <f t="shared" si="10"/>
        <v>52800000</v>
      </c>
      <c r="AE213" s="2">
        <f>IF(AE211&gt;=52800000,52800000,IF(AB192=Graph!G$1*1000,AE212+Graph!G$1*1000,AC213))</f>
        <v>51474869.179373577</v>
      </c>
      <c r="AF213" s="3">
        <f t="shared" si="21"/>
        <v>51474869.179373577</v>
      </c>
      <c r="AG213" s="3">
        <f t="shared" si="29"/>
        <v>49421439.655766666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144</v>
      </c>
      <c r="C214" s="7"/>
      <c r="D214" s="2" t="e">
        <f t="shared" si="11"/>
        <v>#N/A</v>
      </c>
      <c r="E214" s="2" t="e">
        <f t="shared" si="22"/>
        <v>#N/A</v>
      </c>
      <c r="F214" s="2">
        <v>1108023.2864564061</v>
      </c>
      <c r="G214" s="2">
        <f t="shared" si="41"/>
        <v>639997.71428571432</v>
      </c>
      <c r="H214" s="2">
        <f t="shared" si="39"/>
        <v>105874674.89365947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2045214.1428571381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1123828.4093637466</v>
      </c>
      <c r="Q214" s="2">
        <f t="shared" si="42"/>
        <v>650000</v>
      </c>
      <c r="R214" s="2">
        <f t="shared" si="40"/>
        <v>107772435.28331292</v>
      </c>
      <c r="S214" s="2">
        <f t="shared" si="16"/>
        <v>639997.71428571641</v>
      </c>
      <c r="T214" s="2">
        <f t="shared" si="17"/>
        <v>10002.285714285681</v>
      </c>
      <c r="U214" s="2">
        <f t="shared" si="18"/>
        <v>650000</v>
      </c>
      <c r="V214" s="2">
        <f t="shared" si="34"/>
        <v>52114866.893659294</v>
      </c>
      <c r="W214" s="2">
        <f t="shared" si="19"/>
        <v>639997.71428571641</v>
      </c>
      <c r="X214" s="2">
        <f t="shared" si="6"/>
        <v>10002.285714283586</v>
      </c>
      <c r="Y214" s="2">
        <f t="shared" si="37"/>
        <v>55657568.389653578</v>
      </c>
      <c r="Z214" s="2" t="str">
        <f t="shared" si="8"/>
        <v>HERE</v>
      </c>
      <c r="AA214" s="2">
        <f>IF(Z214="HERE",Y214,AA213+Graph!$G$1*1000)</f>
        <v>55657568.389653578</v>
      </c>
      <c r="AB214" s="2">
        <f t="shared" si="20"/>
        <v>10002.285714283586</v>
      </c>
      <c r="AC214" s="2">
        <f t="shared" si="38"/>
        <v>52114866.893659294</v>
      </c>
      <c r="AD214" s="3">
        <f t="shared" si="10"/>
        <v>52800000</v>
      </c>
      <c r="AE214" s="2">
        <f>IF(AE212&gt;=52800000,52800000,IF(AB193=Graph!G$1*1000,AE213+Graph!G$1*1000,AC214))</f>
        <v>52114866.893659294</v>
      </c>
      <c r="AF214" s="3">
        <f t="shared" si="21"/>
        <v>52114866.893659294</v>
      </c>
      <c r="AG214" s="3">
        <f t="shared" si="29"/>
        <v>49453178.05274801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145</v>
      </c>
      <c r="C215" s="7"/>
      <c r="D215" s="2" t="e">
        <f t="shared" si="11"/>
        <v>#N/A</v>
      </c>
      <c r="E215" s="2" t="e">
        <f t="shared" si="22"/>
        <v>#N/A</v>
      </c>
      <c r="F215" s="2">
        <v>1112530.4802357256</v>
      </c>
      <c r="G215" s="2">
        <f t="shared" si="41"/>
        <v>639997.71428571432</v>
      </c>
      <c r="H215" s="2">
        <f t="shared" si="39"/>
        <v>106514672.60794519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2055216.4285714237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1128409.9939976037</v>
      </c>
      <c r="Q215" s="2">
        <f t="shared" si="42"/>
        <v>650000</v>
      </c>
      <c r="R215" s="2">
        <f t="shared" si="40"/>
        <v>108422435.28331292</v>
      </c>
      <c r="S215" s="2">
        <f t="shared" si="16"/>
        <v>639997.71428571641</v>
      </c>
      <c r="T215" s="2">
        <f t="shared" si="17"/>
        <v>10002.285714285681</v>
      </c>
      <c r="U215" s="2">
        <f t="shared" si="18"/>
        <v>650000</v>
      </c>
      <c r="V215" s="2">
        <f t="shared" si="34"/>
        <v>52754864.60794501</v>
      </c>
      <c r="W215" s="2">
        <f t="shared" si="19"/>
        <v>639997.71428571641</v>
      </c>
      <c r="X215" s="2">
        <f t="shared" si="6"/>
        <v>10002.285714283586</v>
      </c>
      <c r="Y215" s="2">
        <f t="shared" si="37"/>
        <v>55667570.675367862</v>
      </c>
      <c r="Z215" s="2" t="str">
        <f t="shared" si="8"/>
        <v>HERE</v>
      </c>
      <c r="AA215" s="2">
        <f>IF(Z215="HERE",Y215,AA214+Graph!$G$1*1000)</f>
        <v>55667570.675367862</v>
      </c>
      <c r="AB215" s="2">
        <f t="shared" si="20"/>
        <v>10002.285714283586</v>
      </c>
      <c r="AC215" s="2">
        <f t="shared" si="38"/>
        <v>52754864.60794501</v>
      </c>
      <c r="AD215" s="3">
        <f t="shared" si="10"/>
        <v>52800000</v>
      </c>
      <c r="AE215" s="2">
        <f>IF(AE213&gt;=52800000,52800000,IF(AB194=Graph!G$1*1000,AE214+Graph!G$1*1000,AC215))</f>
        <v>52754864.60794501</v>
      </c>
      <c r="AF215" s="3">
        <f t="shared" si="21"/>
        <v>52754864.60794501</v>
      </c>
      <c r="AG215" s="3">
        <f t="shared" si="29"/>
        <v>49485141.809418313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146</v>
      </c>
      <c r="C216" s="7"/>
      <c r="D216" s="2" t="e">
        <f t="shared" si="11"/>
        <v>#N/A</v>
      </c>
      <c r="E216" s="2" t="e">
        <f t="shared" si="22"/>
        <v>#N/A</v>
      </c>
      <c r="F216" s="2">
        <v>1117037.674015075</v>
      </c>
      <c r="G216" s="2">
        <f t="shared" si="41"/>
        <v>639997.71428571432</v>
      </c>
      <c r="H216" s="2">
        <f t="shared" si="39"/>
        <v>107154670.32223091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2065218.7142857094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1132991.5786314309</v>
      </c>
      <c r="Q216" s="2">
        <f t="shared" si="42"/>
        <v>650000</v>
      </c>
      <c r="R216" s="2">
        <f t="shared" si="40"/>
        <v>109072435.28331292</v>
      </c>
      <c r="S216" s="2">
        <f t="shared" si="16"/>
        <v>639997.71428571641</v>
      </c>
      <c r="T216" s="2">
        <f t="shared" si="17"/>
        <v>10002.285714285681</v>
      </c>
      <c r="U216" s="2">
        <f t="shared" si="18"/>
        <v>650000</v>
      </c>
      <c r="V216" s="2">
        <f t="shared" si="34"/>
        <v>53394862.322230726</v>
      </c>
      <c r="W216" s="2">
        <f t="shared" si="19"/>
        <v>639997.71428571641</v>
      </c>
      <c r="X216" s="2">
        <f t="shared" si="6"/>
        <v>10002.285714283586</v>
      </c>
      <c r="Y216" s="2">
        <f t="shared" si="37"/>
        <v>55677572.961082146</v>
      </c>
      <c r="Z216" s="2" t="str">
        <f t="shared" si="8"/>
        <v>HERE</v>
      </c>
      <c r="AA216" s="2">
        <f>IF(Z216="HERE",Y216,AA215+Graph!$G$1*1000)</f>
        <v>55677572.961082146</v>
      </c>
      <c r="AB216" s="2">
        <f t="shared" si="20"/>
        <v>10002.285714283586</v>
      </c>
      <c r="AC216" s="2">
        <f t="shared" si="38"/>
        <v>53394862.322230726</v>
      </c>
      <c r="AD216" s="3">
        <f t="shared" si="10"/>
        <v>52800000</v>
      </c>
      <c r="AE216" s="2">
        <f>IF(AE214&gt;=52800000,52800000,IF(AB195=Graph!G$1*1000,AE215+Graph!G$1*1000,AC216))</f>
        <v>53394862.322230726</v>
      </c>
      <c r="AF216" s="3">
        <f t="shared" si="21"/>
        <v>52800000</v>
      </c>
      <c r="AG216" s="3">
        <f t="shared" si="29"/>
        <v>49517330.925777584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147</v>
      </c>
      <c r="C217" s="7"/>
      <c r="D217" s="2" t="e">
        <f t="shared" si="11"/>
        <v>#N/A</v>
      </c>
      <c r="E217" s="2" t="e">
        <f t="shared" si="22"/>
        <v>#N/A</v>
      </c>
      <c r="F217" s="2">
        <v>1121544.8677943945</v>
      </c>
      <c r="G217" s="2">
        <f t="shared" si="41"/>
        <v>639997.71428571432</v>
      </c>
      <c r="H217" s="2">
        <f t="shared" si="39"/>
        <v>107794668.03651662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2075220.9999999951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1137573.1632652879</v>
      </c>
      <c r="Q217" s="2">
        <f t="shared" si="42"/>
        <v>650000</v>
      </c>
      <c r="R217" s="2">
        <f t="shared" si="40"/>
        <v>109722435.28331292</v>
      </c>
      <c r="S217" s="2">
        <f t="shared" si="16"/>
        <v>639997.71428571641</v>
      </c>
      <c r="T217" s="2">
        <f t="shared" si="17"/>
        <v>10002.285714285681</v>
      </c>
      <c r="U217" s="2">
        <f t="shared" si="18"/>
        <v>650000</v>
      </c>
      <c r="V217" s="2">
        <f t="shared" si="34"/>
        <v>54034860.036516443</v>
      </c>
      <c r="W217" s="2">
        <f t="shared" si="19"/>
        <v>639997.71428571641</v>
      </c>
      <c r="X217" s="2">
        <f t="shared" si="6"/>
        <v>10002.285714283586</v>
      </c>
      <c r="Y217" s="2">
        <f t="shared" si="37"/>
        <v>55687575.246796429</v>
      </c>
      <c r="Z217" s="2" t="str">
        <f t="shared" si="8"/>
        <v>HERE</v>
      </c>
      <c r="AA217" s="2">
        <f>IF(Z217="HERE",Y217,AA216+Graph!$G$1*1000)</f>
        <v>55687575.246796429</v>
      </c>
      <c r="AB217" s="2">
        <f t="shared" si="20"/>
        <v>10002.285714283586</v>
      </c>
      <c r="AC217" s="2">
        <f t="shared" si="38"/>
        <v>54034860.036516443</v>
      </c>
      <c r="AD217" s="3">
        <f t="shared" si="10"/>
        <v>52800000</v>
      </c>
      <c r="AE217" s="2">
        <f>IF(AE215&gt;=52800000,52800000,IF(AB196=Graph!G$1*1000,AE216+Graph!G$1*1000,AC217))</f>
        <v>54034860.036516443</v>
      </c>
      <c r="AF217" s="3">
        <f t="shared" si="21"/>
        <v>52800000</v>
      </c>
      <c r="AG217" s="3">
        <f t="shared" si="29"/>
        <v>49549745.401825823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148</v>
      </c>
      <c r="C218" s="7"/>
      <c r="D218" s="2" t="e">
        <f t="shared" si="11"/>
        <v>#N/A</v>
      </c>
      <c r="E218" s="2" t="e">
        <f t="shared" si="22"/>
        <v>#N/A</v>
      </c>
      <c r="F218" s="2">
        <v>1126052.061573714</v>
      </c>
      <c r="G218" s="2">
        <f t="shared" si="41"/>
        <v>639997.71428571432</v>
      </c>
      <c r="H218" s="2">
        <f t="shared" si="39"/>
        <v>108434665.75080234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2085223.2857142808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1142154.7478991449</v>
      </c>
      <c r="Q218" s="2">
        <f t="shared" si="42"/>
        <v>650000</v>
      </c>
      <c r="R218" s="2">
        <f t="shared" si="40"/>
        <v>110372435.28331292</v>
      </c>
      <c r="S218" s="2">
        <f t="shared" si="16"/>
        <v>639997.71428571641</v>
      </c>
      <c r="T218" s="2">
        <f t="shared" si="17"/>
        <v>10002.285714285681</v>
      </c>
      <c r="U218" s="2">
        <f t="shared" si="18"/>
        <v>650000</v>
      </c>
      <c r="V218" s="2">
        <f t="shared" si="34"/>
        <v>54674857.750802159</v>
      </c>
      <c r="W218" s="2">
        <f t="shared" si="19"/>
        <v>639997.71428571641</v>
      </c>
      <c r="X218" s="2">
        <f t="shared" si="6"/>
        <v>10002.285714283586</v>
      </c>
      <c r="Y218" s="2">
        <f t="shared" si="37"/>
        <v>55697577.532510713</v>
      </c>
      <c r="Z218" s="2" t="str">
        <f t="shared" si="8"/>
        <v>HERE</v>
      </c>
      <c r="AA218" s="2">
        <f>IF(Z218="HERE",Y218,AA217+Graph!$G$1*1000)</f>
        <v>55697577.532510713</v>
      </c>
      <c r="AB218" s="2">
        <f t="shared" si="20"/>
        <v>10002.285714283586</v>
      </c>
      <c r="AC218" s="2">
        <f t="shared" si="38"/>
        <v>54674857.750802159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21"/>
        <v>52800000</v>
      </c>
      <c r="AG218" s="3">
        <f t="shared" si="29"/>
        <v>49581745.287540108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149</v>
      </c>
      <c r="C219" s="7"/>
      <c r="D219" s="2" t="e">
        <f t="shared" si="11"/>
        <v>#N/A</v>
      </c>
      <c r="E219" s="2" t="e">
        <f t="shared" si="22"/>
        <v>#N/A</v>
      </c>
      <c r="F219" s="2">
        <v>1130559.2553530633</v>
      </c>
      <c r="G219" s="2">
        <f t="shared" si="41"/>
        <v>639997.71428571432</v>
      </c>
      <c r="H219" s="2">
        <f t="shared" si="39"/>
        <v>109074663.46508805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2095225.5714285665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1146736.3325330019</v>
      </c>
      <c r="Q219" s="2">
        <f t="shared" si="42"/>
        <v>650000</v>
      </c>
      <c r="R219" s="2">
        <f t="shared" si="40"/>
        <v>111022435.28331292</v>
      </c>
      <c r="S219" s="2">
        <f t="shared" si="16"/>
        <v>639997.71428571641</v>
      </c>
      <c r="T219" s="2">
        <f t="shared" si="17"/>
        <v>10002.285714285681</v>
      </c>
      <c r="U219" s="2">
        <f t="shared" si="18"/>
        <v>650000</v>
      </c>
      <c r="V219" s="2">
        <f t="shared" si="34"/>
        <v>55314855.465087876</v>
      </c>
      <c r="W219" s="2">
        <f t="shared" si="19"/>
        <v>639997.71428571641</v>
      </c>
      <c r="X219" s="2">
        <f t="shared" si="6"/>
        <v>10002.285714283586</v>
      </c>
      <c r="Y219" s="2">
        <f t="shared" si="37"/>
        <v>55707579.818224996</v>
      </c>
      <c r="Z219" s="2" t="str">
        <f t="shared" si="8"/>
        <v>HERE</v>
      </c>
      <c r="AA219" s="2">
        <f>IF(Z219="HERE",Y219,AA218+Graph!$G$1*1000)</f>
        <v>55707579.818224996</v>
      </c>
      <c r="AB219" s="2">
        <f t="shared" si="20"/>
        <v>10002.285714283586</v>
      </c>
      <c r="AC219" s="2">
        <f t="shared" si="38"/>
        <v>54674857.750802159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21"/>
        <v>52800000</v>
      </c>
      <c r="AG219" s="3">
        <f t="shared" si="29"/>
        <v>49613745.173254393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150</v>
      </c>
      <c r="C220" s="7"/>
      <c r="D220" s="2" t="e">
        <f t="shared" si="11"/>
        <v>#N/A</v>
      </c>
      <c r="E220" s="2" t="e">
        <f t="shared" si="22"/>
        <v>#N/A</v>
      </c>
      <c r="F220" s="2">
        <v>1135066.4491323829</v>
      </c>
      <c r="G220" s="2">
        <f t="shared" si="41"/>
        <v>639997.71428571432</v>
      </c>
      <c r="H220" s="2">
        <f t="shared" si="39"/>
        <v>109714661.17937377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2105227.8571428522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1151317.9171668589</v>
      </c>
      <c r="Q220" s="2">
        <f t="shared" si="42"/>
        <v>650000</v>
      </c>
      <c r="R220" s="2">
        <f t="shared" si="40"/>
        <v>111672435.28331292</v>
      </c>
      <c r="S220" s="2">
        <f t="shared" si="16"/>
        <v>639997.71428571641</v>
      </c>
      <c r="T220" s="2">
        <f t="shared" si="17"/>
        <v>10002.285714285681</v>
      </c>
      <c r="U220" s="2">
        <f t="shared" si="18"/>
        <v>650000</v>
      </c>
      <c r="V220" s="2">
        <f t="shared" si="34"/>
        <v>55954853.179373592</v>
      </c>
      <c r="W220" s="2">
        <f t="shared" si="19"/>
        <v>639997.71428571641</v>
      </c>
      <c r="X220" s="2">
        <f t="shared" si="6"/>
        <v>10002.285714283586</v>
      </c>
      <c r="Y220" s="2">
        <f t="shared" si="37"/>
        <v>55717582.10393928</v>
      </c>
      <c r="Z220" s="2" t="str">
        <f t="shared" si="8"/>
        <v>MEEP</v>
      </c>
      <c r="AA220" s="2">
        <f>IF(Z220="HERE",Y220,AA219+Graph!$G$1*1000)</f>
        <v>56127579.818224996</v>
      </c>
      <c r="AB220" s="2">
        <f t="shared" si="20"/>
        <v>420000</v>
      </c>
      <c r="AC220" s="2">
        <f t="shared" si="38"/>
        <v>54674857.750802159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21"/>
        <v>52800000</v>
      </c>
      <c r="AG220" s="3">
        <f t="shared" si="29"/>
        <v>49645745.058968678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151</v>
      </c>
      <c r="C221" s="7"/>
      <c r="D221" s="2" t="e">
        <f t="shared" si="11"/>
        <v>#N/A</v>
      </c>
      <c r="E221" s="2" t="e">
        <f t="shared" si="22"/>
        <v>#N/A</v>
      </c>
      <c r="F221" s="2">
        <v>1139573.6429117024</v>
      </c>
      <c r="G221" s="2">
        <f t="shared" si="41"/>
        <v>639997.71428571432</v>
      </c>
      <c r="H221" s="2">
        <f t="shared" si="39"/>
        <v>110354658.89365949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2115230.1428571381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1155899.5018007159</v>
      </c>
      <c r="Q221" s="2">
        <f t="shared" si="42"/>
        <v>650000</v>
      </c>
      <c r="R221" s="2">
        <f t="shared" si="40"/>
        <v>112322435.28331292</v>
      </c>
      <c r="S221" s="2">
        <f t="shared" si="16"/>
        <v>639997.71428571641</v>
      </c>
      <c r="T221" s="2">
        <f t="shared" si="17"/>
        <v>10002.285714285914</v>
      </c>
      <c r="U221" s="2">
        <f t="shared" si="18"/>
        <v>650000</v>
      </c>
      <c r="V221" s="2">
        <f t="shared" si="34"/>
        <v>56594850.893659309</v>
      </c>
      <c r="W221" s="2">
        <f t="shared" si="19"/>
        <v>639997.71428571641</v>
      </c>
      <c r="X221" s="2">
        <f t="shared" si="6"/>
        <v>10002.285714283586</v>
      </c>
      <c r="Y221" s="2">
        <f t="shared" si="37"/>
        <v>55727584.389653563</v>
      </c>
      <c r="Z221" s="2" t="str">
        <f t="shared" si="8"/>
        <v>MEEP</v>
      </c>
      <c r="AA221" s="2">
        <f>IF(Z221="HERE",Y221,AA220+Graph!$G$1*1000)</f>
        <v>56547579.818224996</v>
      </c>
      <c r="AB221" s="2">
        <f t="shared" si="20"/>
        <v>420000</v>
      </c>
      <c r="AC221" s="2">
        <f t="shared" si="38"/>
        <v>54674857.750802159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21"/>
        <v>52800000</v>
      </c>
      <c r="AG221" s="3">
        <f t="shared" si="29"/>
        <v>49677744.944682963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152</v>
      </c>
      <c r="C222" s="7"/>
      <c r="D222" s="2" t="e">
        <f t="shared" si="11"/>
        <v>#N/A</v>
      </c>
      <c r="E222" s="2" t="e">
        <f t="shared" si="22"/>
        <v>#N/A</v>
      </c>
      <c r="F222" s="2">
        <v>1144080.8366910517</v>
      </c>
      <c r="G222" s="2">
        <f t="shared" si="41"/>
        <v>639997.71428571432</v>
      </c>
      <c r="H222" s="2">
        <f t="shared" si="39"/>
        <v>110994656.6079452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2125232.428571424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1160481.0864345729</v>
      </c>
      <c r="Q222" s="2">
        <f t="shared" si="42"/>
        <v>650000</v>
      </c>
      <c r="R222" s="2">
        <f t="shared" si="40"/>
        <v>112972435.28331292</v>
      </c>
      <c r="S222" s="2">
        <f t="shared" si="16"/>
        <v>639997.71428571641</v>
      </c>
      <c r="T222" s="2">
        <f t="shared" si="17"/>
        <v>10002.285714285914</v>
      </c>
      <c r="U222" s="2">
        <f t="shared" si="18"/>
        <v>650000</v>
      </c>
      <c r="V222" s="2">
        <f t="shared" si="34"/>
        <v>57234848.607945025</v>
      </c>
      <c r="W222" s="2">
        <f t="shared" si="19"/>
        <v>639997.71428571641</v>
      </c>
      <c r="X222" s="2">
        <f t="shared" si="6"/>
        <v>10002.285714283586</v>
      </c>
      <c r="Y222" s="2">
        <f t="shared" si="37"/>
        <v>55737586.675367847</v>
      </c>
      <c r="Z222" s="2" t="str">
        <f t="shared" si="8"/>
        <v>MEEP</v>
      </c>
      <c r="AA222" s="2">
        <f>IF(Z222="HERE",Y222,AA221+Graph!$G$1*1000)</f>
        <v>56967579.818224996</v>
      </c>
      <c r="AB222" s="2">
        <f t="shared" si="20"/>
        <v>420000</v>
      </c>
      <c r="AC222" s="2">
        <f t="shared" si="38"/>
        <v>54674857.750802159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21"/>
        <v>52800000</v>
      </c>
      <c r="AG222" s="3">
        <f t="shared" si="29"/>
        <v>49709744.830397248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153</v>
      </c>
      <c r="C223" s="7"/>
      <c r="D223" s="2" t="e">
        <f t="shared" si="11"/>
        <v>#N/A</v>
      </c>
      <c r="E223" s="2" t="e">
        <f t="shared" si="22"/>
        <v>#N/A</v>
      </c>
      <c r="F223" s="2">
        <v>1148588.0304703712</v>
      </c>
      <c r="G223" s="2">
        <f t="shared" si="41"/>
        <v>639997.71428571432</v>
      </c>
      <c r="H223" s="2">
        <f t="shared" si="39"/>
        <v>111634654.32223092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2135234.7142857099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1165062.6710684299</v>
      </c>
      <c r="Q223" s="2">
        <f t="shared" si="42"/>
        <v>650000</v>
      </c>
      <c r="R223" s="2">
        <f t="shared" si="40"/>
        <v>113622435.28331292</v>
      </c>
      <c r="S223" s="2">
        <f t="shared" si="16"/>
        <v>639997.71428571641</v>
      </c>
      <c r="T223" s="2">
        <f t="shared" si="17"/>
        <v>10002.285714285914</v>
      </c>
      <c r="U223" s="2">
        <f t="shared" si="18"/>
        <v>650000</v>
      </c>
      <c r="V223" s="2">
        <f t="shared" si="34"/>
        <v>57874846.322230741</v>
      </c>
      <c r="W223" s="2">
        <f t="shared" si="19"/>
        <v>639997.71428571641</v>
      </c>
      <c r="X223" s="2">
        <f t="shared" si="6"/>
        <v>10002.285714283586</v>
      </c>
      <c r="Y223" s="2">
        <f t="shared" ref="Y223:Y286" si="43">IF(COUNT($C224)=0,IF(COUNT($C223)=1,C223,SUM(Y222+X223)),C223)</f>
        <v>55747588.961082131</v>
      </c>
      <c r="Z223" s="2" t="str">
        <f t="shared" si="8"/>
        <v>MEEP</v>
      </c>
      <c r="AA223" s="2">
        <f>IF(Z223="HERE",Y223,AA222+Graph!$G$1*1000)</f>
        <v>57387579.818224996</v>
      </c>
      <c r="AB223" s="2">
        <f t="shared" si="20"/>
        <v>420000</v>
      </c>
      <c r="AC223" s="2">
        <f t="shared" ref="AC223:AC286" si="44">IF(Z224="HERE",V223,AC222)</f>
        <v>54674857.750802159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21"/>
        <v>52800000</v>
      </c>
      <c r="AG223" s="3">
        <f t="shared" si="29"/>
        <v>49741744.716111533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154</v>
      </c>
      <c r="C224" s="7"/>
      <c r="D224" s="2" t="e">
        <f t="shared" si="11"/>
        <v>#N/A</v>
      </c>
      <c r="E224" s="2" t="e">
        <f t="shared" si="22"/>
        <v>#N/A</v>
      </c>
      <c r="F224" s="2">
        <v>1153095.2242496908</v>
      </c>
      <c r="G224" s="2">
        <f t="shared" si="41"/>
        <v>639997.71428571432</v>
      </c>
      <c r="H224" s="2">
        <f t="shared" ref="H224:H287" si="45">IF(COUNT($C225)=0,IF(COUNT($C224)=1,C224,SUM(H223+G224)),C224)</f>
        <v>112274652.03651664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2145236.9999999958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1169644.2557022572</v>
      </c>
      <c r="Q224" s="2">
        <f t="shared" si="42"/>
        <v>650000</v>
      </c>
      <c r="R224" s="2">
        <f t="shared" ref="R224:R287" si="46">IF(COUNT($C225)=0,IF(COUNT($C224)=1,M224,SUM(R223+Q224)),M224)</f>
        <v>114272435.28331292</v>
      </c>
      <c r="S224" s="2">
        <f t="shared" si="16"/>
        <v>639997.71428571641</v>
      </c>
      <c r="T224" s="2">
        <f t="shared" si="17"/>
        <v>10002.285714285914</v>
      </c>
      <c r="U224" s="2">
        <f t="shared" si="18"/>
        <v>650000</v>
      </c>
      <c r="V224" s="2">
        <f t="shared" si="34"/>
        <v>58514844.036516458</v>
      </c>
      <c r="W224" s="2">
        <f t="shared" si="19"/>
        <v>639997.71428571641</v>
      </c>
      <c r="X224" s="2">
        <f t="shared" si="6"/>
        <v>10002.285714283586</v>
      </c>
      <c r="Y224" s="2">
        <f t="shared" si="43"/>
        <v>55757591.246796414</v>
      </c>
      <c r="Z224" s="2" t="str">
        <f t="shared" si="8"/>
        <v>MEEP</v>
      </c>
      <c r="AA224" s="2">
        <f>IF(Z224="HERE",Y224,AA223+Graph!$G$1*1000)</f>
        <v>57807579.818224996</v>
      </c>
      <c r="AB224" s="2">
        <f t="shared" si="20"/>
        <v>420000</v>
      </c>
      <c r="AC224" s="2">
        <f t="shared" si="44"/>
        <v>54674857.750802159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21"/>
        <v>52800000</v>
      </c>
      <c r="AG224" s="3">
        <f t="shared" si="29"/>
        <v>49773744.601825818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155</v>
      </c>
      <c r="C225" s="7"/>
      <c r="D225" s="2" t="e">
        <f t="shared" si="11"/>
        <v>#N/A</v>
      </c>
      <c r="E225" s="2" t="e">
        <f t="shared" si="22"/>
        <v>#N/A</v>
      </c>
      <c r="F225" s="2">
        <v>1157602.4180290401</v>
      </c>
      <c r="G225" s="2">
        <f t="shared" si="41"/>
        <v>639997.71428571432</v>
      </c>
      <c r="H225" s="2">
        <f t="shared" si="45"/>
        <v>112914649.75080235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2155239.2857142817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1174225.8403361142</v>
      </c>
      <c r="Q225" s="2">
        <f t="shared" si="42"/>
        <v>650000</v>
      </c>
      <c r="R225" s="2">
        <f t="shared" si="46"/>
        <v>114922435.28331292</v>
      </c>
      <c r="S225" s="2">
        <f t="shared" si="16"/>
        <v>639997.71428571641</v>
      </c>
      <c r="T225" s="2">
        <f t="shared" si="17"/>
        <v>10002.285714285914</v>
      </c>
      <c r="U225" s="2">
        <f t="shared" si="18"/>
        <v>650000</v>
      </c>
      <c r="V225" s="2">
        <f t="shared" si="34"/>
        <v>59154841.750802174</v>
      </c>
      <c r="W225" s="2">
        <f t="shared" si="19"/>
        <v>639997.71428571641</v>
      </c>
      <c r="X225" s="2">
        <f t="shared" si="6"/>
        <v>10002.285714283586</v>
      </c>
      <c r="Y225" s="2">
        <f t="shared" si="43"/>
        <v>55767593.532510698</v>
      </c>
      <c r="Z225" s="2" t="str">
        <f t="shared" si="8"/>
        <v>MEEP</v>
      </c>
      <c r="AA225" s="2">
        <f>IF(Z225="HERE",Y225,AA224+Graph!$G$1*1000)</f>
        <v>58227579.818224996</v>
      </c>
      <c r="AB225" s="2">
        <f t="shared" si="20"/>
        <v>420000</v>
      </c>
      <c r="AC225" s="2">
        <f t="shared" si="44"/>
        <v>54674857.750802159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21"/>
        <v>52800000</v>
      </c>
      <c r="AG225" s="3">
        <f t="shared" si="29"/>
        <v>49805744.487540103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156</v>
      </c>
      <c r="C226" s="7"/>
      <c r="D226" s="2" t="e">
        <f t="shared" si="11"/>
        <v>#N/A</v>
      </c>
      <c r="E226" s="2" t="e">
        <f t="shared" si="22"/>
        <v>#N/A</v>
      </c>
      <c r="F226" s="2">
        <v>1162109.6118083596</v>
      </c>
      <c r="G226" s="2">
        <f t="shared" si="41"/>
        <v>639997.71428571432</v>
      </c>
      <c r="H226" s="2">
        <f t="shared" si="45"/>
        <v>113554647.46508807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2165241.5714285676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1178807.4249699712</v>
      </c>
      <c r="Q226" s="2">
        <f t="shared" si="42"/>
        <v>650000</v>
      </c>
      <c r="R226" s="2">
        <f t="shared" si="46"/>
        <v>115572435.28331292</v>
      </c>
      <c r="S226" s="2">
        <f t="shared" si="16"/>
        <v>639997.71428571641</v>
      </c>
      <c r="T226" s="2">
        <f t="shared" si="17"/>
        <v>10002.285714285914</v>
      </c>
      <c r="U226" s="2">
        <f t="shared" si="18"/>
        <v>650000</v>
      </c>
      <c r="V226" s="2">
        <f t="shared" si="34"/>
        <v>59794839.465087891</v>
      </c>
      <c r="W226" s="2">
        <f t="shared" si="19"/>
        <v>639997.71428571641</v>
      </c>
      <c r="X226" s="2">
        <f t="shared" si="6"/>
        <v>10002.285714283586</v>
      </c>
      <c r="Y226" s="2">
        <f t="shared" si="43"/>
        <v>55777595.818224981</v>
      </c>
      <c r="Z226" s="2" t="str">
        <f t="shared" si="8"/>
        <v>MEEP</v>
      </c>
      <c r="AA226" s="2">
        <f>IF(Z226="HERE",Y226,AA225+Graph!$G$1*1000)</f>
        <v>58647579.818224996</v>
      </c>
      <c r="AB226" s="2">
        <f t="shared" si="20"/>
        <v>420000</v>
      </c>
      <c r="AC226" s="2">
        <f t="shared" si="44"/>
        <v>54674857.750802159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21"/>
        <v>52800000</v>
      </c>
      <c r="AG226" s="3">
        <f t="shared" si="29"/>
        <v>49837744.373254389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157</v>
      </c>
      <c r="C227" s="7"/>
      <c r="D227" s="2" t="e">
        <f t="shared" si="11"/>
        <v>#N/A</v>
      </c>
      <c r="E227" s="2" t="e">
        <f t="shared" si="22"/>
        <v>#N/A</v>
      </c>
      <c r="F227" s="2">
        <v>1166616.8055876791</v>
      </c>
      <c r="G227" s="2">
        <f t="shared" si="41"/>
        <v>639997.71428571432</v>
      </c>
      <c r="H227" s="2">
        <f t="shared" si="45"/>
        <v>114194645.17937379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2175243.8571428536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1183389.0096038282</v>
      </c>
      <c r="Q227" s="2">
        <f t="shared" si="42"/>
        <v>650000</v>
      </c>
      <c r="R227" s="2">
        <f t="shared" si="46"/>
        <v>116222435.28331292</v>
      </c>
      <c r="S227" s="2">
        <f t="shared" si="16"/>
        <v>639997.71428571641</v>
      </c>
      <c r="T227" s="2">
        <f t="shared" si="17"/>
        <v>10002.285714285914</v>
      </c>
      <c r="U227" s="2">
        <f t="shared" si="18"/>
        <v>650000</v>
      </c>
      <c r="V227" s="2">
        <f t="shared" si="34"/>
        <v>60434837.179373607</v>
      </c>
      <c r="W227" s="2">
        <f t="shared" si="19"/>
        <v>639997.71428571641</v>
      </c>
      <c r="X227" s="2">
        <f t="shared" si="6"/>
        <v>10002.285714283586</v>
      </c>
      <c r="Y227" s="2">
        <f t="shared" si="43"/>
        <v>55787598.103939265</v>
      </c>
      <c r="Z227" s="2" t="str">
        <f t="shared" si="8"/>
        <v>MEEP</v>
      </c>
      <c r="AA227" s="2">
        <f>IF(Z227="HERE",Y227,AA226+Graph!$G$1*1000)</f>
        <v>59067579.818224996</v>
      </c>
      <c r="AB227" s="2">
        <f t="shared" si="20"/>
        <v>420000</v>
      </c>
      <c r="AC227" s="2">
        <f t="shared" si="44"/>
        <v>54674857.750802159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21"/>
        <v>52800000</v>
      </c>
      <c r="AG227" s="3">
        <f t="shared" si="29"/>
        <v>49869744.258968681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158</v>
      </c>
      <c r="C228" s="7"/>
      <c r="D228" s="2" t="e">
        <f t="shared" si="11"/>
        <v>#N/A</v>
      </c>
      <c r="E228" s="2" t="e">
        <f t="shared" si="22"/>
        <v>#N/A</v>
      </c>
      <c r="F228" s="2">
        <v>1171123.9993670285</v>
      </c>
      <c r="G228" s="2">
        <f t="shared" si="41"/>
        <v>639997.71428571432</v>
      </c>
      <c r="H228" s="2">
        <f t="shared" si="45"/>
        <v>114834642.8936595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2185246.1428571395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1187970.5942376852</v>
      </c>
      <c r="Q228" s="2">
        <f t="shared" si="42"/>
        <v>650000</v>
      </c>
      <c r="R228" s="2">
        <f t="shared" si="46"/>
        <v>116872435.28331292</v>
      </c>
      <c r="S228" s="2">
        <f t="shared" si="16"/>
        <v>639997.71428571641</v>
      </c>
      <c r="T228" s="2">
        <f t="shared" si="17"/>
        <v>10002.285714285914</v>
      </c>
      <c r="U228" s="2">
        <f t="shared" si="18"/>
        <v>650000</v>
      </c>
      <c r="V228" s="2">
        <f t="shared" si="34"/>
        <v>61074834.893659323</v>
      </c>
      <c r="W228" s="2">
        <f t="shared" si="19"/>
        <v>639997.71428571641</v>
      </c>
      <c r="X228" s="2">
        <f t="shared" si="6"/>
        <v>10002.285714283586</v>
      </c>
      <c r="Y228" s="2">
        <f t="shared" si="43"/>
        <v>55797600.389653549</v>
      </c>
      <c r="Z228" s="2" t="str">
        <f t="shared" si="8"/>
        <v>MEEP</v>
      </c>
      <c r="AA228" s="2">
        <f>IF(Z228="HERE",Y228,AA227+Graph!$G$1*1000)</f>
        <v>59487579.818224996</v>
      </c>
      <c r="AB228" s="2">
        <f t="shared" si="20"/>
        <v>420000</v>
      </c>
      <c r="AC228" s="2">
        <f t="shared" si="44"/>
        <v>54674857.750802159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21"/>
        <v>52800000</v>
      </c>
      <c r="AG228" s="3">
        <f t="shared" si="29"/>
        <v>49901744.144682966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159</v>
      </c>
      <c r="C229" s="7"/>
      <c r="D229" s="2" t="e">
        <f t="shared" si="11"/>
        <v>#N/A</v>
      </c>
      <c r="E229" s="2" t="e">
        <f t="shared" si="22"/>
        <v>#N/A</v>
      </c>
      <c r="F229" s="2">
        <v>1175631.193146348</v>
      </c>
      <c r="G229" s="2">
        <f t="shared" si="41"/>
        <v>639997.71428571432</v>
      </c>
      <c r="H229" s="2">
        <f t="shared" si="45"/>
        <v>115474640.60794522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2195248.4285714254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1192552.1788715422</v>
      </c>
      <c r="Q229" s="2">
        <f t="shared" si="42"/>
        <v>650000</v>
      </c>
      <c r="R229" s="2">
        <f t="shared" si="46"/>
        <v>117522435.28331292</v>
      </c>
      <c r="S229" s="2">
        <f t="shared" si="16"/>
        <v>639997.71428571641</v>
      </c>
      <c r="T229" s="2">
        <f t="shared" si="17"/>
        <v>10002.285714285914</v>
      </c>
      <c r="U229" s="2">
        <f t="shared" si="18"/>
        <v>650000</v>
      </c>
      <c r="V229" s="2">
        <f t="shared" si="34"/>
        <v>61714832.60794504</v>
      </c>
      <c r="W229" s="2">
        <f t="shared" si="19"/>
        <v>639997.71428571641</v>
      </c>
      <c r="X229" s="2">
        <f t="shared" si="6"/>
        <v>10002.285714283586</v>
      </c>
      <c r="Y229" s="2">
        <f t="shared" si="43"/>
        <v>55807602.675367832</v>
      </c>
      <c r="Z229" s="2" t="str">
        <f t="shared" si="8"/>
        <v>MEEP</v>
      </c>
      <c r="AA229" s="2">
        <f>IF(Z229="HERE",Y229,AA228+Graph!$G$1*1000)</f>
        <v>59907579.818224996</v>
      </c>
      <c r="AB229" s="2">
        <f t="shared" si="20"/>
        <v>420000</v>
      </c>
      <c r="AC229" s="2">
        <f t="shared" si="44"/>
        <v>54674857.750802159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21"/>
        <v>52800000</v>
      </c>
      <c r="AG229" s="3">
        <f t="shared" si="29"/>
        <v>49933744.030397251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160</v>
      </c>
      <c r="C230" s="7"/>
      <c r="D230" s="2" t="e">
        <f t="shared" si="11"/>
        <v>#N/A</v>
      </c>
      <c r="E230" s="2" t="e">
        <f t="shared" si="22"/>
        <v>#N/A</v>
      </c>
      <c r="F230" s="2">
        <v>1180138.3869256675</v>
      </c>
      <c r="G230" s="2">
        <f t="shared" ref="G230:G293" si="47">IF(F230&gt;650000,$AK$31*1000,F230)</f>
        <v>639997.71428571432</v>
      </c>
      <c r="H230" s="2">
        <f t="shared" si="45"/>
        <v>116114638.32223094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2205250.7142857113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1197133.7635053992</v>
      </c>
      <c r="Q230" s="2">
        <f t="shared" ref="Q230:Q293" si="48">IF(P230&gt;650000,650000,P230)</f>
        <v>650000</v>
      </c>
      <c r="R230" s="2">
        <f t="shared" si="46"/>
        <v>118172435.28331292</v>
      </c>
      <c r="S230" s="2">
        <f t="shared" si="16"/>
        <v>639997.71428571641</v>
      </c>
      <c r="T230" s="2">
        <f t="shared" si="17"/>
        <v>10002.285714285914</v>
      </c>
      <c r="U230" s="2">
        <f t="shared" si="18"/>
        <v>650000</v>
      </c>
      <c r="V230" s="2">
        <f t="shared" si="34"/>
        <v>62354830.322230756</v>
      </c>
      <c r="W230" s="2">
        <f t="shared" si="19"/>
        <v>639997.71428571641</v>
      </c>
      <c r="X230" s="2">
        <f t="shared" si="6"/>
        <v>10002.285714283586</v>
      </c>
      <c r="Y230" s="2">
        <f t="shared" si="43"/>
        <v>55817604.961082116</v>
      </c>
      <c r="Z230" s="2" t="str">
        <f t="shared" si="8"/>
        <v>MEEP</v>
      </c>
      <c r="AA230" s="2">
        <f>IF(Z230="HERE",Y230,AA229+Graph!$G$1*1000)</f>
        <v>60327579.818224996</v>
      </c>
      <c r="AB230" s="2">
        <f t="shared" si="20"/>
        <v>420000</v>
      </c>
      <c r="AC230" s="2">
        <f t="shared" si="44"/>
        <v>54674857.750802159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21"/>
        <v>52800000</v>
      </c>
      <c r="AG230" s="3">
        <f t="shared" si="29"/>
        <v>49965743.916111536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161</v>
      </c>
      <c r="C231" s="7"/>
      <c r="D231" s="2" t="e">
        <f t="shared" si="11"/>
        <v>#N/A</v>
      </c>
      <c r="E231" s="2" t="e">
        <f t="shared" si="22"/>
        <v>#N/A</v>
      </c>
      <c r="F231" s="2">
        <v>1184645.5807050169</v>
      </c>
      <c r="G231" s="2">
        <f t="shared" si="47"/>
        <v>639997.71428571432</v>
      </c>
      <c r="H231" s="2">
        <f t="shared" si="45"/>
        <v>116754636.03651665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2215252.9999999972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1201715.3481392562</v>
      </c>
      <c r="Q231" s="2">
        <f t="shared" si="48"/>
        <v>650000</v>
      </c>
      <c r="R231" s="2">
        <f t="shared" si="46"/>
        <v>118822435.28331292</v>
      </c>
      <c r="S231" s="2">
        <f t="shared" si="16"/>
        <v>639997.71428571641</v>
      </c>
      <c r="T231" s="2">
        <f t="shared" si="17"/>
        <v>10002.285714285914</v>
      </c>
      <c r="U231" s="2">
        <f t="shared" si="18"/>
        <v>650000</v>
      </c>
      <c r="V231" s="2">
        <f t="shared" si="34"/>
        <v>62994828.036516473</v>
      </c>
      <c r="W231" s="2">
        <f t="shared" si="19"/>
        <v>639997.71428571641</v>
      </c>
      <c r="X231" s="2">
        <f t="shared" si="6"/>
        <v>10002.285714283586</v>
      </c>
      <c r="Y231" s="2">
        <f t="shared" si="43"/>
        <v>55827607.246796399</v>
      </c>
      <c r="Z231" s="2" t="str">
        <f t="shared" si="8"/>
        <v>MEEP</v>
      </c>
      <c r="AA231" s="2">
        <f>IF(Z231="HERE",Y231,AA230+Graph!$G$1*1000)</f>
        <v>60747579.818224996</v>
      </c>
      <c r="AB231" s="2">
        <f t="shared" si="20"/>
        <v>420000</v>
      </c>
      <c r="AC231" s="2">
        <f t="shared" si="44"/>
        <v>54674857.750802159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21"/>
        <v>52800000</v>
      </c>
      <c r="AG231" s="3">
        <f t="shared" si="29"/>
        <v>49997743.801825821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162</v>
      </c>
      <c r="C232" s="7"/>
      <c r="D232" s="2" t="e">
        <f t="shared" si="11"/>
        <v>#N/A</v>
      </c>
      <c r="E232" s="2" t="e">
        <f t="shared" si="22"/>
        <v>#N/A</v>
      </c>
      <c r="F232" s="2">
        <v>1189152.7744843364</v>
      </c>
      <c r="G232" s="2">
        <f t="shared" si="47"/>
        <v>639997.71428571432</v>
      </c>
      <c r="H232" s="2">
        <f t="shared" si="45"/>
        <v>117394633.75080237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2225255.2857142831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1206296.9327731133</v>
      </c>
      <c r="Q232" s="2">
        <f t="shared" si="48"/>
        <v>650000</v>
      </c>
      <c r="R232" s="2">
        <f t="shared" si="46"/>
        <v>119472435.28331292</v>
      </c>
      <c r="S232" s="2">
        <f t="shared" si="16"/>
        <v>639997.71428571641</v>
      </c>
      <c r="T232" s="2">
        <f t="shared" si="17"/>
        <v>10002.285714285914</v>
      </c>
      <c r="U232" s="2">
        <f t="shared" si="18"/>
        <v>650000</v>
      </c>
      <c r="V232" s="2">
        <f t="shared" si="34"/>
        <v>63634825.750802189</v>
      </c>
      <c r="W232" s="2">
        <f t="shared" si="19"/>
        <v>639997.71428571641</v>
      </c>
      <c r="X232" s="2">
        <f t="shared" si="6"/>
        <v>10002.285714283586</v>
      </c>
      <c r="Y232" s="2">
        <f t="shared" si="43"/>
        <v>55837609.532510683</v>
      </c>
      <c r="Z232" s="2" t="str">
        <f t="shared" si="8"/>
        <v>MEEP</v>
      </c>
      <c r="AA232" s="2">
        <f>IF(Z232="HERE",Y232,AA231+Graph!$G$1*1000)</f>
        <v>61167579.818224996</v>
      </c>
      <c r="AB232" s="2">
        <f t="shared" si="20"/>
        <v>420000</v>
      </c>
      <c r="AC232" s="2">
        <f t="shared" si="44"/>
        <v>54674857.750802159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21"/>
        <v>52800000</v>
      </c>
      <c r="AG232" s="3">
        <f t="shared" si="29"/>
        <v>50029743.687540106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163</v>
      </c>
      <c r="C233" s="7"/>
      <c r="D233" s="2" t="e">
        <f t="shared" si="11"/>
        <v>#N/A</v>
      </c>
      <c r="E233" s="2" t="e">
        <f t="shared" si="22"/>
        <v>#N/A</v>
      </c>
      <c r="F233" s="2">
        <v>1193659.9682636559</v>
      </c>
      <c r="G233" s="2">
        <f t="shared" si="47"/>
        <v>639997.71428571432</v>
      </c>
      <c r="H233" s="2">
        <f t="shared" si="45"/>
        <v>118034631.46508808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2235257.571428569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1210878.5174069405</v>
      </c>
      <c r="Q233" s="2">
        <f t="shared" si="48"/>
        <v>650000</v>
      </c>
      <c r="R233" s="2">
        <f t="shared" si="46"/>
        <v>120122435.28331292</v>
      </c>
      <c r="S233" s="2">
        <f t="shared" si="16"/>
        <v>639997.71428571641</v>
      </c>
      <c r="T233" s="2">
        <f t="shared" si="17"/>
        <v>10002.285714285914</v>
      </c>
      <c r="U233" s="2">
        <f t="shared" si="18"/>
        <v>650000</v>
      </c>
      <c r="V233" s="2">
        <f t="shared" si="34"/>
        <v>64274823.465087906</v>
      </c>
      <c r="W233" s="2">
        <f t="shared" si="19"/>
        <v>639997.71428571641</v>
      </c>
      <c r="X233" s="2">
        <f t="shared" si="6"/>
        <v>10002.285714283586</v>
      </c>
      <c r="Y233" s="2">
        <f t="shared" si="43"/>
        <v>55847611.818224967</v>
      </c>
      <c r="Z233" s="2" t="str">
        <f t="shared" si="8"/>
        <v>MEEP</v>
      </c>
      <c r="AA233" s="2">
        <f>IF(Z233="HERE",Y233,AA232+Graph!$G$1*1000)</f>
        <v>61587579.818224996</v>
      </c>
      <c r="AB233" s="2">
        <f t="shared" si="20"/>
        <v>420000</v>
      </c>
      <c r="AC233" s="2">
        <f t="shared" si="44"/>
        <v>54674857.750802159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50061743.573254392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164</v>
      </c>
      <c r="C234" s="7"/>
      <c r="D234" s="2" t="e">
        <f t="shared" si="11"/>
        <v>#N/A</v>
      </c>
      <c r="E234" s="2" t="e">
        <f t="shared" si="22"/>
        <v>#N/A</v>
      </c>
      <c r="F234" s="2">
        <v>1198167.1620430052</v>
      </c>
      <c r="G234" s="2">
        <f t="shared" si="47"/>
        <v>639997.71428571432</v>
      </c>
      <c r="H234" s="2">
        <f t="shared" si="45"/>
        <v>118674629.1793738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2245259.8571428549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1215460.1020407975</v>
      </c>
      <c r="Q234" s="2">
        <f t="shared" si="48"/>
        <v>650000</v>
      </c>
      <c r="R234" s="2">
        <f t="shared" si="46"/>
        <v>120772435.28331292</v>
      </c>
      <c r="S234" s="2">
        <f t="shared" si="16"/>
        <v>639997.71428571641</v>
      </c>
      <c r="T234" s="2">
        <f t="shared" si="17"/>
        <v>10002.285714285914</v>
      </c>
      <c r="U234" s="2">
        <f t="shared" si="18"/>
        <v>650000</v>
      </c>
      <c r="V234" s="2">
        <f t="shared" si="34"/>
        <v>64914821.179373622</v>
      </c>
      <c r="W234" s="2">
        <f t="shared" si="19"/>
        <v>639997.71428571641</v>
      </c>
      <c r="X234" s="2">
        <f t="shared" si="6"/>
        <v>10002.285714283586</v>
      </c>
      <c r="Y234" s="2">
        <f t="shared" si="43"/>
        <v>55857614.10393925</v>
      </c>
      <c r="Z234" s="2" t="str">
        <f t="shared" si="8"/>
        <v>MEEP</v>
      </c>
      <c r="AA234" s="2">
        <f>IF(Z234="HERE",Y234,AA233+Graph!$G$1*1000)</f>
        <v>62007579.818224996</v>
      </c>
      <c r="AB234" s="2">
        <f t="shared" si="20"/>
        <v>420000</v>
      </c>
      <c r="AC234" s="2">
        <f t="shared" si="44"/>
        <v>54674857.750802159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50093743.458968677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165</v>
      </c>
      <c r="C235" s="7"/>
      <c r="D235" s="2" t="e">
        <f t="shared" si="11"/>
        <v>#N/A</v>
      </c>
      <c r="E235" s="2" t="e">
        <f t="shared" si="22"/>
        <v>#N/A</v>
      </c>
      <c r="F235" s="2">
        <v>1202674.3558223248</v>
      </c>
      <c r="G235" s="2">
        <f t="shared" si="47"/>
        <v>639997.71428571432</v>
      </c>
      <c r="H235" s="2">
        <f t="shared" si="45"/>
        <v>119314626.89365952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2255262.1428571409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1220041.6866746545</v>
      </c>
      <c r="Q235" s="2">
        <f t="shared" si="48"/>
        <v>650000</v>
      </c>
      <c r="R235" s="2">
        <f t="shared" si="46"/>
        <v>121422435.28331292</v>
      </c>
      <c r="S235" s="2">
        <f t="shared" si="16"/>
        <v>639997.71428571641</v>
      </c>
      <c r="T235" s="2">
        <f t="shared" si="17"/>
        <v>10002.285714285914</v>
      </c>
      <c r="U235" s="2">
        <f t="shared" si="18"/>
        <v>650000</v>
      </c>
      <c r="V235" s="2">
        <f t="shared" si="34"/>
        <v>65554818.893659338</v>
      </c>
      <c r="W235" s="2">
        <f t="shared" si="19"/>
        <v>639997.71428571641</v>
      </c>
      <c r="X235" s="2">
        <f t="shared" si="6"/>
        <v>10002.285714283586</v>
      </c>
      <c r="Y235" s="2">
        <f t="shared" si="43"/>
        <v>55867616.389653534</v>
      </c>
      <c r="Z235" s="2" t="str">
        <f t="shared" si="8"/>
        <v>MEEP</v>
      </c>
      <c r="AA235" s="2">
        <f>IF(Z235="HERE",Y235,AA234+Graph!$G$1*1000)</f>
        <v>62427579.818224996</v>
      </c>
      <c r="AB235" s="2">
        <f t="shared" si="20"/>
        <v>420000</v>
      </c>
      <c r="AC235" s="2">
        <f t="shared" si="44"/>
        <v>54674857.750802159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50125743.344682962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166</v>
      </c>
      <c r="C236" s="7"/>
      <c r="D236" s="2" t="e">
        <f t="shared" si="11"/>
        <v>#N/A</v>
      </c>
      <c r="E236" s="2" t="e">
        <f t="shared" si="22"/>
        <v>#N/A</v>
      </c>
      <c r="F236" s="2">
        <v>1207181.5496016443</v>
      </c>
      <c r="G236" s="2">
        <f t="shared" si="47"/>
        <v>639997.71428571432</v>
      </c>
      <c r="H236" s="2">
        <f t="shared" si="45"/>
        <v>119954624.60794523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2265264.4285714268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1224623.2713085115</v>
      </c>
      <c r="Q236" s="2">
        <f t="shared" si="48"/>
        <v>650000</v>
      </c>
      <c r="R236" s="2">
        <f t="shared" si="46"/>
        <v>122072435.28331292</v>
      </c>
      <c r="S236" s="2">
        <f t="shared" si="16"/>
        <v>639997.71428571641</v>
      </c>
      <c r="T236" s="2">
        <f t="shared" si="17"/>
        <v>10002.285714285914</v>
      </c>
      <c r="U236" s="2">
        <f t="shared" si="18"/>
        <v>650000</v>
      </c>
      <c r="V236" s="2">
        <f t="shared" si="34"/>
        <v>66194816.607945055</v>
      </c>
      <c r="W236" s="2">
        <f t="shared" si="19"/>
        <v>639997.71428571641</v>
      </c>
      <c r="X236" s="2">
        <f t="shared" si="6"/>
        <v>10002.285714283586</v>
      </c>
      <c r="Y236" s="2">
        <f t="shared" si="43"/>
        <v>55877618.675367817</v>
      </c>
      <c r="Z236" s="2" t="str">
        <f t="shared" si="8"/>
        <v>MEEP</v>
      </c>
      <c r="AA236" s="2">
        <f>IF(Z236="HERE",Y236,AA235+Graph!$G$1*1000)</f>
        <v>62847579.818224996</v>
      </c>
      <c r="AB236" s="2">
        <f t="shared" si="20"/>
        <v>420000</v>
      </c>
      <c r="AC236" s="2">
        <f t="shared" si="44"/>
        <v>54674857.750802159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50157743.230397254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167</v>
      </c>
      <c r="C237" s="7"/>
      <c r="D237" s="2" t="e">
        <f t="shared" si="11"/>
        <v>#N/A</v>
      </c>
      <c r="E237" s="2" t="e">
        <f t="shared" si="22"/>
        <v>#N/A</v>
      </c>
      <c r="F237" s="2">
        <v>1211688.7433809936</v>
      </c>
      <c r="G237" s="2">
        <f t="shared" si="47"/>
        <v>639997.71428571432</v>
      </c>
      <c r="H237" s="2">
        <f t="shared" si="45"/>
        <v>120594622.32223095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2275266.7142857127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1229204.8559423685</v>
      </c>
      <c r="Q237" s="2">
        <f t="shared" si="48"/>
        <v>650000</v>
      </c>
      <c r="R237" s="2">
        <f t="shared" si="46"/>
        <v>122722435.28331292</v>
      </c>
      <c r="S237" s="2">
        <f t="shared" si="16"/>
        <v>639997.71428571641</v>
      </c>
      <c r="T237" s="2">
        <f t="shared" si="17"/>
        <v>10002.285714285914</v>
      </c>
      <c r="U237" s="2">
        <f t="shared" si="18"/>
        <v>650000</v>
      </c>
      <c r="V237" s="2">
        <f t="shared" si="34"/>
        <v>66834814.322230771</v>
      </c>
      <c r="W237" s="2">
        <f t="shared" si="19"/>
        <v>639997.71428571641</v>
      </c>
      <c r="X237" s="2">
        <f t="shared" si="6"/>
        <v>10002.285714283586</v>
      </c>
      <c r="Y237" s="2">
        <f t="shared" si="43"/>
        <v>55887620.961082101</v>
      </c>
      <c r="Z237" s="2" t="str">
        <f t="shared" si="8"/>
        <v>MEEP</v>
      </c>
      <c r="AA237" s="2">
        <f>IF(Z237="HERE",Y237,AA236+Graph!$G$1*1000)</f>
        <v>63267579.818224996</v>
      </c>
      <c r="AB237" s="2">
        <f t="shared" si="20"/>
        <v>420000</v>
      </c>
      <c r="AC237" s="2">
        <f t="shared" si="44"/>
        <v>54674857.750802159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168</v>
      </c>
      <c r="C238" s="7"/>
      <c r="D238" s="2" t="e">
        <f t="shared" si="11"/>
        <v>#N/A</v>
      </c>
      <c r="E238" s="2" t="e">
        <f t="shared" si="22"/>
        <v>#N/A</v>
      </c>
      <c r="F238" s="2">
        <v>1216195.9371603131</v>
      </c>
      <c r="G238" s="2">
        <f t="shared" si="47"/>
        <v>639997.71428571432</v>
      </c>
      <c r="H238" s="2">
        <f t="shared" si="45"/>
        <v>121234620.03651667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2285268.9999999986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1233786.4405762255</v>
      </c>
      <c r="Q238" s="2">
        <f t="shared" si="48"/>
        <v>650000</v>
      </c>
      <c r="R238" s="2">
        <f t="shared" si="46"/>
        <v>123372435.28331292</v>
      </c>
      <c r="S238" s="2">
        <f t="shared" si="16"/>
        <v>639997.71428571641</v>
      </c>
      <c r="T238" s="2">
        <f t="shared" si="17"/>
        <v>10002.285714285914</v>
      </c>
      <c r="U238" s="2">
        <f t="shared" si="18"/>
        <v>650000</v>
      </c>
      <c r="V238" s="2">
        <f t="shared" si="34"/>
        <v>67474812.036516488</v>
      </c>
      <c r="W238" s="2">
        <f t="shared" si="19"/>
        <v>639997.71428571641</v>
      </c>
      <c r="X238" s="2">
        <f t="shared" si="6"/>
        <v>10002.285714283586</v>
      </c>
      <c r="Y238" s="2">
        <f t="shared" si="43"/>
        <v>55897623.246796384</v>
      </c>
      <c r="Z238" s="2" t="str">
        <f t="shared" si="8"/>
        <v>MEEP</v>
      </c>
      <c r="AA238" s="2">
        <f>IF(Z238="HERE",Y238,AA237+Graph!$G$1*1000)</f>
        <v>63687579.818224996</v>
      </c>
      <c r="AB238" s="2">
        <f t="shared" si="20"/>
        <v>420000</v>
      </c>
      <c r="AC238" s="2">
        <f t="shared" si="44"/>
        <v>54674857.750802159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169</v>
      </c>
      <c r="C239" s="7"/>
      <c r="D239" s="2" t="e">
        <f t="shared" si="11"/>
        <v>#N/A</v>
      </c>
      <c r="E239" s="2" t="e">
        <f t="shared" si="22"/>
        <v>#N/A</v>
      </c>
      <c r="F239" s="2">
        <v>1220703.1309396625</v>
      </c>
      <c r="G239" s="2">
        <f t="shared" si="47"/>
        <v>639997.71428571432</v>
      </c>
      <c r="H239" s="2">
        <f t="shared" si="45"/>
        <v>121874617.75080238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2295271.2857142845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1238368.0252100825</v>
      </c>
      <c r="Q239" s="2">
        <f t="shared" si="48"/>
        <v>650000</v>
      </c>
      <c r="R239" s="2">
        <f t="shared" si="46"/>
        <v>124022435.28331292</v>
      </c>
      <c r="S239" s="2">
        <f t="shared" si="16"/>
        <v>639997.71428571641</v>
      </c>
      <c r="T239" s="2">
        <f t="shared" si="17"/>
        <v>10002.285714285914</v>
      </c>
      <c r="U239" s="2">
        <f t="shared" si="18"/>
        <v>650000</v>
      </c>
      <c r="V239" s="2">
        <f t="shared" si="34"/>
        <v>68114809.750802204</v>
      </c>
      <c r="W239" s="2">
        <f t="shared" si="19"/>
        <v>639997.71428571641</v>
      </c>
      <c r="X239" s="2">
        <f t="shared" si="6"/>
        <v>10002.285714283586</v>
      </c>
      <c r="Y239" s="2">
        <f t="shared" si="43"/>
        <v>55907625.532510668</v>
      </c>
      <c r="Z239" s="2" t="str">
        <f t="shared" si="8"/>
        <v>MEEP</v>
      </c>
      <c r="AA239" s="2">
        <f>IF(Z239="HERE",Y239,AA238+Graph!$G$1*1000)</f>
        <v>64107579.818224996</v>
      </c>
      <c r="AB239" s="2">
        <f t="shared" si="20"/>
        <v>420000</v>
      </c>
      <c r="AC239" s="2">
        <f t="shared" si="44"/>
        <v>54674857.750802159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170</v>
      </c>
      <c r="C240" s="7"/>
      <c r="D240" s="2" t="e">
        <f t="shared" si="11"/>
        <v>#N/A</v>
      </c>
      <c r="E240" s="2" t="e">
        <f t="shared" si="22"/>
        <v>#N/A</v>
      </c>
      <c r="F240" s="2">
        <v>1225210.324718982</v>
      </c>
      <c r="G240" s="2">
        <f t="shared" si="47"/>
        <v>639997.71428571432</v>
      </c>
      <c r="H240" s="2">
        <f t="shared" si="45"/>
        <v>122514615.4650881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2305273.5714285704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1242949.6098439395</v>
      </c>
      <c r="Q240" s="2">
        <f t="shared" si="48"/>
        <v>650000</v>
      </c>
      <c r="R240" s="2">
        <f t="shared" si="46"/>
        <v>124672435.28331292</v>
      </c>
      <c r="S240" s="2">
        <f t="shared" si="16"/>
        <v>639997.71428571641</v>
      </c>
      <c r="T240" s="2">
        <f t="shared" si="17"/>
        <v>10002.285714285914</v>
      </c>
      <c r="U240" s="2">
        <f t="shared" si="18"/>
        <v>650000</v>
      </c>
      <c r="V240" s="2">
        <f t="shared" si="34"/>
        <v>68754807.46508792</v>
      </c>
      <c r="W240" s="2">
        <f t="shared" si="19"/>
        <v>639997.71428571641</v>
      </c>
      <c r="X240" s="2">
        <f t="shared" si="6"/>
        <v>10002.285714283586</v>
      </c>
      <c r="Y240" s="2">
        <f t="shared" si="43"/>
        <v>55917627.818224952</v>
      </c>
      <c r="Z240" s="2" t="str">
        <f t="shared" si="8"/>
        <v>MEEP</v>
      </c>
      <c r="AA240" s="2">
        <f>IF(Z240="HERE",Y240,AA239+Graph!$G$1*1000)</f>
        <v>64527579.818224996</v>
      </c>
      <c r="AB240" s="2">
        <f t="shared" si="20"/>
        <v>420000</v>
      </c>
      <c r="AC240" s="2">
        <f t="shared" si="44"/>
        <v>54674857.750802159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171</v>
      </c>
      <c r="C241" s="7"/>
      <c r="D241" s="2" t="e">
        <f t="shared" si="11"/>
        <v>#N/A</v>
      </c>
      <c r="E241" s="2" t="e">
        <f t="shared" si="22"/>
        <v>#N/A</v>
      </c>
      <c r="F241" s="2">
        <v>1229717.5184983015</v>
      </c>
      <c r="G241" s="2">
        <f t="shared" si="47"/>
        <v>639997.71428571432</v>
      </c>
      <c r="H241" s="2">
        <f t="shared" si="45"/>
        <v>123154613.17937382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2315275.8571428563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1247531.1944777668</v>
      </c>
      <c r="Q241" s="2">
        <f t="shared" si="48"/>
        <v>650000</v>
      </c>
      <c r="R241" s="2">
        <f t="shared" si="46"/>
        <v>125322435.28331292</v>
      </c>
      <c r="S241" s="2">
        <f t="shared" si="16"/>
        <v>639997.71428571641</v>
      </c>
      <c r="T241" s="2">
        <f t="shared" si="17"/>
        <v>10002.285714285914</v>
      </c>
      <c r="U241" s="2">
        <f t="shared" si="18"/>
        <v>650000</v>
      </c>
      <c r="V241" s="2">
        <f t="shared" si="34"/>
        <v>69394805.179373637</v>
      </c>
      <c r="W241" s="2">
        <f t="shared" si="19"/>
        <v>639997.71428571641</v>
      </c>
      <c r="X241" s="2">
        <f t="shared" si="6"/>
        <v>10002.285714283586</v>
      </c>
      <c r="Y241" s="2">
        <f t="shared" si="43"/>
        <v>55927630.103939235</v>
      </c>
      <c r="Z241" s="2" t="str">
        <f t="shared" si="8"/>
        <v>MEEP</v>
      </c>
      <c r="AA241" s="2">
        <f>IF(Z241="HERE",Y241,AA240+Graph!$G$1*1000)</f>
        <v>64947579.818224996</v>
      </c>
      <c r="AB241" s="2">
        <f t="shared" si="20"/>
        <v>420000</v>
      </c>
      <c r="AC241" s="2">
        <f t="shared" si="44"/>
        <v>54674857.750802159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172</v>
      </c>
      <c r="C242" s="7"/>
      <c r="D242" s="2" t="e">
        <f t="shared" si="11"/>
        <v>#N/A</v>
      </c>
      <c r="E242" s="2" t="e">
        <f t="shared" si="22"/>
        <v>#N/A</v>
      </c>
      <c r="F242" s="2">
        <v>1234224.7122776508</v>
      </c>
      <c r="G242" s="2">
        <f t="shared" si="47"/>
        <v>639997.71428571432</v>
      </c>
      <c r="H242" s="2">
        <f t="shared" si="45"/>
        <v>123794610.89365953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2325278.1428571423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1252112.7791116238</v>
      </c>
      <c r="Q242" s="2">
        <f t="shared" si="48"/>
        <v>650000</v>
      </c>
      <c r="R242" s="2">
        <f t="shared" si="46"/>
        <v>125972435.28331292</v>
      </c>
      <c r="S242" s="2">
        <f t="shared" si="16"/>
        <v>639997.71428571641</v>
      </c>
      <c r="T242" s="2">
        <f t="shared" si="17"/>
        <v>10002.285714285914</v>
      </c>
      <c r="U242" s="2">
        <f t="shared" si="18"/>
        <v>650000</v>
      </c>
      <c r="V242" s="2">
        <f t="shared" si="34"/>
        <v>70034802.893659353</v>
      </c>
      <c r="W242" s="2">
        <f t="shared" si="19"/>
        <v>639997.71428571641</v>
      </c>
      <c r="X242" s="2">
        <f t="shared" si="6"/>
        <v>10002.285714283586</v>
      </c>
      <c r="Y242" s="2">
        <f t="shared" si="43"/>
        <v>55937632.389653519</v>
      </c>
      <c r="Z242" s="2" t="str">
        <f t="shared" si="8"/>
        <v>MEEP</v>
      </c>
      <c r="AA242" s="2">
        <f>IF(Z242="HERE",Y242,AA241+Graph!$G$1*1000)</f>
        <v>65367579.818224996</v>
      </c>
      <c r="AB242" s="2">
        <f t="shared" si="20"/>
        <v>420000</v>
      </c>
      <c r="AC242" s="2">
        <f t="shared" si="44"/>
        <v>54674857.750802159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173</v>
      </c>
      <c r="C243" s="7"/>
      <c r="D243" s="2" t="e">
        <f t="shared" si="11"/>
        <v>#N/A</v>
      </c>
      <c r="E243" s="2" t="e">
        <f t="shared" si="22"/>
        <v>#N/A</v>
      </c>
      <c r="F243" s="2">
        <v>1238731.9060569704</v>
      </c>
      <c r="G243" s="2">
        <f t="shared" si="47"/>
        <v>639997.71428571432</v>
      </c>
      <c r="H243" s="2">
        <f t="shared" si="45"/>
        <v>124434608.60794525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2335280.4285714282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1256694.3637454808</v>
      </c>
      <c r="Q243" s="2">
        <f t="shared" si="48"/>
        <v>650000</v>
      </c>
      <c r="R243" s="2">
        <f t="shared" si="46"/>
        <v>126622435.28331292</v>
      </c>
      <c r="S243" s="2">
        <f t="shared" si="16"/>
        <v>639997.71428571641</v>
      </c>
      <c r="T243" s="2">
        <f t="shared" si="17"/>
        <v>10002.285714285914</v>
      </c>
      <c r="U243" s="2">
        <f t="shared" si="18"/>
        <v>650000</v>
      </c>
      <c r="V243" s="2">
        <f t="shared" si="34"/>
        <v>70674800.60794507</v>
      </c>
      <c r="W243" s="2">
        <f t="shared" si="19"/>
        <v>639997.71428571641</v>
      </c>
      <c r="X243" s="2">
        <f t="shared" si="6"/>
        <v>10002.285714283586</v>
      </c>
      <c r="Y243" s="2">
        <f t="shared" si="43"/>
        <v>55947634.675367802</v>
      </c>
      <c r="Z243" s="2" t="str">
        <f t="shared" si="8"/>
        <v>MEEP</v>
      </c>
      <c r="AA243" s="2">
        <f>IF(Z243="HERE",Y243,AA242+Graph!$G$1*1000)</f>
        <v>65787579.818224996</v>
      </c>
      <c r="AB243" s="2">
        <f t="shared" si="20"/>
        <v>420000</v>
      </c>
      <c r="AC243" s="2">
        <f t="shared" si="44"/>
        <v>54674857.750802159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174</v>
      </c>
      <c r="C244" s="7"/>
      <c r="D244" s="2" t="e">
        <f t="shared" si="11"/>
        <v>#N/A</v>
      </c>
      <c r="E244" s="2" t="e">
        <f t="shared" si="22"/>
        <v>#N/A</v>
      </c>
      <c r="F244" s="2">
        <v>1243239.0998362899</v>
      </c>
      <c r="G244" s="2">
        <f t="shared" si="47"/>
        <v>639997.71428571432</v>
      </c>
      <c r="H244" s="2">
        <f t="shared" si="45"/>
        <v>125074606.32223096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2345282.7142857141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1261275.9483793378</v>
      </c>
      <c r="Q244" s="2">
        <f t="shared" si="48"/>
        <v>650000</v>
      </c>
      <c r="R244" s="2">
        <f t="shared" si="46"/>
        <v>127272435.28331292</v>
      </c>
      <c r="S244" s="2">
        <f t="shared" si="16"/>
        <v>639997.71428571641</v>
      </c>
      <c r="T244" s="2">
        <f t="shared" si="17"/>
        <v>10002.285714285914</v>
      </c>
      <c r="U244" s="2">
        <f t="shared" si="18"/>
        <v>650000</v>
      </c>
      <c r="V244" s="2">
        <f t="shared" si="34"/>
        <v>71314798.322230786</v>
      </c>
      <c r="W244" s="2">
        <f t="shared" si="19"/>
        <v>639997.71428571641</v>
      </c>
      <c r="X244" s="2">
        <f t="shared" si="6"/>
        <v>10002.285714283586</v>
      </c>
      <c r="Y244" s="2">
        <f t="shared" si="43"/>
        <v>55957636.961082086</v>
      </c>
      <c r="Z244" s="2" t="str">
        <f t="shared" si="8"/>
        <v>MEEP</v>
      </c>
      <c r="AA244" s="2">
        <f>IF(Z244="HERE",Y244,AA243+Graph!$G$1*1000)</f>
        <v>66207579.818224996</v>
      </c>
      <c r="AB244" s="2">
        <f t="shared" si="20"/>
        <v>420000</v>
      </c>
      <c r="AC244" s="2">
        <f t="shared" si="44"/>
        <v>54674857.750802159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175</v>
      </c>
      <c r="C245" s="7"/>
      <c r="D245" s="2" t="e">
        <f t="shared" si="11"/>
        <v>#N/A</v>
      </c>
      <c r="E245" s="2" t="e">
        <f t="shared" si="22"/>
        <v>#N/A</v>
      </c>
      <c r="F245" s="2">
        <v>1247746.2936156392</v>
      </c>
      <c r="G245" s="2">
        <f t="shared" si="47"/>
        <v>639997.71428571432</v>
      </c>
      <c r="H245" s="2">
        <f t="shared" si="45"/>
        <v>125714604.03651668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2355285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1265857.5330131948</v>
      </c>
      <c r="Q245" s="2">
        <f t="shared" si="48"/>
        <v>650000</v>
      </c>
      <c r="R245" s="2">
        <f t="shared" si="46"/>
        <v>127922435.28331292</v>
      </c>
      <c r="S245" s="2">
        <f t="shared" si="16"/>
        <v>639997.71428571641</v>
      </c>
      <c r="T245" s="2">
        <f t="shared" si="17"/>
        <v>10002.285714285914</v>
      </c>
      <c r="U245" s="2">
        <f t="shared" si="18"/>
        <v>650000</v>
      </c>
      <c r="V245" s="2">
        <f t="shared" si="34"/>
        <v>71954796.036516502</v>
      </c>
      <c r="W245" s="2">
        <f t="shared" si="19"/>
        <v>639997.71428571641</v>
      </c>
      <c r="X245" s="2">
        <f t="shared" si="6"/>
        <v>10002.285714283586</v>
      </c>
      <c r="Y245" s="2">
        <f t="shared" si="43"/>
        <v>55967639.24679637</v>
      </c>
      <c r="Z245" s="2" t="str">
        <f t="shared" si="8"/>
        <v>MEEP</v>
      </c>
      <c r="AA245" s="2">
        <f>IF(Z245="HERE",Y245,AA244+Graph!$G$1*1000)</f>
        <v>66627579.818224996</v>
      </c>
      <c r="AB245" s="2">
        <f t="shared" si="20"/>
        <v>420000</v>
      </c>
      <c r="AC245" s="2">
        <f t="shared" si="44"/>
        <v>54674857.750802159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176</v>
      </c>
      <c r="C246" s="7"/>
      <c r="D246" s="2" t="e">
        <f t="shared" si="11"/>
        <v>#N/A</v>
      </c>
      <c r="E246" s="2" t="e">
        <f t="shared" si="22"/>
        <v>#N/A</v>
      </c>
      <c r="F246" s="2">
        <v>1252253.4873949587</v>
      </c>
      <c r="G246" s="2">
        <f t="shared" si="47"/>
        <v>639997.71428571432</v>
      </c>
      <c r="H246" s="2">
        <f t="shared" si="45"/>
        <v>126354601.7508024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2365287.2857142859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1270439.1176470518</v>
      </c>
      <c r="Q246" s="2">
        <f t="shared" si="48"/>
        <v>650000</v>
      </c>
      <c r="R246" s="2">
        <f t="shared" si="46"/>
        <v>128572435.28331292</v>
      </c>
      <c r="S246" s="2">
        <f t="shared" si="16"/>
        <v>639997.71428571641</v>
      </c>
      <c r="T246" s="2">
        <f t="shared" si="17"/>
        <v>10002.285714285914</v>
      </c>
      <c r="U246" s="2">
        <f t="shared" si="18"/>
        <v>650000</v>
      </c>
      <c r="V246" s="2">
        <f t="shared" si="34"/>
        <v>72594793.750802219</v>
      </c>
      <c r="W246" s="2">
        <f t="shared" si="19"/>
        <v>639997.71428571641</v>
      </c>
      <c r="X246" s="2">
        <f t="shared" si="6"/>
        <v>10002.285714283586</v>
      </c>
      <c r="Y246" s="2">
        <f t="shared" si="43"/>
        <v>55977641.532510653</v>
      </c>
      <c r="Z246" s="2" t="str">
        <f t="shared" si="8"/>
        <v>MEEP</v>
      </c>
      <c r="AA246" s="2">
        <f>IF(Z246="HERE",Y246,AA245+Graph!$G$1*1000)</f>
        <v>67047579.818224996</v>
      </c>
      <c r="AB246" s="2">
        <f t="shared" si="20"/>
        <v>420000</v>
      </c>
      <c r="AC246" s="2">
        <f t="shared" si="44"/>
        <v>54674857.750802159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177</v>
      </c>
      <c r="C247" s="7"/>
      <c r="D247" s="2" t="e">
        <f t="shared" si="11"/>
        <v>#N/A</v>
      </c>
      <c r="E247" s="2" t="e">
        <f t="shared" si="22"/>
        <v>#N/A</v>
      </c>
      <c r="F247" s="2">
        <v>1256760.6811742783</v>
      </c>
      <c r="G247" s="2">
        <f t="shared" si="47"/>
        <v>639997.71428571432</v>
      </c>
      <c r="H247" s="2">
        <f t="shared" si="45"/>
        <v>126994599.46508811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2375289.5714285718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1275020.7022809088</v>
      </c>
      <c r="Q247" s="2">
        <f t="shared" si="48"/>
        <v>650000</v>
      </c>
      <c r="R247" s="2">
        <f t="shared" si="46"/>
        <v>129222435.28331292</v>
      </c>
      <c r="S247" s="2">
        <f t="shared" si="16"/>
        <v>639997.71428571641</v>
      </c>
      <c r="T247" s="2">
        <f t="shared" si="17"/>
        <v>10002.285714285914</v>
      </c>
      <c r="U247" s="2">
        <f t="shared" si="18"/>
        <v>650000</v>
      </c>
      <c r="V247" s="2">
        <f t="shared" si="34"/>
        <v>73234791.465087935</v>
      </c>
      <c r="W247" s="2">
        <f t="shared" si="19"/>
        <v>639997.71428571641</v>
      </c>
      <c r="X247" s="2">
        <f t="shared" si="6"/>
        <v>10002.285714283586</v>
      </c>
      <c r="Y247" s="2">
        <f t="shared" si="43"/>
        <v>55987643.818224937</v>
      </c>
      <c r="Z247" s="2" t="str">
        <f t="shared" si="8"/>
        <v>MEEP</v>
      </c>
      <c r="AA247" s="2">
        <f>IF(Z247="HERE",Y247,AA246+Graph!$G$1*1000)</f>
        <v>67467579.818224996</v>
      </c>
      <c r="AB247" s="2">
        <f t="shared" si="20"/>
        <v>420000</v>
      </c>
      <c r="AC247" s="2">
        <f t="shared" si="44"/>
        <v>54674857.750802159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178</v>
      </c>
      <c r="C248" s="7"/>
      <c r="D248" s="2" t="e">
        <f t="shared" si="11"/>
        <v>#N/A</v>
      </c>
      <c r="E248" s="2" t="e">
        <f t="shared" si="22"/>
        <v>#N/A</v>
      </c>
      <c r="F248" s="2">
        <v>1261267.8749536276</v>
      </c>
      <c r="G248" s="2">
        <f t="shared" si="47"/>
        <v>639997.71428571432</v>
      </c>
      <c r="H248" s="2">
        <f t="shared" si="45"/>
        <v>127634597.17937383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2385291.8571428577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1279602.2869147658</v>
      </c>
      <c r="Q248" s="2">
        <f t="shared" si="48"/>
        <v>650000</v>
      </c>
      <c r="R248" s="2">
        <f t="shared" si="46"/>
        <v>129872435.28331292</v>
      </c>
      <c r="S248" s="2">
        <f t="shared" si="16"/>
        <v>639997.71428571641</v>
      </c>
      <c r="T248" s="2">
        <f t="shared" si="17"/>
        <v>10002.285714285914</v>
      </c>
      <c r="U248" s="2">
        <f t="shared" si="18"/>
        <v>650000</v>
      </c>
      <c r="V248" s="2">
        <f t="shared" si="34"/>
        <v>73874789.179373652</v>
      </c>
      <c r="W248" s="2">
        <f t="shared" si="19"/>
        <v>639997.71428571641</v>
      </c>
      <c r="X248" s="2">
        <f t="shared" si="6"/>
        <v>10002.285714283586</v>
      </c>
      <c r="Y248" s="2">
        <f t="shared" si="43"/>
        <v>55997646.10393922</v>
      </c>
      <c r="Z248" s="2" t="str">
        <f t="shared" si="8"/>
        <v>MEEP</v>
      </c>
      <c r="AA248" s="2">
        <f>IF(Z248="HERE",Y248,AA247+Graph!$G$1*1000)</f>
        <v>67887579.818224996</v>
      </c>
      <c r="AB248" s="2">
        <f t="shared" si="20"/>
        <v>420000</v>
      </c>
      <c r="AC248" s="2">
        <f t="shared" si="44"/>
        <v>54674857.750802159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179</v>
      </c>
      <c r="C249" s="7"/>
      <c r="D249" s="2" t="e">
        <f t="shared" si="11"/>
        <v>#N/A</v>
      </c>
      <c r="E249" s="2" t="e">
        <f t="shared" si="22"/>
        <v>#N/A</v>
      </c>
      <c r="F249" s="2">
        <v>1265775.0687329471</v>
      </c>
      <c r="G249" s="2">
        <f t="shared" si="47"/>
        <v>639997.71428571432</v>
      </c>
      <c r="H249" s="2">
        <f t="shared" si="45"/>
        <v>128274594.89365955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2395294.1428571437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1284183.8715486228</v>
      </c>
      <c r="Q249" s="2">
        <f t="shared" si="48"/>
        <v>650000</v>
      </c>
      <c r="R249" s="2">
        <f t="shared" si="46"/>
        <v>130522435.28331292</v>
      </c>
      <c r="S249" s="2">
        <f t="shared" si="16"/>
        <v>639997.71428571641</v>
      </c>
      <c r="T249" s="2">
        <f t="shared" si="17"/>
        <v>10002.285714285914</v>
      </c>
      <c r="U249" s="2">
        <f t="shared" si="18"/>
        <v>650000</v>
      </c>
      <c r="V249" s="2">
        <f t="shared" si="34"/>
        <v>74514786.893659368</v>
      </c>
      <c r="W249" s="2">
        <f t="shared" si="19"/>
        <v>639997.71428571641</v>
      </c>
      <c r="X249" s="2">
        <f t="shared" si="6"/>
        <v>10002.285714283586</v>
      </c>
      <c r="Y249" s="2">
        <f t="shared" si="43"/>
        <v>56007648.389653504</v>
      </c>
      <c r="Z249" s="2" t="str">
        <f t="shared" si="8"/>
        <v>MEEP</v>
      </c>
      <c r="AA249" s="2">
        <f>IF(Z249="HERE",Y249,AA248+Graph!$G$1*1000)</f>
        <v>68307579.818224996</v>
      </c>
      <c r="AB249" s="2">
        <f t="shared" si="20"/>
        <v>420000</v>
      </c>
      <c r="AC249" s="2">
        <f t="shared" si="44"/>
        <v>54674857.750802159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180</v>
      </c>
      <c r="C250" s="7"/>
      <c r="D250" s="2" t="e">
        <f t="shared" si="11"/>
        <v>#N/A</v>
      </c>
      <c r="E250" s="2" t="e">
        <f t="shared" si="22"/>
        <v>#N/A</v>
      </c>
      <c r="F250" s="2">
        <v>1270282.2625122666</v>
      </c>
      <c r="G250" s="2">
        <f t="shared" si="47"/>
        <v>639997.71428571432</v>
      </c>
      <c r="H250" s="2">
        <f t="shared" si="45"/>
        <v>128914592.60794526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2405296.4285714296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1288765.4561824501</v>
      </c>
      <c r="Q250" s="2">
        <f t="shared" si="48"/>
        <v>650000</v>
      </c>
      <c r="R250" s="2">
        <f t="shared" si="46"/>
        <v>131172435.28331292</v>
      </c>
      <c r="S250" s="2">
        <f t="shared" si="16"/>
        <v>639997.71428571641</v>
      </c>
      <c r="T250" s="2">
        <f t="shared" si="17"/>
        <v>10002.285714285914</v>
      </c>
      <c r="U250" s="2">
        <f t="shared" si="18"/>
        <v>650000</v>
      </c>
      <c r="V250" s="2">
        <f t="shared" si="34"/>
        <v>75154784.607945085</v>
      </c>
      <c r="W250" s="2">
        <f t="shared" si="19"/>
        <v>639997.71428571641</v>
      </c>
      <c r="X250" s="2">
        <f t="shared" si="6"/>
        <v>10002.285714283586</v>
      </c>
      <c r="Y250" s="2">
        <f t="shared" si="43"/>
        <v>56017650.675367787</v>
      </c>
      <c r="Z250" s="2" t="str">
        <f t="shared" si="8"/>
        <v>MEEP</v>
      </c>
      <c r="AA250" s="2">
        <f>IF(Z250="HERE",Y250,AA249+Graph!$G$1*1000)</f>
        <v>68727579.818224996</v>
      </c>
      <c r="AB250" s="2">
        <f t="shared" si="20"/>
        <v>420000</v>
      </c>
      <c r="AC250" s="2">
        <f t="shared" si="44"/>
        <v>54674857.750802159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181</v>
      </c>
      <c r="C251" s="7"/>
      <c r="D251" s="2" t="e">
        <f t="shared" si="11"/>
        <v>#N/A</v>
      </c>
      <c r="E251" s="2" t="e">
        <f t="shared" si="22"/>
        <v>#N/A</v>
      </c>
      <c r="F251" s="2">
        <v>1274789.456291616</v>
      </c>
      <c r="G251" s="2">
        <f t="shared" si="47"/>
        <v>639997.71428571432</v>
      </c>
      <c r="H251" s="2">
        <f t="shared" si="45"/>
        <v>129554590.32223098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2415298.7142857155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1293347.0408163071</v>
      </c>
      <c r="Q251" s="2">
        <f t="shared" si="48"/>
        <v>650000</v>
      </c>
      <c r="R251" s="2">
        <f t="shared" si="46"/>
        <v>131822435.28331292</v>
      </c>
      <c r="S251" s="2">
        <f t="shared" si="16"/>
        <v>639997.71428571641</v>
      </c>
      <c r="T251" s="2">
        <f t="shared" si="17"/>
        <v>10002.285714285914</v>
      </c>
      <c r="U251" s="2">
        <f t="shared" si="18"/>
        <v>650000</v>
      </c>
      <c r="V251" s="2">
        <f t="shared" si="34"/>
        <v>75794782.322230801</v>
      </c>
      <c r="W251" s="2">
        <f t="shared" si="19"/>
        <v>639997.71428571641</v>
      </c>
      <c r="X251" s="2">
        <f t="shared" si="6"/>
        <v>10002.285714283586</v>
      </c>
      <c r="Y251" s="2">
        <f t="shared" si="43"/>
        <v>56027652.961082071</v>
      </c>
      <c r="Z251" s="2" t="str">
        <f t="shared" si="8"/>
        <v>MEEP</v>
      </c>
      <c r="AA251" s="2">
        <f>IF(Z251="HERE",Y251,AA250+Graph!$G$1*1000)</f>
        <v>69147579.818224996</v>
      </c>
      <c r="AB251" s="2">
        <f t="shared" si="20"/>
        <v>420000</v>
      </c>
      <c r="AC251" s="2">
        <f t="shared" si="44"/>
        <v>54674857.750802159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182</v>
      </c>
      <c r="C252" s="7"/>
      <c r="D252" s="2" t="e">
        <f t="shared" si="11"/>
        <v>#N/A</v>
      </c>
      <c r="E252" s="2" t="e">
        <f t="shared" si="22"/>
        <v>#N/A</v>
      </c>
      <c r="F252" s="2">
        <v>1279296.6500709355</v>
      </c>
      <c r="G252" s="2">
        <f t="shared" si="47"/>
        <v>639997.71428571432</v>
      </c>
      <c r="H252" s="2">
        <f t="shared" si="45"/>
        <v>130194588.0365167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2425301.0000000014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1297928.6254501641</v>
      </c>
      <c r="Q252" s="2">
        <f t="shared" si="48"/>
        <v>650000</v>
      </c>
      <c r="R252" s="2">
        <f t="shared" si="46"/>
        <v>132472435.28331292</v>
      </c>
      <c r="S252" s="2">
        <f t="shared" si="16"/>
        <v>639997.71428571641</v>
      </c>
      <c r="T252" s="2">
        <f t="shared" si="17"/>
        <v>10002.285714285914</v>
      </c>
      <c r="U252" s="2">
        <f t="shared" si="18"/>
        <v>650000</v>
      </c>
      <c r="V252" s="2">
        <f t="shared" si="34"/>
        <v>76434780.036516517</v>
      </c>
      <c r="W252" s="2">
        <f t="shared" si="19"/>
        <v>639997.71428571641</v>
      </c>
      <c r="X252" s="2">
        <f t="shared" si="6"/>
        <v>10002.285714283586</v>
      </c>
      <c r="Y252" s="2">
        <f t="shared" si="43"/>
        <v>56037655.246796355</v>
      </c>
      <c r="Z252" s="2" t="str">
        <f t="shared" si="8"/>
        <v>MEEP</v>
      </c>
      <c r="AA252" s="2">
        <f>IF(Z252="HERE",Y252,AA251+Graph!$G$1*1000)</f>
        <v>69567579.818224996</v>
      </c>
      <c r="AB252" s="2">
        <f t="shared" si="20"/>
        <v>420000</v>
      </c>
      <c r="AC252" s="2">
        <f t="shared" si="44"/>
        <v>54674857.750802159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183</v>
      </c>
      <c r="C253" s="7"/>
      <c r="D253" s="2" t="e">
        <f t="shared" si="11"/>
        <v>#N/A</v>
      </c>
      <c r="E253" s="2" t="e">
        <f t="shared" si="22"/>
        <v>#N/A</v>
      </c>
      <c r="F253" s="2">
        <v>1283803.843850255</v>
      </c>
      <c r="G253" s="2">
        <f t="shared" si="47"/>
        <v>639997.71428571432</v>
      </c>
      <c r="H253" s="2">
        <f t="shared" si="45"/>
        <v>130834585.75080241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2435303.2857142873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1302510.2100840211</v>
      </c>
      <c r="Q253" s="2">
        <f t="shared" si="48"/>
        <v>650000</v>
      </c>
      <c r="R253" s="2">
        <f t="shared" si="46"/>
        <v>133122435.28331292</v>
      </c>
      <c r="S253" s="2">
        <f t="shared" si="16"/>
        <v>639997.71428571641</v>
      </c>
      <c r="T253" s="2">
        <f t="shared" si="17"/>
        <v>10002.285714285914</v>
      </c>
      <c r="U253" s="2">
        <f t="shared" si="18"/>
        <v>650000</v>
      </c>
      <c r="V253" s="2">
        <f t="shared" si="34"/>
        <v>77074777.750802234</v>
      </c>
      <c r="W253" s="2">
        <f t="shared" si="19"/>
        <v>639997.71428571641</v>
      </c>
      <c r="X253" s="2">
        <f t="shared" si="6"/>
        <v>10002.285714283586</v>
      </c>
      <c r="Y253" s="2">
        <f t="shared" si="43"/>
        <v>56047657.532510638</v>
      </c>
      <c r="Z253" s="2" t="str">
        <f t="shared" si="8"/>
        <v>MEEP</v>
      </c>
      <c r="AA253" s="2">
        <f>IF(Z253="HERE",Y253,AA252+Graph!$G$1*1000)</f>
        <v>69987579.818224996</v>
      </c>
      <c r="AB253" s="2">
        <f t="shared" si="20"/>
        <v>420000</v>
      </c>
      <c r="AC253" s="2">
        <f t="shared" si="44"/>
        <v>54674857.750802159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184</v>
      </c>
      <c r="C254" s="7"/>
      <c r="D254" s="2" t="e">
        <f t="shared" si="11"/>
        <v>#N/A</v>
      </c>
      <c r="E254" s="2" t="e">
        <f t="shared" si="22"/>
        <v>#N/A</v>
      </c>
      <c r="F254" s="2">
        <v>1288311.0376296043</v>
      </c>
      <c r="G254" s="2">
        <f t="shared" si="47"/>
        <v>639997.71428571432</v>
      </c>
      <c r="H254" s="2">
        <f t="shared" si="45"/>
        <v>131474583.46508813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2445305.5714285732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1307091.7947178781</v>
      </c>
      <c r="Q254" s="2">
        <f t="shared" si="48"/>
        <v>650000</v>
      </c>
      <c r="R254" s="2">
        <f t="shared" si="46"/>
        <v>133772435.28331292</v>
      </c>
      <c r="S254" s="2">
        <f t="shared" si="16"/>
        <v>639997.71428571641</v>
      </c>
      <c r="T254" s="2">
        <f t="shared" si="17"/>
        <v>10002.285714285914</v>
      </c>
      <c r="U254" s="2">
        <f t="shared" si="18"/>
        <v>650000</v>
      </c>
      <c r="V254" s="2">
        <f t="shared" si="34"/>
        <v>77714775.46508795</v>
      </c>
      <c r="W254" s="2">
        <f t="shared" si="19"/>
        <v>639997.71428571641</v>
      </c>
      <c r="X254" s="2">
        <f t="shared" si="6"/>
        <v>10002.285714283586</v>
      </c>
      <c r="Y254" s="2">
        <f t="shared" si="43"/>
        <v>56057659.818224922</v>
      </c>
      <c r="Z254" s="2" t="str">
        <f t="shared" si="8"/>
        <v>MEEP</v>
      </c>
      <c r="AA254" s="2">
        <f>IF(Z254="HERE",Y254,AA253+Graph!$G$1*1000)</f>
        <v>70407579.818224996</v>
      </c>
      <c r="AB254" s="2">
        <f t="shared" si="20"/>
        <v>420000</v>
      </c>
      <c r="AC254" s="2">
        <f t="shared" si="44"/>
        <v>54674857.750802159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185</v>
      </c>
      <c r="C255" s="7"/>
      <c r="D255" s="2" t="e">
        <f t="shared" si="11"/>
        <v>#N/A</v>
      </c>
      <c r="E255" s="2" t="e">
        <f t="shared" si="22"/>
        <v>#N/A</v>
      </c>
      <c r="F255" s="2">
        <v>1292818.2314089239</v>
      </c>
      <c r="G255" s="2">
        <f t="shared" si="47"/>
        <v>639997.71428571432</v>
      </c>
      <c r="H255" s="2">
        <f t="shared" si="45"/>
        <v>132114581.17937385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2455307.8571428591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1311673.3793517351</v>
      </c>
      <c r="Q255" s="2">
        <f t="shared" si="48"/>
        <v>650000</v>
      </c>
      <c r="R255" s="2">
        <f t="shared" si="46"/>
        <v>134422435.28331292</v>
      </c>
      <c r="S255" s="2">
        <f t="shared" si="16"/>
        <v>639997.71428571641</v>
      </c>
      <c r="T255" s="2">
        <f t="shared" si="17"/>
        <v>10002.285714285914</v>
      </c>
      <c r="U255" s="2">
        <f t="shared" si="18"/>
        <v>650000</v>
      </c>
      <c r="V255" s="2">
        <f t="shared" si="34"/>
        <v>78354773.179373667</v>
      </c>
      <c r="W255" s="2">
        <f t="shared" si="19"/>
        <v>639997.71428571641</v>
      </c>
      <c r="X255" s="2">
        <f t="shared" si="6"/>
        <v>10002.285714283586</v>
      </c>
      <c r="Y255" s="2">
        <f t="shared" si="43"/>
        <v>56067662.103939205</v>
      </c>
      <c r="Z255" s="2" t="str">
        <f t="shared" si="8"/>
        <v>MEEP</v>
      </c>
      <c r="AA255" s="2">
        <f>IF(Z255="HERE",Y255,AA254+Graph!$G$1*1000)</f>
        <v>70827579.818224996</v>
      </c>
      <c r="AB255" s="2">
        <f t="shared" si="20"/>
        <v>420000</v>
      </c>
      <c r="AC255" s="2">
        <f t="shared" si="44"/>
        <v>54674857.750802159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186</v>
      </c>
      <c r="C256" s="7"/>
      <c r="D256" s="2" t="e">
        <f t="shared" si="11"/>
        <v>#N/A</v>
      </c>
      <c r="E256" s="2" t="e">
        <f t="shared" si="22"/>
        <v>#N/A</v>
      </c>
      <c r="F256" s="2">
        <v>1297325.4251882434</v>
      </c>
      <c r="G256" s="2">
        <f t="shared" si="47"/>
        <v>639997.71428571432</v>
      </c>
      <c r="H256" s="2">
        <f t="shared" si="45"/>
        <v>132754578.89365956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2465310.1428571451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1316254.9639855921</v>
      </c>
      <c r="Q256" s="2">
        <f t="shared" si="48"/>
        <v>650000</v>
      </c>
      <c r="R256" s="2">
        <f t="shared" si="46"/>
        <v>135072435.28331292</v>
      </c>
      <c r="S256" s="2">
        <f t="shared" si="16"/>
        <v>639997.71428571641</v>
      </c>
      <c r="T256" s="2">
        <f t="shared" si="17"/>
        <v>10002.285714285914</v>
      </c>
      <c r="U256" s="2">
        <f t="shared" si="18"/>
        <v>650000</v>
      </c>
      <c r="V256" s="2">
        <f t="shared" si="34"/>
        <v>78994770.893659383</v>
      </c>
      <c r="W256" s="2">
        <f t="shared" si="19"/>
        <v>639997.71428571641</v>
      </c>
      <c r="X256" s="2">
        <f t="shared" si="6"/>
        <v>10002.285714283586</v>
      </c>
      <c r="Y256" s="2">
        <f t="shared" si="43"/>
        <v>56077664.389653489</v>
      </c>
      <c r="Z256" s="2" t="str">
        <f t="shared" si="8"/>
        <v>MEEP</v>
      </c>
      <c r="AA256" s="2">
        <f>IF(Z256="HERE",Y256,AA255+Graph!$G$1*1000)</f>
        <v>71247579.818224996</v>
      </c>
      <c r="AB256" s="2">
        <f t="shared" si="20"/>
        <v>420000</v>
      </c>
      <c r="AC256" s="2">
        <f t="shared" si="44"/>
        <v>54674857.750802159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187</v>
      </c>
      <c r="C257" s="7"/>
      <c r="D257" s="2" t="e">
        <f t="shared" si="11"/>
        <v>#N/A</v>
      </c>
      <c r="E257" s="2" t="e">
        <f t="shared" si="22"/>
        <v>#N/A</v>
      </c>
      <c r="F257" s="2">
        <v>1301832.6189675927</v>
      </c>
      <c r="G257" s="2">
        <f t="shared" si="47"/>
        <v>639997.71428571432</v>
      </c>
      <c r="H257" s="2">
        <f t="shared" si="45"/>
        <v>133394576.60794528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2475312.428571431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1320836.5486194491</v>
      </c>
      <c r="Q257" s="2">
        <f t="shared" si="48"/>
        <v>650000</v>
      </c>
      <c r="R257" s="2">
        <f t="shared" si="46"/>
        <v>135722435.28331292</v>
      </c>
      <c r="S257" s="2">
        <f t="shared" si="16"/>
        <v>639997.71428571641</v>
      </c>
      <c r="T257" s="2">
        <f t="shared" si="17"/>
        <v>10002.285714285914</v>
      </c>
      <c r="U257" s="2">
        <f t="shared" si="18"/>
        <v>650000</v>
      </c>
      <c r="V257" s="2">
        <f t="shared" si="34"/>
        <v>79634768.607945099</v>
      </c>
      <c r="W257" s="2">
        <f t="shared" si="19"/>
        <v>639997.71428571641</v>
      </c>
      <c r="X257" s="2">
        <f t="shared" si="6"/>
        <v>10002.285714283586</v>
      </c>
      <c r="Y257" s="2">
        <f t="shared" si="43"/>
        <v>56087666.675367773</v>
      </c>
      <c r="Z257" s="2" t="str">
        <f t="shared" si="8"/>
        <v>MEEP</v>
      </c>
      <c r="AA257" s="2">
        <f>IF(Z257="HERE",Y257,AA256+Graph!$G$1*1000)</f>
        <v>71667579.818224996</v>
      </c>
      <c r="AB257" s="2">
        <f t="shared" si="20"/>
        <v>420000</v>
      </c>
      <c r="AC257" s="2">
        <f t="shared" si="44"/>
        <v>54674857.750802159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188</v>
      </c>
      <c r="C258" s="7"/>
      <c r="D258" s="2" t="e">
        <f t="shared" si="11"/>
        <v>#N/A</v>
      </c>
      <c r="E258" s="2" t="e">
        <f t="shared" si="22"/>
        <v>#N/A</v>
      </c>
      <c r="F258" s="2">
        <v>1306339.8127469122</v>
      </c>
      <c r="G258" s="2">
        <f t="shared" si="47"/>
        <v>639997.71428571432</v>
      </c>
      <c r="H258" s="2">
        <f t="shared" si="45"/>
        <v>134034574.32223099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2485314.7142857169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1325418.1332533062</v>
      </c>
      <c r="Q258" s="2">
        <f t="shared" si="48"/>
        <v>650000</v>
      </c>
      <c r="R258" s="2">
        <f t="shared" si="46"/>
        <v>136372435.28331292</v>
      </c>
      <c r="S258" s="2">
        <f t="shared" si="16"/>
        <v>639997.71428571641</v>
      </c>
      <c r="T258" s="2">
        <f t="shared" si="17"/>
        <v>10002.285714285914</v>
      </c>
      <c r="U258" s="2">
        <f t="shared" si="18"/>
        <v>650000</v>
      </c>
      <c r="V258" s="2">
        <f t="shared" si="34"/>
        <v>80274766.322230816</v>
      </c>
      <c r="W258" s="2">
        <f t="shared" si="19"/>
        <v>639997.71428571641</v>
      </c>
      <c r="X258" s="2">
        <f t="shared" si="6"/>
        <v>10002.285714283586</v>
      </c>
      <c r="Y258" s="2">
        <f t="shared" si="43"/>
        <v>56097668.961082056</v>
      </c>
      <c r="Z258" s="2" t="str">
        <f t="shared" si="8"/>
        <v>MEEP</v>
      </c>
      <c r="AA258" s="2">
        <f>IF(Z258="HERE",Y258,AA257+Graph!$G$1*1000)</f>
        <v>72087579.818224996</v>
      </c>
      <c r="AB258" s="2">
        <f t="shared" si="20"/>
        <v>420000</v>
      </c>
      <c r="AC258" s="2">
        <f t="shared" si="44"/>
        <v>54674857.750802159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189</v>
      </c>
      <c r="C259" s="7"/>
      <c r="D259" s="2" t="e">
        <f t="shared" si="11"/>
        <v>#N/A</v>
      </c>
      <c r="E259" s="2" t="e">
        <f t="shared" si="22"/>
        <v>#N/A</v>
      </c>
      <c r="F259" s="2">
        <v>1310847.0065262318</v>
      </c>
      <c r="G259" s="2">
        <f t="shared" si="47"/>
        <v>639997.71428571432</v>
      </c>
      <c r="H259" s="2">
        <f t="shared" si="45"/>
        <v>134674572.0365167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2495317.0000000028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1329999.7178871334</v>
      </c>
      <c r="Q259" s="2">
        <f t="shared" si="48"/>
        <v>650000</v>
      </c>
      <c r="R259" s="2">
        <f t="shared" si="46"/>
        <v>137022435.28331292</v>
      </c>
      <c r="S259" s="2">
        <f t="shared" si="16"/>
        <v>639997.71428570151</v>
      </c>
      <c r="T259" s="2">
        <f t="shared" si="17"/>
        <v>10002.285714285914</v>
      </c>
      <c r="U259" s="2">
        <f t="shared" si="18"/>
        <v>650000</v>
      </c>
      <c r="V259" s="2">
        <f t="shared" si="34"/>
        <v>80914764.036516532</v>
      </c>
      <c r="W259" s="2">
        <f t="shared" si="19"/>
        <v>639997.71428571641</v>
      </c>
      <c r="X259" s="2">
        <f t="shared" si="6"/>
        <v>10002.285714283586</v>
      </c>
      <c r="Y259" s="2">
        <f t="shared" si="43"/>
        <v>56107671.24679634</v>
      </c>
      <c r="Z259" s="2" t="str">
        <f t="shared" si="8"/>
        <v>MEEP</v>
      </c>
      <c r="AA259" s="2">
        <f>IF(Z259="HERE",Y259,AA258+Graph!$G$1*1000)</f>
        <v>72507579.818224996</v>
      </c>
      <c r="AB259" s="2">
        <f t="shared" si="20"/>
        <v>420000</v>
      </c>
      <c r="AC259" s="2">
        <f t="shared" si="44"/>
        <v>54674857.750802159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190</v>
      </c>
      <c r="C260" s="7"/>
      <c r="D260" s="2" t="e">
        <f t="shared" si="11"/>
        <v>#N/A</v>
      </c>
      <c r="E260" s="2" t="e">
        <f t="shared" si="22"/>
        <v>#N/A</v>
      </c>
      <c r="F260" s="2">
        <v>1315354.2003055811</v>
      </c>
      <c r="G260" s="2">
        <f t="shared" si="47"/>
        <v>639997.71428571432</v>
      </c>
      <c r="H260" s="2">
        <f t="shared" si="45"/>
        <v>135314569.7508024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2505319.2857142887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1334581.3025209904</v>
      </c>
      <c r="Q260" s="2">
        <f t="shared" si="48"/>
        <v>650000</v>
      </c>
      <c r="R260" s="2">
        <f t="shared" si="46"/>
        <v>137672435.28331292</v>
      </c>
      <c r="S260" s="2">
        <f t="shared" si="16"/>
        <v>639997.71428570151</v>
      </c>
      <c r="T260" s="2">
        <f t="shared" si="17"/>
        <v>10002.285714285914</v>
      </c>
      <c r="U260" s="2">
        <f t="shared" si="18"/>
        <v>650000</v>
      </c>
      <c r="V260" s="2">
        <f t="shared" si="34"/>
        <v>81554761.750802249</v>
      </c>
      <c r="W260" s="2">
        <f t="shared" si="19"/>
        <v>639997.71428571641</v>
      </c>
      <c r="X260" s="2">
        <f t="shared" si="6"/>
        <v>10002.285714283586</v>
      </c>
      <c r="Y260" s="2">
        <f t="shared" si="43"/>
        <v>56117673.532510623</v>
      </c>
      <c r="Z260" s="2" t="str">
        <f t="shared" si="8"/>
        <v>MEEP</v>
      </c>
      <c r="AA260" s="2">
        <f>IF(Z260="HERE",Y260,AA259+Graph!$G$1*1000)</f>
        <v>72927579.818224996</v>
      </c>
      <c r="AB260" s="2">
        <f t="shared" si="20"/>
        <v>420000</v>
      </c>
      <c r="AC260" s="2">
        <f t="shared" si="44"/>
        <v>54674857.750802159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191</v>
      </c>
      <c r="C261" s="7"/>
      <c r="D261" s="2" t="e">
        <f t="shared" si="11"/>
        <v>#N/A</v>
      </c>
      <c r="E261" s="2" t="e">
        <f t="shared" si="22"/>
        <v>#N/A</v>
      </c>
      <c r="F261" s="2">
        <v>1319861.3940849006</v>
      </c>
      <c r="G261" s="2">
        <f t="shared" si="47"/>
        <v>639997.71428571432</v>
      </c>
      <c r="H261" s="2">
        <f t="shared" si="45"/>
        <v>135954567.4650881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2515321.5714285746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1339162.8871548474</v>
      </c>
      <c r="Q261" s="2">
        <f t="shared" si="48"/>
        <v>650000</v>
      </c>
      <c r="R261" s="2">
        <f t="shared" si="46"/>
        <v>138322435.28331292</v>
      </c>
      <c r="S261" s="2">
        <f t="shared" si="16"/>
        <v>639997.71428570151</v>
      </c>
      <c r="T261" s="2">
        <f t="shared" si="17"/>
        <v>10002.285714285914</v>
      </c>
      <c r="U261" s="2">
        <f t="shared" si="18"/>
        <v>650000</v>
      </c>
      <c r="V261" s="2">
        <f t="shared" si="34"/>
        <v>82194759.465087965</v>
      </c>
      <c r="W261" s="2">
        <f t="shared" si="19"/>
        <v>639997.71428571641</v>
      </c>
      <c r="X261" s="2">
        <f t="shared" si="6"/>
        <v>10002.285714283586</v>
      </c>
      <c r="Y261" s="2">
        <f t="shared" si="43"/>
        <v>56127675.818224907</v>
      </c>
      <c r="Z261" s="2" t="str">
        <f t="shared" si="8"/>
        <v>MEEP</v>
      </c>
      <c r="AA261" s="2">
        <f>IF(Z261="HERE",Y261,AA260+Graph!$G$1*1000)</f>
        <v>73347579.818224996</v>
      </c>
      <c r="AB261" s="2">
        <f t="shared" si="20"/>
        <v>420000</v>
      </c>
      <c r="AC261" s="2">
        <f t="shared" si="44"/>
        <v>54674857.750802159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192</v>
      </c>
      <c r="C262" s="7"/>
      <c r="D262" s="2" t="e">
        <f t="shared" si="11"/>
        <v>#N/A</v>
      </c>
      <c r="E262" s="2" t="e">
        <f t="shared" si="22"/>
        <v>#N/A</v>
      </c>
      <c r="F262" s="2">
        <v>1324368.5878642499</v>
      </c>
      <c r="G262" s="2">
        <f t="shared" si="47"/>
        <v>639997.71428571432</v>
      </c>
      <c r="H262" s="2">
        <f t="shared" si="45"/>
        <v>136594565.1793738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2525323.8571428605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1343744.4717887044</v>
      </c>
      <c r="Q262" s="2">
        <f t="shared" si="48"/>
        <v>650000</v>
      </c>
      <c r="R262" s="2">
        <f t="shared" si="46"/>
        <v>138972435.28331292</v>
      </c>
      <c r="S262" s="2">
        <f t="shared" si="16"/>
        <v>639997.71428570151</v>
      </c>
      <c r="T262" s="2">
        <f t="shared" si="17"/>
        <v>10002.285714285914</v>
      </c>
      <c r="U262" s="2">
        <f t="shared" si="18"/>
        <v>650000</v>
      </c>
      <c r="V262" s="2">
        <f t="shared" si="34"/>
        <v>82834757.179373682</v>
      </c>
      <c r="W262" s="2">
        <f t="shared" si="19"/>
        <v>639997.71428571641</v>
      </c>
      <c r="X262" s="2">
        <f t="shared" si="6"/>
        <v>10002.285714283586</v>
      </c>
      <c r="Y262" s="2">
        <f t="shared" si="43"/>
        <v>56137678.103939191</v>
      </c>
      <c r="Z262" s="2" t="str">
        <f t="shared" si="8"/>
        <v>MEEP</v>
      </c>
      <c r="AA262" s="2">
        <f>IF(Z262="HERE",Y262,AA261+Graph!$G$1*1000)</f>
        <v>73767579.818224996</v>
      </c>
      <c r="AB262" s="2">
        <f t="shared" si="20"/>
        <v>420000</v>
      </c>
      <c r="AC262" s="2">
        <f t="shared" si="44"/>
        <v>54674857.750802159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193</v>
      </c>
      <c r="C263" s="7"/>
      <c r="D263" s="2" t="e">
        <f t="shared" si="11"/>
        <v>#N/A</v>
      </c>
      <c r="E263" s="2" t="e">
        <f t="shared" si="22"/>
        <v>#N/A</v>
      </c>
      <c r="F263" s="2">
        <v>1328875.7816435695</v>
      </c>
      <c r="G263" s="2">
        <f t="shared" si="47"/>
        <v>639997.71428571432</v>
      </c>
      <c r="H263" s="2">
        <f t="shared" si="45"/>
        <v>137234562.8936595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2535326.1428571464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1348326.0564225614</v>
      </c>
      <c r="Q263" s="2">
        <f t="shared" si="48"/>
        <v>650000</v>
      </c>
      <c r="R263" s="2">
        <f t="shared" si="46"/>
        <v>139622435.28331292</v>
      </c>
      <c r="S263" s="2">
        <f t="shared" si="16"/>
        <v>639997.71428570151</v>
      </c>
      <c r="T263" s="2">
        <f t="shared" si="17"/>
        <v>10002.285714285914</v>
      </c>
      <c r="U263" s="2">
        <f t="shared" si="18"/>
        <v>650000</v>
      </c>
      <c r="V263" s="2">
        <f t="shared" si="34"/>
        <v>83474754.893659398</v>
      </c>
      <c r="W263" s="2">
        <f t="shared" si="19"/>
        <v>639997.71428571641</v>
      </c>
      <c r="X263" s="2">
        <f t="shared" si="6"/>
        <v>10002.285714283586</v>
      </c>
      <c r="Y263" s="2">
        <f t="shared" si="43"/>
        <v>56147680.389653474</v>
      </c>
      <c r="Z263" s="2" t="str">
        <f t="shared" si="8"/>
        <v>MEEP</v>
      </c>
      <c r="AA263" s="2">
        <f>IF(Z263="HERE",Y263,AA262+Graph!$G$1*1000)</f>
        <v>74187579.818224996</v>
      </c>
      <c r="AB263" s="2">
        <f t="shared" si="20"/>
        <v>420000</v>
      </c>
      <c r="AC263" s="2">
        <f t="shared" si="44"/>
        <v>54674857.750802159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194</v>
      </c>
      <c r="C264" s="7"/>
      <c r="D264" s="2" t="e">
        <f t="shared" si="11"/>
        <v>#N/A</v>
      </c>
      <c r="E264" s="2" t="e">
        <f t="shared" si="22"/>
        <v>#N/A</v>
      </c>
      <c r="F264" s="2">
        <v>1333382.975422889</v>
      </c>
      <c r="G264" s="2">
        <f t="shared" si="47"/>
        <v>639997.71428571432</v>
      </c>
      <c r="H264" s="2">
        <f t="shared" si="45"/>
        <v>137874560.6079452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2545328.4285714324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1352907.6410564184</v>
      </c>
      <c r="Q264" s="2">
        <f t="shared" si="48"/>
        <v>650000</v>
      </c>
      <c r="R264" s="2">
        <f t="shared" si="46"/>
        <v>140272435.28331292</v>
      </c>
      <c r="S264" s="2">
        <f t="shared" si="16"/>
        <v>639997.71428570151</v>
      </c>
      <c r="T264" s="2">
        <f t="shared" si="17"/>
        <v>10002.285714285914</v>
      </c>
      <c r="U264" s="2">
        <f t="shared" si="18"/>
        <v>650000</v>
      </c>
      <c r="V264" s="2">
        <f t="shared" si="34"/>
        <v>84114752.607945114</v>
      </c>
      <c r="W264" s="2">
        <f t="shared" si="19"/>
        <v>639997.71428571641</v>
      </c>
      <c r="X264" s="2">
        <f t="shared" si="6"/>
        <v>10002.285714283586</v>
      </c>
      <c r="Y264" s="2">
        <f t="shared" si="43"/>
        <v>56157682.675367758</v>
      </c>
      <c r="Z264" s="2" t="str">
        <f t="shared" si="8"/>
        <v>MEEP</v>
      </c>
      <c r="AA264" s="2">
        <f>IF(Z264="HERE",Y264,AA263+Graph!$G$1*1000)</f>
        <v>74607579.818224996</v>
      </c>
      <c r="AB264" s="2">
        <f t="shared" si="20"/>
        <v>420000</v>
      </c>
      <c r="AC264" s="2">
        <f t="shared" si="44"/>
        <v>54674857.750802159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195</v>
      </c>
      <c r="C265" s="7"/>
      <c r="D265" s="2" t="e">
        <f t="shared" si="11"/>
        <v>#N/A</v>
      </c>
      <c r="E265" s="2" t="e">
        <f t="shared" si="22"/>
        <v>#N/A</v>
      </c>
      <c r="F265" s="2">
        <v>1337890.1692022383</v>
      </c>
      <c r="G265" s="2">
        <f t="shared" si="47"/>
        <v>639997.71428571432</v>
      </c>
      <c r="H265" s="2">
        <f t="shared" si="45"/>
        <v>138514558.32223091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2555330.7142857183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1357489.2256902754</v>
      </c>
      <c r="Q265" s="2">
        <f t="shared" si="48"/>
        <v>650000</v>
      </c>
      <c r="R265" s="2">
        <f t="shared" si="46"/>
        <v>140922435.28331292</v>
      </c>
      <c r="S265" s="2">
        <f t="shared" si="16"/>
        <v>639997.71428570151</v>
      </c>
      <c r="T265" s="2">
        <f t="shared" si="17"/>
        <v>10002.285714285914</v>
      </c>
      <c r="U265" s="2">
        <f t="shared" si="18"/>
        <v>650000</v>
      </c>
      <c r="V265" s="2">
        <f t="shared" si="34"/>
        <v>84754750.322230831</v>
      </c>
      <c r="W265" s="2">
        <f t="shared" si="19"/>
        <v>639997.71428571641</v>
      </c>
      <c r="X265" s="2">
        <f t="shared" si="6"/>
        <v>10002.285714283586</v>
      </c>
      <c r="Y265" s="2">
        <f t="shared" si="43"/>
        <v>56167684.961082041</v>
      </c>
      <c r="Z265" s="2" t="str">
        <f t="shared" si="8"/>
        <v>MEEP</v>
      </c>
      <c r="AA265" s="2">
        <f>IF(Z265="HERE",Y265,AA264+Graph!$G$1*1000)</f>
        <v>75027579.818224996</v>
      </c>
      <c r="AB265" s="2">
        <f t="shared" si="20"/>
        <v>420000</v>
      </c>
      <c r="AC265" s="2">
        <f t="shared" si="44"/>
        <v>54674857.750802159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196</v>
      </c>
      <c r="C266" s="7"/>
      <c r="D266" s="2" t="e">
        <f t="shared" si="11"/>
        <v>#N/A</v>
      </c>
      <c r="E266" s="2" t="e">
        <f t="shared" si="22"/>
        <v>#N/A</v>
      </c>
      <c r="F266" s="2">
        <v>1342397.3629815578</v>
      </c>
      <c r="G266" s="2">
        <f t="shared" si="47"/>
        <v>639997.71428571432</v>
      </c>
      <c r="H266" s="2">
        <f t="shared" si="45"/>
        <v>139154556.03651661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2565333.0000000042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1362070.8103241324</v>
      </c>
      <c r="Q266" s="2">
        <f t="shared" si="48"/>
        <v>650000</v>
      </c>
      <c r="R266" s="2">
        <f t="shared" si="46"/>
        <v>141572435.28331292</v>
      </c>
      <c r="S266" s="2">
        <f t="shared" si="16"/>
        <v>639997.71428570151</v>
      </c>
      <c r="T266" s="2">
        <f t="shared" si="17"/>
        <v>10002.285714285914</v>
      </c>
      <c r="U266" s="2">
        <f t="shared" si="18"/>
        <v>650000</v>
      </c>
      <c r="V266" s="2">
        <f t="shared" si="34"/>
        <v>85394748.036516547</v>
      </c>
      <c r="W266" s="2">
        <f t="shared" si="19"/>
        <v>639997.71428571641</v>
      </c>
      <c r="X266" s="2">
        <f t="shared" si="6"/>
        <v>10002.285714283586</v>
      </c>
      <c r="Y266" s="2">
        <f t="shared" si="43"/>
        <v>56177687.246796325</v>
      </c>
      <c r="Z266" s="2" t="str">
        <f t="shared" si="8"/>
        <v>MEEP</v>
      </c>
      <c r="AA266" s="2">
        <f>IF(Z266="HERE",Y266,AA265+Graph!$G$1*1000)</f>
        <v>75447579.818224996</v>
      </c>
      <c r="AB266" s="2">
        <f t="shared" si="20"/>
        <v>420000</v>
      </c>
      <c r="AC266" s="2">
        <f t="shared" si="44"/>
        <v>54674857.750802159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197</v>
      </c>
      <c r="C267" s="7"/>
      <c r="D267" s="2" t="e">
        <f t="shared" si="11"/>
        <v>#N/A</v>
      </c>
      <c r="E267" s="2" t="e">
        <f t="shared" si="22"/>
        <v>#N/A</v>
      </c>
      <c r="F267" s="2">
        <v>1346904.5567608774</v>
      </c>
      <c r="G267" s="2">
        <f t="shared" si="47"/>
        <v>639997.71428571432</v>
      </c>
      <c r="H267" s="2">
        <f t="shared" si="45"/>
        <v>139794553.75080231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2575335.2857142901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1366652.3949579597</v>
      </c>
      <c r="Q267" s="2">
        <f t="shared" si="48"/>
        <v>650000</v>
      </c>
      <c r="R267" s="2">
        <f t="shared" si="46"/>
        <v>142222435.28331292</v>
      </c>
      <c r="S267" s="2">
        <f t="shared" si="16"/>
        <v>639997.71428570151</v>
      </c>
      <c r="T267" s="2">
        <f t="shared" si="17"/>
        <v>10002.285714285914</v>
      </c>
      <c r="U267" s="2">
        <f t="shared" si="18"/>
        <v>650000</v>
      </c>
      <c r="V267" s="2">
        <f t="shared" si="34"/>
        <v>86034745.750802264</v>
      </c>
      <c r="W267" s="2">
        <f t="shared" si="19"/>
        <v>639997.71428571641</v>
      </c>
      <c r="X267" s="2">
        <f t="shared" si="6"/>
        <v>10002.285714283586</v>
      </c>
      <c r="Y267" s="2">
        <f t="shared" si="43"/>
        <v>56187689.532510608</v>
      </c>
      <c r="Z267" s="2" t="str">
        <f t="shared" si="8"/>
        <v>MEEP</v>
      </c>
      <c r="AA267" s="2">
        <f>IF(Z267="HERE",Y267,AA266+Graph!$G$1*1000)</f>
        <v>75867579.818224996</v>
      </c>
      <c r="AB267" s="2">
        <f t="shared" si="20"/>
        <v>420000</v>
      </c>
      <c r="AC267" s="2">
        <f t="shared" si="44"/>
        <v>54674857.750802159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198</v>
      </c>
      <c r="C268" s="7"/>
      <c r="D268" s="2" t="e">
        <f t="shared" si="11"/>
        <v>#N/A</v>
      </c>
      <c r="E268" s="2" t="e">
        <f t="shared" si="22"/>
        <v>#N/A</v>
      </c>
      <c r="F268" s="2">
        <v>1351411.7505402267</v>
      </c>
      <c r="G268" s="2">
        <f t="shared" si="47"/>
        <v>639997.71428571432</v>
      </c>
      <c r="H268" s="2">
        <f t="shared" si="45"/>
        <v>140434551.46508801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2585337.571428576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1371233.9795918167</v>
      </c>
      <c r="Q268" s="2">
        <f t="shared" si="48"/>
        <v>650000</v>
      </c>
      <c r="R268" s="2">
        <f t="shared" si="46"/>
        <v>142872435.28331292</v>
      </c>
      <c r="S268" s="2">
        <f t="shared" si="16"/>
        <v>639997.71428570151</v>
      </c>
      <c r="T268" s="2">
        <f t="shared" si="17"/>
        <v>10002.285714285914</v>
      </c>
      <c r="U268" s="2">
        <f t="shared" si="18"/>
        <v>650000</v>
      </c>
      <c r="V268" s="2">
        <f t="shared" si="34"/>
        <v>86674743.46508798</v>
      </c>
      <c r="W268" s="2">
        <f t="shared" si="19"/>
        <v>639997.71428571641</v>
      </c>
      <c r="X268" s="2">
        <f t="shared" si="6"/>
        <v>10002.285714283586</v>
      </c>
      <c r="Y268" s="2">
        <f t="shared" si="43"/>
        <v>56197691.818224892</v>
      </c>
      <c r="Z268" s="2" t="str">
        <f t="shared" si="8"/>
        <v>MEEP</v>
      </c>
      <c r="AA268" s="2">
        <f>IF(Z268="HERE",Y268,AA267+Graph!$G$1*1000)</f>
        <v>76287579.818224996</v>
      </c>
      <c r="AB268" s="2">
        <f t="shared" si="20"/>
        <v>420000</v>
      </c>
      <c r="AC268" s="2">
        <f t="shared" si="44"/>
        <v>54674857.750802159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199</v>
      </c>
      <c r="C269" s="7"/>
      <c r="D269" s="2" t="e">
        <f t="shared" si="11"/>
        <v>#N/A</v>
      </c>
      <c r="E269" s="2" t="e">
        <f t="shared" si="22"/>
        <v>#N/A</v>
      </c>
      <c r="F269" s="2">
        <v>1355918.9443195462</v>
      </c>
      <c r="G269" s="2">
        <f t="shared" si="47"/>
        <v>639997.71428571432</v>
      </c>
      <c r="H269" s="2">
        <f t="shared" si="45"/>
        <v>141074549.17937371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2595339.8571428619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1375815.5642256737</v>
      </c>
      <c r="Q269" s="2">
        <f t="shared" si="48"/>
        <v>650000</v>
      </c>
      <c r="R269" s="2">
        <f t="shared" si="46"/>
        <v>143522435.28331292</v>
      </c>
      <c r="S269" s="2">
        <f t="shared" si="16"/>
        <v>639997.71428570151</v>
      </c>
      <c r="T269" s="2">
        <f t="shared" si="17"/>
        <v>10002.285714285914</v>
      </c>
      <c r="U269" s="2">
        <f t="shared" si="18"/>
        <v>650000</v>
      </c>
      <c r="V269" s="2">
        <f t="shared" si="34"/>
        <v>87314741.179373696</v>
      </c>
      <c r="W269" s="2">
        <f t="shared" si="19"/>
        <v>639997.71428571641</v>
      </c>
      <c r="X269" s="2">
        <f t="shared" si="6"/>
        <v>10002.285714283586</v>
      </c>
      <c r="Y269" s="2">
        <f t="shared" si="43"/>
        <v>56207694.103939176</v>
      </c>
      <c r="Z269" s="2" t="str">
        <f t="shared" si="8"/>
        <v>MEEP</v>
      </c>
      <c r="AA269" s="2">
        <f>IF(Z269="HERE",Y269,AA268+Graph!$G$1*1000)</f>
        <v>76707579.818224996</v>
      </c>
      <c r="AB269" s="2">
        <f t="shared" si="20"/>
        <v>420000</v>
      </c>
      <c r="AC269" s="2">
        <f t="shared" si="44"/>
        <v>54674857.750802159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200</v>
      </c>
      <c r="C270" s="7"/>
      <c r="D270" s="2" t="e">
        <f t="shared" si="11"/>
        <v>#N/A</v>
      </c>
      <c r="E270" s="2" t="e">
        <f t="shared" si="22"/>
        <v>#N/A</v>
      </c>
      <c r="F270" s="2">
        <v>1360426.1380988657</v>
      </c>
      <c r="G270" s="2">
        <f t="shared" si="47"/>
        <v>639997.71428571432</v>
      </c>
      <c r="H270" s="2">
        <f t="shared" si="45"/>
        <v>141714546.89365941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2605342.1428571478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1380397.1488595307</v>
      </c>
      <c r="Q270" s="2">
        <f t="shared" si="48"/>
        <v>650000</v>
      </c>
      <c r="R270" s="2">
        <f t="shared" si="46"/>
        <v>144172435.28331292</v>
      </c>
      <c r="S270" s="2">
        <f t="shared" si="16"/>
        <v>639997.71428570151</v>
      </c>
      <c r="T270" s="2">
        <f t="shared" si="17"/>
        <v>10002.285714285914</v>
      </c>
      <c r="U270" s="2">
        <f t="shared" si="18"/>
        <v>650000</v>
      </c>
      <c r="V270" s="2">
        <f t="shared" si="34"/>
        <v>87954738.893659413</v>
      </c>
      <c r="W270" s="2">
        <f t="shared" si="19"/>
        <v>639997.71428571641</v>
      </c>
      <c r="X270" s="2">
        <f t="shared" si="6"/>
        <v>10002.285714283586</v>
      </c>
      <c r="Y270" s="2">
        <f t="shared" si="43"/>
        <v>56217696.389653459</v>
      </c>
      <c r="Z270" s="2" t="str">
        <f t="shared" si="8"/>
        <v>MEEP</v>
      </c>
      <c r="AA270" s="2">
        <f>IF(Z270="HERE",Y270,AA269+Graph!$G$1*1000)</f>
        <v>77127579.818224996</v>
      </c>
      <c r="AB270" s="2">
        <f t="shared" si="20"/>
        <v>420000</v>
      </c>
      <c r="AC270" s="2">
        <f t="shared" si="44"/>
        <v>54674857.750802159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201</v>
      </c>
      <c r="C271" s="7"/>
      <c r="D271" s="2" t="e">
        <f t="shared" si="11"/>
        <v>#N/A</v>
      </c>
      <c r="E271" s="2" t="e">
        <f t="shared" si="22"/>
        <v>#N/A</v>
      </c>
      <c r="F271" s="2">
        <v>1364933.3318782151</v>
      </c>
      <c r="G271" s="2">
        <f t="shared" si="47"/>
        <v>639997.71428571432</v>
      </c>
      <c r="H271" s="2">
        <f t="shared" si="45"/>
        <v>142354544.60794511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2615344.4285714338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1384978.7334933877</v>
      </c>
      <c r="Q271" s="2">
        <f t="shared" si="48"/>
        <v>650000</v>
      </c>
      <c r="R271" s="2">
        <f t="shared" si="46"/>
        <v>144822435.28331292</v>
      </c>
      <c r="S271" s="2">
        <f t="shared" si="16"/>
        <v>639997.71428570151</v>
      </c>
      <c r="T271" s="2">
        <f t="shared" si="17"/>
        <v>10002.285714285914</v>
      </c>
      <c r="U271" s="2">
        <f t="shared" si="18"/>
        <v>650000</v>
      </c>
      <c r="V271" s="2">
        <f t="shared" si="34"/>
        <v>88594736.607945129</v>
      </c>
      <c r="W271" s="2">
        <f t="shared" si="19"/>
        <v>639997.71428571641</v>
      </c>
      <c r="X271" s="2">
        <f t="shared" si="6"/>
        <v>10002.285714283586</v>
      </c>
      <c r="Y271" s="2">
        <f t="shared" si="43"/>
        <v>56227698.675367743</v>
      </c>
      <c r="Z271" s="2" t="str">
        <f t="shared" si="8"/>
        <v>MEEP</v>
      </c>
      <c r="AA271" s="2">
        <f>IF(Z271="HERE",Y271,AA270+Graph!$G$1*1000)</f>
        <v>77547579.818224996</v>
      </c>
      <c r="AB271" s="2">
        <f t="shared" si="20"/>
        <v>420000</v>
      </c>
      <c r="AC271" s="2">
        <f t="shared" si="44"/>
        <v>54674857.750802159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202</v>
      </c>
      <c r="C272" s="7"/>
      <c r="D272" s="2" t="e">
        <f t="shared" si="11"/>
        <v>#N/A</v>
      </c>
      <c r="E272" s="2" t="e">
        <f t="shared" si="22"/>
        <v>#N/A</v>
      </c>
      <c r="F272" s="2">
        <v>1369440.5256575346</v>
      </c>
      <c r="G272" s="2">
        <f t="shared" si="47"/>
        <v>639997.71428571432</v>
      </c>
      <c r="H272" s="2">
        <f t="shared" si="45"/>
        <v>142994542.32223082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2625346.7142857197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1389560.3181272447</v>
      </c>
      <c r="Q272" s="2">
        <f t="shared" si="48"/>
        <v>650000</v>
      </c>
      <c r="R272" s="2">
        <f t="shared" si="46"/>
        <v>145472435.28331292</v>
      </c>
      <c r="S272" s="2">
        <f t="shared" si="16"/>
        <v>639997.71428570151</v>
      </c>
      <c r="T272" s="2">
        <f t="shared" si="17"/>
        <v>10002.285714285914</v>
      </c>
      <c r="U272" s="2">
        <f t="shared" si="18"/>
        <v>650000</v>
      </c>
      <c r="V272" s="2">
        <f t="shared" si="34"/>
        <v>89234734.322230846</v>
      </c>
      <c r="W272" s="2">
        <f t="shared" si="19"/>
        <v>639997.71428571641</v>
      </c>
      <c r="X272" s="2">
        <f t="shared" si="6"/>
        <v>10002.285714283586</v>
      </c>
      <c r="Y272" s="2">
        <f t="shared" si="43"/>
        <v>56237700.961082026</v>
      </c>
      <c r="Z272" s="2" t="str">
        <f t="shared" si="8"/>
        <v>MEEP</v>
      </c>
      <c r="AA272" s="2">
        <f>IF(Z272="HERE",Y272,AA271+Graph!$G$1*1000)</f>
        <v>77967579.818224996</v>
      </c>
      <c r="AB272" s="2">
        <f t="shared" si="20"/>
        <v>420000</v>
      </c>
      <c r="AC272" s="2">
        <f t="shared" si="44"/>
        <v>54674857.750802159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203</v>
      </c>
      <c r="C273" s="7"/>
      <c r="D273" s="2" t="e">
        <f t="shared" si="11"/>
        <v>#N/A</v>
      </c>
      <c r="E273" s="2" t="e">
        <f t="shared" si="22"/>
        <v>#N/A</v>
      </c>
      <c r="F273" s="2">
        <v>1373947.7194368541</v>
      </c>
      <c r="G273" s="2">
        <f t="shared" si="47"/>
        <v>639997.71428571432</v>
      </c>
      <c r="H273" s="2">
        <f t="shared" si="45"/>
        <v>143634540.03651652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2635349.0000000056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1394141.9027611017</v>
      </c>
      <c r="Q273" s="2">
        <f t="shared" si="48"/>
        <v>650000</v>
      </c>
      <c r="R273" s="2">
        <f t="shared" si="46"/>
        <v>146122435.28331292</v>
      </c>
      <c r="S273" s="2">
        <f t="shared" si="16"/>
        <v>639997.71428570151</v>
      </c>
      <c r="T273" s="2">
        <f t="shared" si="17"/>
        <v>10002.285714285914</v>
      </c>
      <c r="U273" s="2">
        <f t="shared" si="18"/>
        <v>650000</v>
      </c>
      <c r="V273" s="2">
        <f t="shared" si="34"/>
        <v>89874732.036516562</v>
      </c>
      <c r="W273" s="2">
        <f t="shared" si="19"/>
        <v>639997.71428571641</v>
      </c>
      <c r="X273" s="2">
        <f t="shared" si="6"/>
        <v>10002.285714283586</v>
      </c>
      <c r="Y273" s="2">
        <f t="shared" si="43"/>
        <v>56247703.24679631</v>
      </c>
      <c r="Z273" s="2" t="str">
        <f t="shared" si="8"/>
        <v>MEEP</v>
      </c>
      <c r="AA273" s="2">
        <f>IF(Z273="HERE",Y273,AA272+Graph!$G$1*1000)</f>
        <v>78387579.818224996</v>
      </c>
      <c r="AB273" s="2">
        <f t="shared" si="20"/>
        <v>420000</v>
      </c>
      <c r="AC273" s="2">
        <f t="shared" si="44"/>
        <v>54674857.750802159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204</v>
      </c>
      <c r="C274" s="7"/>
      <c r="D274" s="2" t="e">
        <f t="shared" si="11"/>
        <v>#N/A</v>
      </c>
      <c r="E274" s="2" t="e">
        <f t="shared" si="22"/>
        <v>#N/A</v>
      </c>
      <c r="F274" s="2">
        <v>1378454.9132162035</v>
      </c>
      <c r="G274" s="2">
        <f t="shared" si="47"/>
        <v>639997.71428571432</v>
      </c>
      <c r="H274" s="2">
        <f t="shared" si="45"/>
        <v>144274537.75080222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2645351.2857142915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1398723.4873949587</v>
      </c>
      <c r="Q274" s="2">
        <f t="shared" si="48"/>
        <v>650000</v>
      </c>
      <c r="R274" s="2">
        <f t="shared" si="46"/>
        <v>146772435.28331292</v>
      </c>
      <c r="S274" s="2">
        <f t="shared" si="16"/>
        <v>639997.71428570151</v>
      </c>
      <c r="T274" s="2">
        <f t="shared" si="17"/>
        <v>10002.285714285914</v>
      </c>
      <c r="U274" s="2">
        <f t="shared" si="18"/>
        <v>650000</v>
      </c>
      <c r="V274" s="2">
        <f t="shared" si="34"/>
        <v>90514729.750802279</v>
      </c>
      <c r="W274" s="2">
        <f t="shared" si="19"/>
        <v>639997.71428571641</v>
      </c>
      <c r="X274" s="2">
        <f t="shared" si="6"/>
        <v>10002.285714283586</v>
      </c>
      <c r="Y274" s="2">
        <f t="shared" si="43"/>
        <v>56257705.532510594</v>
      </c>
      <c r="Z274" s="2" t="str">
        <f t="shared" si="8"/>
        <v>MEEP</v>
      </c>
      <c r="AA274" s="2">
        <f>IF(Z274="HERE",Y274,AA273+Graph!$G$1*1000)</f>
        <v>78807579.818224996</v>
      </c>
      <c r="AB274" s="2">
        <f t="shared" si="20"/>
        <v>420000</v>
      </c>
      <c r="AC274" s="2">
        <f t="shared" si="44"/>
        <v>54674857.750802159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205</v>
      </c>
      <c r="C275" s="7"/>
      <c r="D275" s="2" t="e">
        <f t="shared" si="11"/>
        <v>#N/A</v>
      </c>
      <c r="E275" s="2" t="e">
        <f t="shared" si="22"/>
        <v>#N/A</v>
      </c>
      <c r="F275" s="2">
        <v>1382962.106995523</v>
      </c>
      <c r="G275" s="2">
        <f t="shared" si="47"/>
        <v>639997.71428571432</v>
      </c>
      <c r="H275" s="2">
        <f t="shared" si="45"/>
        <v>144914535.46508792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2655353.5714285774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1403305.0720288157</v>
      </c>
      <c r="Q275" s="2">
        <f t="shared" si="48"/>
        <v>650000</v>
      </c>
      <c r="R275" s="2">
        <f t="shared" si="46"/>
        <v>147422435.28331292</v>
      </c>
      <c r="S275" s="2">
        <f t="shared" si="16"/>
        <v>639997.71428570151</v>
      </c>
      <c r="T275" s="2">
        <f t="shared" si="17"/>
        <v>10002.285714285914</v>
      </c>
      <c r="U275" s="2">
        <f t="shared" si="18"/>
        <v>650000</v>
      </c>
      <c r="V275" s="2">
        <f t="shared" si="34"/>
        <v>91154727.465087995</v>
      </c>
      <c r="W275" s="2">
        <f t="shared" si="19"/>
        <v>639997.71428571641</v>
      </c>
      <c r="X275" s="2">
        <f t="shared" si="6"/>
        <v>10002.285714283586</v>
      </c>
      <c r="Y275" s="2">
        <f t="shared" si="43"/>
        <v>56267707.818224877</v>
      </c>
      <c r="Z275" s="2" t="str">
        <f t="shared" si="8"/>
        <v>MEEP</v>
      </c>
      <c r="AA275" s="2">
        <f>IF(Z275="HERE",Y275,AA274+Graph!$G$1*1000)</f>
        <v>79227579.818224996</v>
      </c>
      <c r="AB275" s="2">
        <f t="shared" si="20"/>
        <v>420000</v>
      </c>
      <c r="AC275" s="2">
        <f t="shared" si="44"/>
        <v>54674857.750802159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206</v>
      </c>
      <c r="C276" s="7"/>
      <c r="D276" s="2" t="e">
        <f t="shared" si="11"/>
        <v>#N/A</v>
      </c>
      <c r="E276" s="2" t="e">
        <f t="shared" si="22"/>
        <v>#N/A</v>
      </c>
      <c r="F276" s="2">
        <v>1387469.3007748425</v>
      </c>
      <c r="G276" s="2">
        <f t="shared" si="47"/>
        <v>639997.71428571432</v>
      </c>
      <c r="H276" s="2">
        <f t="shared" si="45"/>
        <v>145554533.17937362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2665355.8571428633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1407886.656662643</v>
      </c>
      <c r="Q276" s="2">
        <f t="shared" si="48"/>
        <v>650000</v>
      </c>
      <c r="R276" s="2">
        <f t="shared" si="46"/>
        <v>148072435.28331292</v>
      </c>
      <c r="S276" s="2">
        <f t="shared" si="16"/>
        <v>639997.71428570151</v>
      </c>
      <c r="T276" s="2">
        <f t="shared" si="17"/>
        <v>10002.285714285914</v>
      </c>
      <c r="U276" s="2">
        <f t="shared" si="18"/>
        <v>650000</v>
      </c>
      <c r="V276" s="2">
        <f t="shared" si="34"/>
        <v>91794725.179373711</v>
      </c>
      <c r="W276" s="2">
        <f t="shared" si="19"/>
        <v>639997.71428571641</v>
      </c>
      <c r="X276" s="2">
        <f t="shared" si="6"/>
        <v>10002.285714283586</v>
      </c>
      <c r="Y276" s="2">
        <f t="shared" si="43"/>
        <v>56277710.103939161</v>
      </c>
      <c r="Z276" s="2" t="str">
        <f t="shared" si="8"/>
        <v>MEEP</v>
      </c>
      <c r="AA276" s="2">
        <f>IF(Z276="HERE",Y276,AA275+Graph!$G$1*1000)</f>
        <v>79647579.818224996</v>
      </c>
      <c r="AB276" s="2">
        <f t="shared" si="20"/>
        <v>420000</v>
      </c>
      <c r="AC276" s="2">
        <f t="shared" si="44"/>
        <v>54674857.750802159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207</v>
      </c>
      <c r="C277" s="7"/>
      <c r="D277" s="2" t="e">
        <f t="shared" si="11"/>
        <v>#N/A</v>
      </c>
      <c r="E277" s="2" t="e">
        <f t="shared" si="22"/>
        <v>#N/A</v>
      </c>
      <c r="F277" s="2">
        <v>1391976.4945541918</v>
      </c>
      <c r="G277" s="2">
        <f t="shared" si="47"/>
        <v>639997.71428571432</v>
      </c>
      <c r="H277" s="2">
        <f t="shared" si="45"/>
        <v>146194530.89365932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2675358.1428571492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1412468.2412965</v>
      </c>
      <c r="Q277" s="2">
        <f t="shared" si="48"/>
        <v>650000</v>
      </c>
      <c r="R277" s="2">
        <f t="shared" si="46"/>
        <v>148722435.28331292</v>
      </c>
      <c r="S277" s="2">
        <f t="shared" si="16"/>
        <v>639997.71428570151</v>
      </c>
      <c r="T277" s="2">
        <f t="shared" si="17"/>
        <v>10002.285714285914</v>
      </c>
      <c r="U277" s="2">
        <f t="shared" si="18"/>
        <v>650000</v>
      </c>
      <c r="V277" s="2">
        <f t="shared" si="34"/>
        <v>92434722.893659428</v>
      </c>
      <c r="W277" s="2">
        <f t="shared" si="19"/>
        <v>639997.71428571641</v>
      </c>
      <c r="X277" s="2">
        <f t="shared" si="6"/>
        <v>10002.285714283586</v>
      </c>
      <c r="Y277" s="2">
        <f t="shared" si="43"/>
        <v>56287712.389653444</v>
      </c>
      <c r="Z277" s="2" t="str">
        <f t="shared" si="8"/>
        <v>MEEP</v>
      </c>
      <c r="AA277" s="2">
        <f>IF(Z277="HERE",Y277,AA276+Graph!$G$1*1000)</f>
        <v>80067579.818224996</v>
      </c>
      <c r="AB277" s="2">
        <f t="shared" si="20"/>
        <v>420000</v>
      </c>
      <c r="AC277" s="2">
        <f t="shared" si="44"/>
        <v>54674857.750802159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208</v>
      </c>
      <c r="C278" s="7"/>
      <c r="D278" s="2" t="e">
        <f t="shared" si="11"/>
        <v>#N/A</v>
      </c>
      <c r="E278" s="2" t="e">
        <f t="shared" si="22"/>
        <v>#N/A</v>
      </c>
      <c r="F278" s="2">
        <v>1396483.6883335114</v>
      </c>
      <c r="G278" s="2">
        <f t="shared" si="47"/>
        <v>639997.71428571432</v>
      </c>
      <c r="H278" s="2">
        <f t="shared" si="45"/>
        <v>146834528.60794502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2685360.4285714352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1417049.825930357</v>
      </c>
      <c r="Q278" s="2">
        <f t="shared" si="48"/>
        <v>650000</v>
      </c>
      <c r="R278" s="2">
        <f t="shared" si="46"/>
        <v>149372435.28331292</v>
      </c>
      <c r="S278" s="2">
        <f t="shared" si="16"/>
        <v>639997.71428570151</v>
      </c>
      <c r="T278" s="2">
        <f t="shared" si="17"/>
        <v>10002.285714285914</v>
      </c>
      <c r="U278" s="2">
        <f t="shared" si="18"/>
        <v>650000</v>
      </c>
      <c r="V278" s="2">
        <f t="shared" si="34"/>
        <v>93074720.607945144</v>
      </c>
      <c r="W278" s="2">
        <f t="shared" si="19"/>
        <v>639997.71428571641</v>
      </c>
      <c r="X278" s="2">
        <f t="shared" si="6"/>
        <v>10002.285714283586</v>
      </c>
      <c r="Y278" s="2">
        <f t="shared" si="43"/>
        <v>56297714.675367728</v>
      </c>
      <c r="Z278" s="2" t="str">
        <f t="shared" si="8"/>
        <v>MEEP</v>
      </c>
      <c r="AA278" s="2">
        <f>IF(Z278="HERE",Y278,AA277+Graph!$G$1*1000)</f>
        <v>80487579.818224996</v>
      </c>
      <c r="AB278" s="2">
        <f t="shared" si="20"/>
        <v>420000</v>
      </c>
      <c r="AC278" s="2">
        <f t="shared" si="44"/>
        <v>54674857.750802159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209</v>
      </c>
      <c r="C279" s="7"/>
      <c r="D279" s="2" t="e">
        <f t="shared" si="11"/>
        <v>#N/A</v>
      </c>
      <c r="E279" s="2" t="e">
        <f t="shared" si="22"/>
        <v>#N/A</v>
      </c>
      <c r="F279" s="2">
        <v>1400990.8821128309</v>
      </c>
      <c r="G279" s="2">
        <f t="shared" si="47"/>
        <v>639997.71428571432</v>
      </c>
      <c r="H279" s="2">
        <f t="shared" si="45"/>
        <v>147474526.32223073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2695362.7142857211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1421631.410564214</v>
      </c>
      <c r="Q279" s="2">
        <f t="shared" si="48"/>
        <v>650000</v>
      </c>
      <c r="R279" s="2">
        <f t="shared" si="46"/>
        <v>150022435.28331292</v>
      </c>
      <c r="S279" s="2">
        <f t="shared" si="16"/>
        <v>639997.71428570151</v>
      </c>
      <c r="T279" s="2">
        <f t="shared" si="17"/>
        <v>10002.285714285914</v>
      </c>
      <c r="U279" s="2">
        <f t="shared" si="18"/>
        <v>650000</v>
      </c>
      <c r="V279" s="2">
        <f t="shared" si="34"/>
        <v>93714718.322230861</v>
      </c>
      <c r="W279" s="2">
        <f t="shared" si="19"/>
        <v>639997.71428571641</v>
      </c>
      <c r="X279" s="2">
        <f t="shared" si="6"/>
        <v>10002.285714283586</v>
      </c>
      <c r="Y279" s="2">
        <f t="shared" si="43"/>
        <v>56307716.961082011</v>
      </c>
      <c r="Z279" s="2" t="str">
        <f t="shared" si="8"/>
        <v>MEEP</v>
      </c>
      <c r="AA279" s="2">
        <f>IF(Z279="HERE",Y279,AA278+Graph!$G$1*1000)</f>
        <v>80907579.818224996</v>
      </c>
      <c r="AB279" s="2">
        <f t="shared" si="20"/>
        <v>420000</v>
      </c>
      <c r="AC279" s="2">
        <f t="shared" si="44"/>
        <v>54674857.750802159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210</v>
      </c>
      <c r="C280" s="7"/>
      <c r="D280" s="2" t="e">
        <f t="shared" si="11"/>
        <v>#N/A</v>
      </c>
      <c r="E280" s="2" t="e">
        <f t="shared" si="22"/>
        <v>#N/A</v>
      </c>
      <c r="F280" s="2">
        <v>1405498.0758921802</v>
      </c>
      <c r="G280" s="2">
        <f t="shared" si="47"/>
        <v>639997.71428571432</v>
      </c>
      <c r="H280" s="2">
        <f t="shared" si="45"/>
        <v>148114524.03651643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2705365.000000007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1426212.995198071</v>
      </c>
      <c r="Q280" s="2">
        <f t="shared" si="48"/>
        <v>650000</v>
      </c>
      <c r="R280" s="2">
        <f t="shared" si="46"/>
        <v>150672435.28331292</v>
      </c>
      <c r="S280" s="2">
        <f t="shared" si="16"/>
        <v>639997.71428570151</v>
      </c>
      <c r="T280" s="2">
        <f t="shared" si="17"/>
        <v>10002.285714285914</v>
      </c>
      <c r="U280" s="2">
        <f t="shared" si="18"/>
        <v>650000</v>
      </c>
      <c r="V280" s="2">
        <f t="shared" si="34"/>
        <v>94354716.036516577</v>
      </c>
      <c r="W280" s="2">
        <f t="shared" si="19"/>
        <v>639997.71428571641</v>
      </c>
      <c r="X280" s="2">
        <f t="shared" si="6"/>
        <v>10002.285714283586</v>
      </c>
      <c r="Y280" s="2">
        <f t="shared" si="43"/>
        <v>56317719.246796295</v>
      </c>
      <c r="Z280" s="2" t="str">
        <f t="shared" si="8"/>
        <v>MEEP</v>
      </c>
      <c r="AA280" s="2">
        <f>IF(Z280="HERE",Y280,AA279+Graph!$G$1*1000)</f>
        <v>81327579.818224996</v>
      </c>
      <c r="AB280" s="2">
        <f t="shared" si="20"/>
        <v>420000</v>
      </c>
      <c r="AC280" s="2">
        <f t="shared" si="44"/>
        <v>54674857.750802159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211</v>
      </c>
      <c r="C281" s="7"/>
      <c r="D281" s="2" t="e">
        <f t="shared" si="11"/>
        <v>#N/A</v>
      </c>
      <c r="E281" s="2" t="e">
        <f t="shared" si="22"/>
        <v>#N/A</v>
      </c>
      <c r="F281" s="2">
        <v>1410005.2696714997</v>
      </c>
      <c r="G281" s="2">
        <f t="shared" si="47"/>
        <v>639997.71428571432</v>
      </c>
      <c r="H281" s="2">
        <f t="shared" si="45"/>
        <v>148754521.75080213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2715367.2857142929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1430794.579831928</v>
      </c>
      <c r="Q281" s="2">
        <f t="shared" si="48"/>
        <v>650000</v>
      </c>
      <c r="R281" s="2">
        <f t="shared" si="46"/>
        <v>151322435.28331292</v>
      </c>
      <c r="S281" s="2">
        <f t="shared" si="16"/>
        <v>639997.71428570151</v>
      </c>
      <c r="T281" s="2">
        <f t="shared" si="17"/>
        <v>10002.285714285914</v>
      </c>
      <c r="U281" s="2">
        <f t="shared" si="18"/>
        <v>650000</v>
      </c>
      <c r="V281" s="2">
        <f t="shared" si="34"/>
        <v>94994713.750802293</v>
      </c>
      <c r="W281" s="2">
        <f t="shared" si="19"/>
        <v>639997.71428571641</v>
      </c>
      <c r="X281" s="2">
        <f t="shared" si="6"/>
        <v>10002.285714283586</v>
      </c>
      <c r="Y281" s="2">
        <f t="shared" si="43"/>
        <v>56327721.532510579</v>
      </c>
      <c r="Z281" s="2" t="str">
        <f t="shared" si="8"/>
        <v>MEEP</v>
      </c>
      <c r="AA281" s="2">
        <f>IF(Z281="HERE",Y281,AA280+Graph!$G$1*1000)</f>
        <v>81747579.818224996</v>
      </c>
      <c r="AB281" s="2">
        <f t="shared" si="20"/>
        <v>420000</v>
      </c>
      <c r="AC281" s="2">
        <f t="shared" si="44"/>
        <v>54674857.750802159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212</v>
      </c>
      <c r="C282" s="7"/>
      <c r="D282" s="2" t="e">
        <f t="shared" si="11"/>
        <v>#N/A</v>
      </c>
      <c r="E282" s="2" t="e">
        <f t="shared" si="22"/>
        <v>#N/A</v>
      </c>
      <c r="F282" s="2">
        <v>1414512.4634508491</v>
      </c>
      <c r="G282" s="2">
        <f t="shared" si="47"/>
        <v>639997.71428571432</v>
      </c>
      <c r="H282" s="2">
        <f t="shared" si="45"/>
        <v>149394519.46508783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2725369.5714285788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1435376.164465785</v>
      </c>
      <c r="Q282" s="2">
        <f t="shared" si="48"/>
        <v>650000</v>
      </c>
      <c r="R282" s="2">
        <f t="shared" si="46"/>
        <v>151972435.28331292</v>
      </c>
      <c r="S282" s="2">
        <f t="shared" si="16"/>
        <v>639997.71428570151</v>
      </c>
      <c r="T282" s="2">
        <f t="shared" si="17"/>
        <v>10002.285714285914</v>
      </c>
      <c r="U282" s="2">
        <f t="shared" si="18"/>
        <v>650000</v>
      </c>
      <c r="V282" s="2">
        <f t="shared" si="34"/>
        <v>95634711.46508801</v>
      </c>
      <c r="W282" s="2">
        <f t="shared" si="19"/>
        <v>639997.71428571641</v>
      </c>
      <c r="X282" s="2">
        <f t="shared" si="6"/>
        <v>10002.285714283586</v>
      </c>
      <c r="Y282" s="2">
        <f t="shared" si="43"/>
        <v>56337723.818224862</v>
      </c>
      <c r="Z282" s="2" t="str">
        <f t="shared" si="8"/>
        <v>MEEP</v>
      </c>
      <c r="AA282" s="2">
        <f>IF(Z282="HERE",Y282,AA281+Graph!$G$1*1000)</f>
        <v>82167579.818224996</v>
      </c>
      <c r="AB282" s="2">
        <f t="shared" si="20"/>
        <v>420000</v>
      </c>
      <c r="AC282" s="2">
        <f t="shared" si="44"/>
        <v>54674857.750802159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213</v>
      </c>
      <c r="C283" s="7"/>
      <c r="D283" s="2" t="e">
        <f t="shared" si="11"/>
        <v>#N/A</v>
      </c>
      <c r="E283" s="2" t="e">
        <f t="shared" si="22"/>
        <v>#N/A</v>
      </c>
      <c r="F283" s="2">
        <v>1419019.6572301686</v>
      </c>
      <c r="G283" s="2">
        <f t="shared" si="47"/>
        <v>639997.71428571432</v>
      </c>
      <c r="H283" s="2">
        <f t="shared" si="45"/>
        <v>150034517.17937353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2735371.8571428647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1439957.749099642</v>
      </c>
      <c r="Q283" s="2">
        <f t="shared" si="48"/>
        <v>650000</v>
      </c>
      <c r="R283" s="2">
        <f t="shared" si="46"/>
        <v>152622435.28331292</v>
      </c>
      <c r="S283" s="2">
        <f t="shared" si="16"/>
        <v>639997.71428570151</v>
      </c>
      <c r="T283" s="2">
        <f t="shared" si="17"/>
        <v>10002.285714285914</v>
      </c>
      <c r="U283" s="2">
        <f t="shared" si="18"/>
        <v>650000</v>
      </c>
      <c r="V283" s="2">
        <f t="shared" si="34"/>
        <v>96274709.179373726</v>
      </c>
      <c r="W283" s="2">
        <f t="shared" si="19"/>
        <v>639997.71428571641</v>
      </c>
      <c r="X283" s="2">
        <f t="shared" si="6"/>
        <v>10002.285714283586</v>
      </c>
      <c r="Y283" s="2">
        <f t="shared" si="43"/>
        <v>56347726.103939146</v>
      </c>
      <c r="Z283" s="2" t="str">
        <f t="shared" si="8"/>
        <v>MEEP</v>
      </c>
      <c r="AA283" s="2">
        <f>IF(Z283="HERE",Y283,AA282+Graph!$G$1*1000)</f>
        <v>82587579.818224996</v>
      </c>
      <c r="AB283" s="2">
        <f t="shared" si="20"/>
        <v>420000</v>
      </c>
      <c r="AC283" s="2">
        <f t="shared" si="44"/>
        <v>54674857.750802159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214</v>
      </c>
      <c r="C284" s="7"/>
      <c r="D284" s="2" t="e">
        <f t="shared" si="11"/>
        <v>#N/A</v>
      </c>
      <c r="E284" s="2" t="e">
        <f t="shared" si="22"/>
        <v>#N/A</v>
      </c>
      <c r="F284" s="2">
        <v>1423526.8510094881</v>
      </c>
      <c r="G284" s="2">
        <f t="shared" si="47"/>
        <v>639997.71428571432</v>
      </c>
      <c r="H284" s="2">
        <f t="shared" si="45"/>
        <v>150674514.89365923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2745374.1428571506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1444539.3337334692</v>
      </c>
      <c r="Q284" s="2">
        <f t="shared" si="48"/>
        <v>650000</v>
      </c>
      <c r="R284" s="2">
        <f t="shared" si="46"/>
        <v>153272435.28331292</v>
      </c>
      <c r="S284" s="2">
        <f t="shared" si="16"/>
        <v>639997.71428570151</v>
      </c>
      <c r="T284" s="2">
        <f t="shared" si="17"/>
        <v>10002.285714285914</v>
      </c>
      <c r="U284" s="2">
        <f t="shared" si="18"/>
        <v>650000</v>
      </c>
      <c r="V284" s="2">
        <f t="shared" si="34"/>
        <v>96914706.893659443</v>
      </c>
      <c r="W284" s="2">
        <f t="shared" si="19"/>
        <v>639997.71428571641</v>
      </c>
      <c r="X284" s="2">
        <f t="shared" si="6"/>
        <v>10002.285714283586</v>
      </c>
      <c r="Y284" s="2">
        <f t="shared" si="43"/>
        <v>56357728.389653429</v>
      </c>
      <c r="Z284" s="2" t="str">
        <f t="shared" si="8"/>
        <v>MEEP</v>
      </c>
      <c r="AA284" s="2">
        <f>IF(Z284="HERE",Y284,AA283+Graph!$G$1*1000)</f>
        <v>83007579.818224996</v>
      </c>
      <c r="AB284" s="2">
        <f t="shared" si="20"/>
        <v>420000</v>
      </c>
      <c r="AC284" s="2">
        <f t="shared" si="44"/>
        <v>54674857.750802159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215</v>
      </c>
      <c r="C285" s="7"/>
      <c r="D285" s="2" t="e">
        <f t="shared" si="11"/>
        <v>#N/A</v>
      </c>
      <c r="E285" s="2" t="e">
        <f t="shared" si="22"/>
        <v>#N/A</v>
      </c>
      <c r="F285" s="2">
        <v>1428034.0447888374</v>
      </c>
      <c r="G285" s="2">
        <f t="shared" si="47"/>
        <v>639997.71428571432</v>
      </c>
      <c r="H285" s="2">
        <f t="shared" si="45"/>
        <v>151314512.60794494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2755376.4285714366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1449120.9183673263</v>
      </c>
      <c r="Q285" s="2">
        <f t="shared" si="48"/>
        <v>650000</v>
      </c>
      <c r="R285" s="2">
        <f t="shared" si="46"/>
        <v>153922435.28331292</v>
      </c>
      <c r="S285" s="2">
        <f t="shared" si="16"/>
        <v>639997.71428570151</v>
      </c>
      <c r="T285" s="2">
        <f t="shared" si="17"/>
        <v>10002.285714285914</v>
      </c>
      <c r="U285" s="2">
        <f t="shared" si="18"/>
        <v>650000</v>
      </c>
      <c r="V285" s="2">
        <f t="shared" si="34"/>
        <v>97554704.607945159</v>
      </c>
      <c r="W285" s="2">
        <f t="shared" si="19"/>
        <v>639997.71428571641</v>
      </c>
      <c r="X285" s="2">
        <f t="shared" si="6"/>
        <v>10002.285714283586</v>
      </c>
      <c r="Y285" s="2">
        <f t="shared" si="43"/>
        <v>56367730.675367713</v>
      </c>
      <c r="Z285" s="2" t="str">
        <f t="shared" si="8"/>
        <v>MEEP</v>
      </c>
      <c r="AA285" s="2">
        <f>IF(Z285="HERE",Y285,AA284+Graph!$G$1*1000)</f>
        <v>83427579.818224996</v>
      </c>
      <c r="AB285" s="2">
        <f t="shared" si="20"/>
        <v>420000</v>
      </c>
      <c r="AC285" s="2">
        <f t="shared" si="44"/>
        <v>54674857.750802159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216</v>
      </c>
      <c r="C286" s="7"/>
      <c r="D286" s="2" t="e">
        <f t="shared" si="11"/>
        <v>#N/A</v>
      </c>
      <c r="E286" s="2" t="e">
        <f t="shared" si="22"/>
        <v>#N/A</v>
      </c>
      <c r="F286" s="2">
        <v>1432541.238568157</v>
      </c>
      <c r="G286" s="2">
        <f t="shared" si="47"/>
        <v>639997.71428571432</v>
      </c>
      <c r="H286" s="2">
        <f t="shared" si="45"/>
        <v>151954510.32223064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2765378.7142857225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1453702.5030011833</v>
      </c>
      <c r="Q286" s="2">
        <f t="shared" si="48"/>
        <v>650000</v>
      </c>
      <c r="R286" s="2">
        <f t="shared" si="46"/>
        <v>154572435.28331292</v>
      </c>
      <c r="S286" s="2">
        <f t="shared" si="16"/>
        <v>639997.71428570151</v>
      </c>
      <c r="T286" s="2">
        <f t="shared" si="17"/>
        <v>10002.285714285914</v>
      </c>
      <c r="U286" s="2">
        <f t="shared" si="18"/>
        <v>650000</v>
      </c>
      <c r="V286" s="2">
        <f t="shared" si="34"/>
        <v>98194702.322230875</v>
      </c>
      <c r="W286" s="2">
        <f t="shared" si="19"/>
        <v>639997.71428571641</v>
      </c>
      <c r="X286" s="2">
        <f t="shared" ref="X286:X385" si="51">SUM(U286-W286)</f>
        <v>10002.285714283586</v>
      </c>
      <c r="Y286" s="2">
        <f t="shared" si="43"/>
        <v>56377732.961081997</v>
      </c>
      <c r="Z286" s="2" t="str">
        <f t="shared" ref="Z286:Z385" si="52">IF(V286&lt;Y286,"HERE","MEEP")</f>
        <v>MEEP</v>
      </c>
      <c r="AA286" s="2">
        <f>IF(Z286="HERE",Y286,AA285+Graph!$G$1*1000)</f>
        <v>83847579.818224996</v>
      </c>
      <c r="AB286" s="2">
        <f t="shared" si="20"/>
        <v>420000</v>
      </c>
      <c r="AC286" s="2">
        <f t="shared" si="44"/>
        <v>54674857.750802159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217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1437048.4323474765</v>
      </c>
      <c r="G287" s="2">
        <f t="shared" si="47"/>
        <v>639997.71428571432</v>
      </c>
      <c r="H287" s="2">
        <f t="shared" si="45"/>
        <v>152594508.03651634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2775381.0000000084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1458284.0876350403</v>
      </c>
      <c r="Q287" s="2">
        <f t="shared" si="48"/>
        <v>650000</v>
      </c>
      <c r="R287" s="2">
        <f t="shared" si="46"/>
        <v>155222435.28331292</v>
      </c>
      <c r="S287" s="2">
        <f t="shared" ref="S287:S385" si="58">SUM(H287-H286)</f>
        <v>639997.71428570151</v>
      </c>
      <c r="T287" s="2">
        <f t="shared" ref="T287:T385" si="59">SUM(L287-L286)</f>
        <v>10002.285714285914</v>
      </c>
      <c r="U287" s="2">
        <f t="shared" ref="U287:U385" si="60">SUM(R287-R286)</f>
        <v>650000</v>
      </c>
      <c r="V287" s="2">
        <f t="shared" si="34"/>
        <v>98834700.036516592</v>
      </c>
      <c r="W287" s="2">
        <f t="shared" ref="W287:W385" si="61">SUM(V287-V286)</f>
        <v>639997.71428571641</v>
      </c>
      <c r="X287" s="2">
        <f t="shared" si="51"/>
        <v>10002.285714283586</v>
      </c>
      <c r="Y287" s="2">
        <f t="shared" ref="Y287:Y350" si="62">IF(COUNT($C288)=0,IF(COUNT($C287)=1,C287,SUM(Y286+X287)),C287)</f>
        <v>56387735.24679628</v>
      </c>
      <c r="Z287" s="2" t="str">
        <f t="shared" si="52"/>
        <v>MEEP</v>
      </c>
      <c r="AA287" s="2">
        <f>IF(Z287="HERE",Y287,AA286+Graph!$G$1*1000)</f>
        <v>84267579.818224996</v>
      </c>
      <c r="AB287" s="2">
        <f t="shared" ref="AB287:AB385" si="63">SUM(AA287-AA286)</f>
        <v>420000</v>
      </c>
      <c r="AC287" s="2">
        <f t="shared" ref="AC287:AC350" si="64">IF(Z288="HERE",V287,AC286)</f>
        <v>54674857.750802159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218</v>
      </c>
      <c r="C288" s="7"/>
      <c r="D288" s="2" t="e">
        <f t="shared" si="55"/>
        <v>#N/A</v>
      </c>
      <c r="E288" s="2" t="e">
        <f t="shared" si="22"/>
        <v>#N/A</v>
      </c>
      <c r="F288" s="2">
        <v>1441555.6261268258</v>
      </c>
      <c r="G288" s="2">
        <f t="shared" si="47"/>
        <v>639997.71428571432</v>
      </c>
      <c r="H288" s="2">
        <f t="shared" ref="H288:H351" si="65">IF(COUNT($C289)=0,IF(COUNT($C288)=1,C288,SUM(H287+G288)),C288)</f>
        <v>153234505.75080204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2785383.2857142943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1462865.6722688973</v>
      </c>
      <c r="Q288" s="2">
        <f t="shared" si="48"/>
        <v>650000</v>
      </c>
      <c r="R288" s="2">
        <f t="shared" ref="R288:R351" si="66">IF(COUNT($C289)=0,IF(COUNT($C288)=1,M288,SUM(R287+Q288)),M288)</f>
        <v>155872435.28331292</v>
      </c>
      <c r="S288" s="2">
        <f t="shared" si="58"/>
        <v>639997.71428570151</v>
      </c>
      <c r="T288" s="2">
        <f t="shared" si="59"/>
        <v>10002.285714285914</v>
      </c>
      <c r="U288" s="2">
        <f t="shared" si="60"/>
        <v>650000</v>
      </c>
      <c r="V288" s="2">
        <f t="shared" si="34"/>
        <v>99474697.750802308</v>
      </c>
      <c r="W288" s="2">
        <f t="shared" si="61"/>
        <v>639997.71428571641</v>
      </c>
      <c r="X288" s="2">
        <f t="shared" si="51"/>
        <v>10002.285714283586</v>
      </c>
      <c r="Y288" s="2">
        <f t="shared" si="62"/>
        <v>56397737.532510564</v>
      </c>
      <c r="Z288" s="2" t="str">
        <f t="shared" si="52"/>
        <v>MEEP</v>
      </c>
      <c r="AA288" s="2">
        <f>IF(Z288="HERE",Y288,AA287+Graph!$G$1*1000)</f>
        <v>84687579.818224996</v>
      </c>
      <c r="AB288" s="2">
        <f t="shared" si="63"/>
        <v>420000</v>
      </c>
      <c r="AC288" s="2">
        <f t="shared" si="64"/>
        <v>54674857.750802159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219</v>
      </c>
      <c r="C289" s="7"/>
      <c r="D289" s="2" t="e">
        <f t="shared" si="55"/>
        <v>#N/A</v>
      </c>
      <c r="E289" s="2" t="e">
        <f t="shared" si="22"/>
        <v>#N/A</v>
      </c>
      <c r="F289" s="2">
        <v>1446062.8199061453</v>
      </c>
      <c r="G289" s="2">
        <f t="shared" si="47"/>
        <v>639997.71428571432</v>
      </c>
      <c r="H289" s="2">
        <f t="shared" si="65"/>
        <v>153874503.46508774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2795385.5714285802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1467447.2569027543</v>
      </c>
      <c r="Q289" s="2">
        <f t="shared" si="48"/>
        <v>650000</v>
      </c>
      <c r="R289" s="2">
        <f t="shared" si="66"/>
        <v>156522435.28331292</v>
      </c>
      <c r="S289" s="2">
        <f t="shared" si="58"/>
        <v>639997.71428570151</v>
      </c>
      <c r="T289" s="2">
        <f t="shared" si="59"/>
        <v>10002.285714285914</v>
      </c>
      <c r="U289" s="2">
        <f t="shared" si="60"/>
        <v>650000</v>
      </c>
      <c r="V289" s="2">
        <f t="shared" si="34"/>
        <v>100114695.46508802</v>
      </c>
      <c r="W289" s="2">
        <f t="shared" si="61"/>
        <v>639997.71428571641</v>
      </c>
      <c r="X289" s="2">
        <f t="shared" si="51"/>
        <v>10002.285714283586</v>
      </c>
      <c r="Y289" s="2">
        <f t="shared" si="62"/>
        <v>56407739.818224847</v>
      </c>
      <c r="Z289" s="2" t="str">
        <f t="shared" si="52"/>
        <v>MEEP</v>
      </c>
      <c r="AA289" s="2">
        <f>IF(Z289="HERE",Y289,AA288+Graph!$G$1*1000)</f>
        <v>85107579.818224996</v>
      </c>
      <c r="AB289" s="2">
        <f t="shared" si="63"/>
        <v>420000</v>
      </c>
      <c r="AC289" s="2">
        <f t="shared" si="64"/>
        <v>54674857.750802159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220</v>
      </c>
      <c r="C290" s="7"/>
      <c r="D290" s="2" t="e">
        <f t="shared" si="55"/>
        <v>#N/A</v>
      </c>
      <c r="E290" s="2" t="e">
        <f t="shared" si="22"/>
        <v>#N/A</v>
      </c>
      <c r="F290" s="2">
        <v>1450570.0136854649</v>
      </c>
      <c r="G290" s="2">
        <f t="shared" si="47"/>
        <v>639997.71428571432</v>
      </c>
      <c r="H290" s="2">
        <f t="shared" si="65"/>
        <v>154514501.17937344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2805387.8571428661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1472028.8415366113</v>
      </c>
      <c r="Q290" s="2">
        <f t="shared" si="48"/>
        <v>650000</v>
      </c>
      <c r="R290" s="2">
        <f t="shared" si="66"/>
        <v>157172435.28331292</v>
      </c>
      <c r="S290" s="2">
        <f t="shared" si="58"/>
        <v>639997.71428570151</v>
      </c>
      <c r="T290" s="2">
        <f t="shared" si="59"/>
        <v>10002.285714285914</v>
      </c>
      <c r="U290" s="2">
        <f t="shared" si="60"/>
        <v>650000</v>
      </c>
      <c r="V290" s="2">
        <f t="shared" si="34"/>
        <v>100754693.17937374</v>
      </c>
      <c r="W290" s="2">
        <f t="shared" si="61"/>
        <v>639997.71428571641</v>
      </c>
      <c r="X290" s="2">
        <f t="shared" si="51"/>
        <v>10002.285714283586</v>
      </c>
      <c r="Y290" s="2">
        <f t="shared" si="62"/>
        <v>56417742.103939131</v>
      </c>
      <c r="Z290" s="2" t="str">
        <f t="shared" si="52"/>
        <v>MEEP</v>
      </c>
      <c r="AA290" s="2">
        <f>IF(Z290="HERE",Y290,AA289+Graph!$G$1*1000)</f>
        <v>85527579.818224996</v>
      </c>
      <c r="AB290" s="2">
        <f t="shared" si="63"/>
        <v>420000</v>
      </c>
      <c r="AC290" s="2">
        <f t="shared" si="64"/>
        <v>54674857.750802159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221</v>
      </c>
      <c r="C291" s="7"/>
      <c r="D291" s="2" t="e">
        <f t="shared" si="55"/>
        <v>#N/A</v>
      </c>
      <c r="E291" s="2" t="e">
        <f t="shared" si="22"/>
        <v>#N/A</v>
      </c>
      <c r="F291" s="2">
        <v>1455077.2074648142</v>
      </c>
      <c r="G291" s="2">
        <f t="shared" si="47"/>
        <v>639997.71428571432</v>
      </c>
      <c r="H291" s="2">
        <f t="shared" si="65"/>
        <v>155154498.89365914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2815390.142857152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1476610.4261704683</v>
      </c>
      <c r="Q291" s="2">
        <f t="shared" si="48"/>
        <v>650000</v>
      </c>
      <c r="R291" s="2">
        <f t="shared" si="66"/>
        <v>157822435.28331292</v>
      </c>
      <c r="S291" s="2">
        <f t="shared" si="58"/>
        <v>639997.71428570151</v>
      </c>
      <c r="T291" s="2">
        <f t="shared" si="59"/>
        <v>10002.285714285914</v>
      </c>
      <c r="U291" s="2">
        <f t="shared" si="60"/>
        <v>650000</v>
      </c>
      <c r="V291" s="2">
        <f t="shared" si="34"/>
        <v>101394690.89365946</v>
      </c>
      <c r="W291" s="2">
        <f t="shared" si="61"/>
        <v>639997.71428571641</v>
      </c>
      <c r="X291" s="2">
        <f t="shared" si="51"/>
        <v>10002.285714283586</v>
      </c>
      <c r="Y291" s="2">
        <f t="shared" si="62"/>
        <v>56427744.389653414</v>
      </c>
      <c r="Z291" s="2" t="str">
        <f t="shared" si="52"/>
        <v>MEEP</v>
      </c>
      <c r="AA291" s="2">
        <f>IF(Z291="HERE",Y291,AA290+Graph!$G$1*1000)</f>
        <v>85947579.818224996</v>
      </c>
      <c r="AB291" s="2">
        <f t="shared" si="63"/>
        <v>420000</v>
      </c>
      <c r="AC291" s="2">
        <f t="shared" si="64"/>
        <v>54674857.750802159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222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1459584.4012441337</v>
      </c>
      <c r="G292" s="2">
        <f t="shared" si="47"/>
        <v>639997.71428571432</v>
      </c>
      <c r="H292" s="2">
        <f t="shared" si="65"/>
        <v>155794496.60794485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2825392.428571438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1481192.0108043253</v>
      </c>
      <c r="Q292" s="2">
        <f t="shared" si="48"/>
        <v>650000</v>
      </c>
      <c r="R292" s="2">
        <f t="shared" si="66"/>
        <v>158472435.28331292</v>
      </c>
      <c r="S292" s="2">
        <f t="shared" si="58"/>
        <v>639997.71428570151</v>
      </c>
      <c r="T292" s="2">
        <f t="shared" si="59"/>
        <v>10002.285714285914</v>
      </c>
      <c r="U292" s="2">
        <f t="shared" si="60"/>
        <v>650000</v>
      </c>
      <c r="V292" s="2">
        <f t="shared" si="34"/>
        <v>102034688.60794517</v>
      </c>
      <c r="W292" s="2">
        <f t="shared" si="61"/>
        <v>639997.71428571641</v>
      </c>
      <c r="X292" s="2">
        <f t="shared" si="51"/>
        <v>10002.285714283586</v>
      </c>
      <c r="Y292" s="2">
        <f t="shared" si="62"/>
        <v>56437746.675367698</v>
      </c>
      <c r="Z292" s="2" t="str">
        <f t="shared" si="52"/>
        <v>MEEP</v>
      </c>
      <c r="AA292" s="2">
        <f>IF(Z292="HERE",Y292,AA291+Graph!$G$1*1000)</f>
        <v>86367579.818224996</v>
      </c>
      <c r="AB292" s="2">
        <f t="shared" si="63"/>
        <v>420000</v>
      </c>
      <c r="AC292" s="2">
        <f t="shared" si="64"/>
        <v>54674857.750802159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223</v>
      </c>
      <c r="C293" s="7"/>
      <c r="D293" s="2" t="e">
        <f t="shared" si="55"/>
        <v>#N/A</v>
      </c>
      <c r="E293" s="2" t="e">
        <f t="shared" si="67"/>
        <v>#N/A</v>
      </c>
      <c r="F293" s="2">
        <v>1464091.5950234532</v>
      </c>
      <c r="G293" s="2">
        <f t="shared" si="47"/>
        <v>639997.71428571432</v>
      </c>
      <c r="H293" s="2">
        <f t="shared" si="65"/>
        <v>156434494.32223055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2835394.7142857239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1485773.5954381526</v>
      </c>
      <c r="Q293" s="2">
        <f t="shared" si="48"/>
        <v>650000</v>
      </c>
      <c r="R293" s="2">
        <f t="shared" si="66"/>
        <v>159122435.28331292</v>
      </c>
      <c r="S293" s="2">
        <f t="shared" si="58"/>
        <v>639997.71428570151</v>
      </c>
      <c r="T293" s="2">
        <f t="shared" si="59"/>
        <v>10002.285714285914</v>
      </c>
      <c r="U293" s="2">
        <f t="shared" si="60"/>
        <v>650000</v>
      </c>
      <c r="V293" s="2">
        <f t="shared" si="34"/>
        <v>102674686.32223089</v>
      </c>
      <c r="W293" s="2">
        <f t="shared" si="61"/>
        <v>639997.71428571641</v>
      </c>
      <c r="X293" s="2">
        <f t="shared" si="51"/>
        <v>10002.285714283586</v>
      </c>
      <c r="Y293" s="2">
        <f t="shared" si="62"/>
        <v>56447748.961081982</v>
      </c>
      <c r="Z293" s="2" t="str">
        <f t="shared" si="52"/>
        <v>MEEP</v>
      </c>
      <c r="AA293" s="2">
        <f>IF(Z293="HERE",Y293,AA292+Graph!$G$1*1000)</f>
        <v>86787579.818224996</v>
      </c>
      <c r="AB293" s="2">
        <f t="shared" si="63"/>
        <v>420000</v>
      </c>
      <c r="AC293" s="2">
        <f t="shared" si="64"/>
        <v>54674857.750802159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224</v>
      </c>
      <c r="C294" s="7"/>
      <c r="D294" s="2" t="e">
        <f t="shared" si="55"/>
        <v>#N/A</v>
      </c>
      <c r="E294" s="2" t="e">
        <f t="shared" si="67"/>
        <v>#N/A</v>
      </c>
      <c r="F294" s="2">
        <v>1468598.7888028026</v>
      </c>
      <c r="G294" s="2">
        <f t="shared" ref="G294:G357" si="70">IF(F294&gt;650000,$AK$31*1000,F294)</f>
        <v>639997.71428571432</v>
      </c>
      <c r="H294" s="2">
        <f t="shared" si="65"/>
        <v>157074492.03651625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2845397.0000000098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1490355.1800720096</v>
      </c>
      <c r="Q294" s="2">
        <f t="shared" ref="Q294:Q357" si="71">IF(P294&gt;650000,650000,P294)</f>
        <v>650000</v>
      </c>
      <c r="R294" s="2">
        <f t="shared" si="66"/>
        <v>159772435.28331292</v>
      </c>
      <c r="S294" s="2">
        <f t="shared" si="58"/>
        <v>639997.71428570151</v>
      </c>
      <c r="T294" s="2">
        <f t="shared" si="59"/>
        <v>10002.285714285914</v>
      </c>
      <c r="U294" s="2">
        <f t="shared" si="60"/>
        <v>650000</v>
      </c>
      <c r="V294" s="2">
        <f t="shared" si="34"/>
        <v>103314684.03651661</v>
      </c>
      <c r="W294" s="2">
        <f t="shared" si="61"/>
        <v>639997.71428571641</v>
      </c>
      <c r="X294" s="2">
        <f t="shared" si="51"/>
        <v>10002.285714283586</v>
      </c>
      <c r="Y294" s="2">
        <f t="shared" si="62"/>
        <v>56457751.246796265</v>
      </c>
      <c r="Z294" s="2" t="str">
        <f t="shared" si="52"/>
        <v>MEEP</v>
      </c>
      <c r="AA294" s="2">
        <f>IF(Z294="HERE",Y294,AA293+Graph!$G$1*1000)</f>
        <v>87207579.818224996</v>
      </c>
      <c r="AB294" s="2">
        <f t="shared" si="63"/>
        <v>420000</v>
      </c>
      <c r="AC294" s="2">
        <f t="shared" si="64"/>
        <v>54674857.750802159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225</v>
      </c>
      <c r="C295" s="7"/>
      <c r="D295" s="2" t="e">
        <f t="shared" si="55"/>
        <v>#N/A</v>
      </c>
      <c r="E295" s="2" t="e">
        <f t="shared" si="67"/>
        <v>#N/A</v>
      </c>
      <c r="F295" s="2">
        <v>1473105.9825821221</v>
      </c>
      <c r="G295" s="2">
        <f t="shared" si="70"/>
        <v>639997.71428571432</v>
      </c>
      <c r="H295" s="2">
        <f t="shared" si="65"/>
        <v>157714489.75080195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2855399.2857142957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1494936.7647058666</v>
      </c>
      <c r="Q295" s="2">
        <f t="shared" si="71"/>
        <v>650000</v>
      </c>
      <c r="R295" s="2">
        <f t="shared" si="66"/>
        <v>160422435.28331292</v>
      </c>
      <c r="S295" s="2">
        <f t="shared" si="58"/>
        <v>639997.71428570151</v>
      </c>
      <c r="T295" s="2">
        <f t="shared" si="59"/>
        <v>10002.285714285914</v>
      </c>
      <c r="U295" s="2">
        <f t="shared" si="60"/>
        <v>650000</v>
      </c>
      <c r="V295" s="2">
        <f t="shared" si="34"/>
        <v>103954681.75080232</v>
      </c>
      <c r="W295" s="2">
        <f t="shared" si="61"/>
        <v>639997.71428571641</v>
      </c>
      <c r="X295" s="2">
        <f t="shared" si="51"/>
        <v>10002.285714283586</v>
      </c>
      <c r="Y295" s="2">
        <f t="shared" si="62"/>
        <v>56467753.532510549</v>
      </c>
      <c r="Z295" s="2" t="str">
        <f t="shared" si="52"/>
        <v>MEEP</v>
      </c>
      <c r="AA295" s="2">
        <f>IF(Z295="HERE",Y295,AA294+Graph!$G$1*1000)</f>
        <v>87627579.818224996</v>
      </c>
      <c r="AB295" s="2">
        <f t="shared" si="63"/>
        <v>420000</v>
      </c>
      <c r="AC295" s="2">
        <f t="shared" si="64"/>
        <v>54674857.750802159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226</v>
      </c>
      <c r="C296" s="7"/>
      <c r="D296" s="2" t="e">
        <f t="shared" si="55"/>
        <v>#N/A</v>
      </c>
      <c r="E296" s="2" t="e">
        <f t="shared" si="67"/>
        <v>#N/A</v>
      </c>
      <c r="F296" s="2">
        <v>1477613.1763614416</v>
      </c>
      <c r="G296" s="2">
        <f t="shared" si="70"/>
        <v>639997.71428571432</v>
      </c>
      <c r="H296" s="2">
        <f t="shared" si="65"/>
        <v>158354487.46508765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2865401.5714285816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1499518.3493397236</v>
      </c>
      <c r="Q296" s="2">
        <f t="shared" si="71"/>
        <v>650000</v>
      </c>
      <c r="R296" s="2">
        <f t="shared" si="66"/>
        <v>161072435.28331292</v>
      </c>
      <c r="S296" s="2">
        <f t="shared" si="58"/>
        <v>639997.71428570151</v>
      </c>
      <c r="T296" s="2">
        <f t="shared" si="59"/>
        <v>10002.285714285914</v>
      </c>
      <c r="U296" s="2">
        <f t="shared" si="60"/>
        <v>650000</v>
      </c>
      <c r="V296" s="2">
        <f t="shared" si="34"/>
        <v>104594679.46508804</v>
      </c>
      <c r="W296" s="2">
        <f t="shared" si="61"/>
        <v>639997.71428571641</v>
      </c>
      <c r="X296" s="2">
        <f t="shared" si="51"/>
        <v>10002.285714283586</v>
      </c>
      <c r="Y296" s="2">
        <f t="shared" si="62"/>
        <v>56477755.818224832</v>
      </c>
      <c r="Z296" s="2" t="str">
        <f t="shared" si="52"/>
        <v>MEEP</v>
      </c>
      <c r="AA296" s="2">
        <f>IF(Z296="HERE",Y296,AA295+Graph!$G$1*1000)</f>
        <v>88047579.818224996</v>
      </c>
      <c r="AB296" s="2">
        <f t="shared" si="63"/>
        <v>420000</v>
      </c>
      <c r="AC296" s="2">
        <f t="shared" si="64"/>
        <v>54674857.750802159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227</v>
      </c>
      <c r="C297" s="7"/>
      <c r="D297" s="2" t="e">
        <f t="shared" si="55"/>
        <v>#N/A</v>
      </c>
      <c r="E297" s="2" t="e">
        <f t="shared" si="67"/>
        <v>#N/A</v>
      </c>
      <c r="F297" s="2">
        <v>1482120.3701407909</v>
      </c>
      <c r="G297" s="2">
        <f t="shared" si="70"/>
        <v>639997.71428571432</v>
      </c>
      <c r="H297" s="2">
        <f t="shared" si="65"/>
        <v>158994485.17937335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2875403.8571428675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1504099.9339735806</v>
      </c>
      <c r="Q297" s="2">
        <f t="shared" si="71"/>
        <v>650000</v>
      </c>
      <c r="R297" s="2">
        <f t="shared" si="66"/>
        <v>161722435.28331292</v>
      </c>
      <c r="S297" s="2">
        <f t="shared" si="58"/>
        <v>639997.71428570151</v>
      </c>
      <c r="T297" s="2">
        <f t="shared" si="59"/>
        <v>10002.285714285914</v>
      </c>
      <c r="U297" s="2">
        <f t="shared" si="60"/>
        <v>650000</v>
      </c>
      <c r="V297" s="2">
        <f t="shared" si="34"/>
        <v>105234677.17937376</v>
      </c>
      <c r="W297" s="2">
        <f t="shared" si="61"/>
        <v>639997.71428571641</v>
      </c>
      <c r="X297" s="2">
        <f t="shared" si="51"/>
        <v>10002.285714283586</v>
      </c>
      <c r="Y297" s="2">
        <f t="shared" si="62"/>
        <v>56487758.103939116</v>
      </c>
      <c r="Z297" s="2" t="str">
        <f t="shared" si="52"/>
        <v>MEEP</v>
      </c>
      <c r="AA297" s="2">
        <f>IF(Z297="HERE",Y297,AA296+Graph!$G$1*1000)</f>
        <v>88467579.818224996</v>
      </c>
      <c r="AB297" s="2">
        <f t="shared" si="63"/>
        <v>420000</v>
      </c>
      <c r="AC297" s="2">
        <f t="shared" si="64"/>
        <v>54674857.750802159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228</v>
      </c>
      <c r="C298" s="7"/>
      <c r="D298" s="2" t="e">
        <f t="shared" si="55"/>
        <v>#N/A</v>
      </c>
      <c r="E298" s="2" t="e">
        <f t="shared" si="67"/>
        <v>#N/A</v>
      </c>
      <c r="F298" s="2">
        <v>1486627.5639201105</v>
      </c>
      <c r="G298" s="2">
        <f t="shared" si="70"/>
        <v>639997.71428571432</v>
      </c>
      <c r="H298" s="2">
        <f t="shared" si="65"/>
        <v>159634482.89365906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2885406.1428571534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1508681.5186074376</v>
      </c>
      <c r="Q298" s="2">
        <f t="shared" si="71"/>
        <v>650000</v>
      </c>
      <c r="R298" s="2">
        <f t="shared" si="66"/>
        <v>162372435.28331292</v>
      </c>
      <c r="S298" s="2">
        <f t="shared" si="58"/>
        <v>639997.71428570151</v>
      </c>
      <c r="T298" s="2">
        <f t="shared" si="59"/>
        <v>10002.285714285914</v>
      </c>
      <c r="U298" s="2">
        <f t="shared" si="60"/>
        <v>650000</v>
      </c>
      <c r="V298" s="2">
        <f t="shared" si="34"/>
        <v>105874674.89365947</v>
      </c>
      <c r="W298" s="2">
        <f t="shared" si="61"/>
        <v>639997.71428571641</v>
      </c>
      <c r="X298" s="2">
        <f t="shared" si="51"/>
        <v>10002.285714283586</v>
      </c>
      <c r="Y298" s="2">
        <f t="shared" si="62"/>
        <v>56497760.3896534</v>
      </c>
      <c r="Z298" s="2" t="str">
        <f t="shared" si="52"/>
        <v>MEEP</v>
      </c>
      <c r="AA298" s="2">
        <f>IF(Z298="HERE",Y298,AA297+Graph!$G$1*1000)</f>
        <v>88887579.818224996</v>
      </c>
      <c r="AB298" s="2">
        <f t="shared" si="63"/>
        <v>420000</v>
      </c>
      <c r="AC298" s="2">
        <f t="shared" si="64"/>
        <v>54674857.750802159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229</v>
      </c>
      <c r="C299" s="7"/>
      <c r="D299" s="2" t="e">
        <f t="shared" si="55"/>
        <v>#N/A</v>
      </c>
      <c r="E299" s="2" t="e">
        <f t="shared" si="67"/>
        <v>#N/A</v>
      </c>
      <c r="F299" s="2">
        <v>1491134.75769943</v>
      </c>
      <c r="G299" s="2">
        <f t="shared" si="70"/>
        <v>639997.71428571432</v>
      </c>
      <c r="H299" s="2">
        <f t="shared" si="65"/>
        <v>160274480.60794476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2895408.4285714393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1513263.1032412946</v>
      </c>
      <c r="Q299" s="2">
        <f t="shared" si="71"/>
        <v>650000</v>
      </c>
      <c r="R299" s="2">
        <f t="shared" si="66"/>
        <v>163022435.28331292</v>
      </c>
      <c r="S299" s="2">
        <f t="shared" si="58"/>
        <v>639997.71428570151</v>
      </c>
      <c r="T299" s="2">
        <f t="shared" si="59"/>
        <v>10002.285714285914</v>
      </c>
      <c r="U299" s="2">
        <f t="shared" si="60"/>
        <v>650000</v>
      </c>
      <c r="V299" s="2">
        <f t="shared" si="34"/>
        <v>106514672.60794519</v>
      </c>
      <c r="W299" s="2">
        <f t="shared" si="61"/>
        <v>639997.71428571641</v>
      </c>
      <c r="X299" s="2">
        <f t="shared" si="51"/>
        <v>10002.285714283586</v>
      </c>
      <c r="Y299" s="2">
        <f t="shared" si="62"/>
        <v>56507762.675367683</v>
      </c>
      <c r="Z299" s="2" t="str">
        <f t="shared" si="52"/>
        <v>MEEP</v>
      </c>
      <c r="AA299" s="2">
        <f>IF(Z299="HERE",Y299,AA298+Graph!$G$1*1000)</f>
        <v>89307579.818224996</v>
      </c>
      <c r="AB299" s="2">
        <f t="shared" si="63"/>
        <v>420000</v>
      </c>
      <c r="AC299" s="2">
        <f t="shared" si="64"/>
        <v>54674857.750802159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230</v>
      </c>
      <c r="C300" s="7"/>
      <c r="D300" s="2" t="e">
        <f t="shared" si="55"/>
        <v>#N/A</v>
      </c>
      <c r="E300" s="2" t="e">
        <f t="shared" si="67"/>
        <v>#N/A</v>
      </c>
      <c r="F300" s="2">
        <v>1495641.9514787793</v>
      </c>
      <c r="G300" s="2">
        <f t="shared" si="70"/>
        <v>639997.71428571432</v>
      </c>
      <c r="H300" s="2">
        <f t="shared" si="65"/>
        <v>160914478.32223046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2905410.7142857253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1517844.6878751516</v>
      </c>
      <c r="Q300" s="2">
        <f t="shared" si="71"/>
        <v>650000</v>
      </c>
      <c r="R300" s="2">
        <f t="shared" si="66"/>
        <v>163672435.28331292</v>
      </c>
      <c r="S300" s="2">
        <f t="shared" si="58"/>
        <v>639997.71428570151</v>
      </c>
      <c r="T300" s="2">
        <f t="shared" si="59"/>
        <v>10002.285714285914</v>
      </c>
      <c r="U300" s="2">
        <f t="shared" si="60"/>
        <v>650000</v>
      </c>
      <c r="V300" s="2">
        <f t="shared" si="34"/>
        <v>107154670.32223091</v>
      </c>
      <c r="W300" s="2">
        <f t="shared" si="61"/>
        <v>639997.71428571641</v>
      </c>
      <c r="X300" s="2">
        <f t="shared" si="51"/>
        <v>10002.285714283586</v>
      </c>
      <c r="Y300" s="2">
        <f t="shared" si="62"/>
        <v>56517764.961081967</v>
      </c>
      <c r="Z300" s="2" t="str">
        <f t="shared" si="52"/>
        <v>MEEP</v>
      </c>
      <c r="AA300" s="2">
        <f>IF(Z300="HERE",Y300,AA299+Graph!$G$1*1000)</f>
        <v>89727579.818224996</v>
      </c>
      <c r="AB300" s="2">
        <f t="shared" si="63"/>
        <v>420000</v>
      </c>
      <c r="AC300" s="2">
        <f t="shared" si="64"/>
        <v>54674857.750802159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231</v>
      </c>
      <c r="C301" s="7"/>
      <c r="D301" s="2" t="e">
        <f t="shared" si="55"/>
        <v>#N/A</v>
      </c>
      <c r="E301" s="2" t="e">
        <f t="shared" si="67"/>
        <v>#N/A</v>
      </c>
      <c r="F301" s="2">
        <v>1500149.1452580988</v>
      </c>
      <c r="G301" s="2">
        <f t="shared" si="70"/>
        <v>639997.71428571432</v>
      </c>
      <c r="H301" s="2">
        <f t="shared" si="65"/>
        <v>161554476.03651616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2915413.0000000112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1522426.2725089788</v>
      </c>
      <c r="Q301" s="2">
        <f t="shared" si="71"/>
        <v>650000</v>
      </c>
      <c r="R301" s="2">
        <f t="shared" si="66"/>
        <v>164322435.28331292</v>
      </c>
      <c r="S301" s="2">
        <f t="shared" si="58"/>
        <v>639997.71428570151</v>
      </c>
      <c r="T301" s="2">
        <f t="shared" si="59"/>
        <v>10002.285714285914</v>
      </c>
      <c r="U301" s="2">
        <f t="shared" si="60"/>
        <v>650000</v>
      </c>
      <c r="V301" s="2">
        <f t="shared" si="34"/>
        <v>107794668.03651662</v>
      </c>
      <c r="W301" s="2">
        <f t="shared" si="61"/>
        <v>639997.71428571641</v>
      </c>
      <c r="X301" s="2">
        <f t="shared" si="51"/>
        <v>10002.285714283586</v>
      </c>
      <c r="Y301" s="2">
        <f t="shared" si="62"/>
        <v>56527767.24679625</v>
      </c>
      <c r="Z301" s="2" t="str">
        <f t="shared" si="52"/>
        <v>MEEP</v>
      </c>
      <c r="AA301" s="2">
        <f>IF(Z301="HERE",Y301,AA300+Graph!$G$1*1000)</f>
        <v>90147579.818224996</v>
      </c>
      <c r="AB301" s="2">
        <f t="shared" si="63"/>
        <v>420000</v>
      </c>
      <c r="AC301" s="2">
        <f t="shared" si="64"/>
        <v>54674857.750802159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232</v>
      </c>
      <c r="C302" s="7"/>
      <c r="D302" s="2" t="e">
        <f t="shared" si="55"/>
        <v>#N/A</v>
      </c>
      <c r="E302" s="2" t="e">
        <f t="shared" si="67"/>
        <v>#N/A</v>
      </c>
      <c r="F302" s="2">
        <v>1504656.3390374184</v>
      </c>
      <c r="G302" s="2">
        <f t="shared" si="70"/>
        <v>639997.71428571432</v>
      </c>
      <c r="H302" s="2">
        <f t="shared" si="65"/>
        <v>162194473.75080186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2925415.2857142971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1527007.8571428359</v>
      </c>
      <c r="Q302" s="2">
        <f t="shared" si="71"/>
        <v>650000</v>
      </c>
      <c r="R302" s="2">
        <f t="shared" si="66"/>
        <v>164972435.28331292</v>
      </c>
      <c r="S302" s="2">
        <f t="shared" si="58"/>
        <v>639997.71428570151</v>
      </c>
      <c r="T302" s="2">
        <f t="shared" si="59"/>
        <v>10002.285714285914</v>
      </c>
      <c r="U302" s="2">
        <f t="shared" si="60"/>
        <v>650000</v>
      </c>
      <c r="V302" s="2">
        <f t="shared" si="34"/>
        <v>108434665.75080234</v>
      </c>
      <c r="W302" s="2">
        <f t="shared" si="61"/>
        <v>639997.71428571641</v>
      </c>
      <c r="X302" s="2">
        <f t="shared" si="51"/>
        <v>10002.285714283586</v>
      </c>
      <c r="Y302" s="2">
        <f t="shared" si="62"/>
        <v>56537769.532510534</v>
      </c>
      <c r="Z302" s="2" t="str">
        <f t="shared" si="52"/>
        <v>MEEP</v>
      </c>
      <c r="AA302" s="2">
        <f>IF(Z302="HERE",Y302,AA301+Graph!$G$1*1000)</f>
        <v>90567579.818224996</v>
      </c>
      <c r="AB302" s="2">
        <f t="shared" si="63"/>
        <v>420000</v>
      </c>
      <c r="AC302" s="2">
        <f t="shared" si="64"/>
        <v>54674857.750802159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233</v>
      </c>
      <c r="C303" s="7"/>
      <c r="D303" s="2" t="e">
        <f t="shared" si="55"/>
        <v>#N/A</v>
      </c>
      <c r="E303" s="2" t="e">
        <f t="shared" si="67"/>
        <v>#N/A</v>
      </c>
      <c r="F303" s="2">
        <v>1509163.5328167677</v>
      </c>
      <c r="G303" s="2">
        <f t="shared" si="70"/>
        <v>639997.71428571432</v>
      </c>
      <c r="H303" s="2">
        <f t="shared" si="65"/>
        <v>162834471.46508756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2935417.571428583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1531589.4417766929</v>
      </c>
      <c r="Q303" s="2">
        <f t="shared" si="71"/>
        <v>650000</v>
      </c>
      <c r="R303" s="2">
        <f t="shared" si="66"/>
        <v>165622435.28331292</v>
      </c>
      <c r="S303" s="2">
        <f t="shared" si="58"/>
        <v>639997.71428570151</v>
      </c>
      <c r="T303" s="2">
        <f t="shared" si="59"/>
        <v>10002.285714285914</v>
      </c>
      <c r="U303" s="2">
        <f t="shared" si="60"/>
        <v>650000</v>
      </c>
      <c r="V303" s="2">
        <f t="shared" si="34"/>
        <v>109074663.46508805</v>
      </c>
      <c r="W303" s="2">
        <f t="shared" si="61"/>
        <v>639997.71428571641</v>
      </c>
      <c r="X303" s="2">
        <f t="shared" si="51"/>
        <v>10002.285714283586</v>
      </c>
      <c r="Y303" s="2">
        <f t="shared" si="62"/>
        <v>56547771.818224818</v>
      </c>
      <c r="Z303" s="2" t="str">
        <f t="shared" si="52"/>
        <v>MEEP</v>
      </c>
      <c r="AA303" s="2">
        <f>IF(Z303="HERE",Y303,AA302+Graph!$G$1*1000)</f>
        <v>90987579.818224996</v>
      </c>
      <c r="AB303" s="2">
        <f t="shared" si="63"/>
        <v>420000</v>
      </c>
      <c r="AC303" s="2">
        <f t="shared" si="64"/>
        <v>54674857.750802159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234</v>
      </c>
      <c r="C304" s="7"/>
      <c r="D304" s="2" t="e">
        <f t="shared" si="55"/>
        <v>#N/A</v>
      </c>
      <c r="E304" s="2" t="e">
        <f t="shared" si="67"/>
        <v>#N/A</v>
      </c>
      <c r="F304" s="2">
        <v>1513670.7265960872</v>
      </c>
      <c r="G304" s="2">
        <f t="shared" si="70"/>
        <v>639997.71428571432</v>
      </c>
      <c r="H304" s="2">
        <f t="shared" si="65"/>
        <v>163474469.17937326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2945419.8571428689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1536171.0264105499</v>
      </c>
      <c r="Q304" s="2">
        <f t="shared" si="71"/>
        <v>650000</v>
      </c>
      <c r="R304" s="2">
        <f t="shared" si="66"/>
        <v>166272435.28331292</v>
      </c>
      <c r="S304" s="2">
        <f t="shared" si="58"/>
        <v>639997.71428570151</v>
      </c>
      <c r="T304" s="2">
        <f t="shared" si="59"/>
        <v>10002.285714285914</v>
      </c>
      <c r="U304" s="2">
        <f t="shared" si="60"/>
        <v>650000</v>
      </c>
      <c r="V304" s="2">
        <f t="shared" si="34"/>
        <v>109714661.17937377</v>
      </c>
      <c r="W304" s="2">
        <f t="shared" si="61"/>
        <v>639997.71428571641</v>
      </c>
      <c r="X304" s="2">
        <f t="shared" si="51"/>
        <v>10002.285714283586</v>
      </c>
      <c r="Y304" s="2">
        <f t="shared" si="62"/>
        <v>56557774.103939101</v>
      </c>
      <c r="Z304" s="2" t="str">
        <f t="shared" si="52"/>
        <v>MEEP</v>
      </c>
      <c r="AA304" s="2">
        <f>IF(Z304="HERE",Y304,AA303+Graph!$G$1*1000)</f>
        <v>91407579.818224996</v>
      </c>
      <c r="AB304" s="2">
        <f t="shared" si="63"/>
        <v>420000</v>
      </c>
      <c r="AC304" s="2">
        <f t="shared" si="64"/>
        <v>54674857.750802159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235</v>
      </c>
      <c r="C305" s="7"/>
      <c r="D305" s="2" t="e">
        <f t="shared" si="55"/>
        <v>#N/A</v>
      </c>
      <c r="E305" s="2" t="e">
        <f t="shared" si="67"/>
        <v>#N/A</v>
      </c>
      <c r="F305" s="2">
        <v>1518177.9203754365</v>
      </c>
      <c r="G305" s="2">
        <f t="shared" si="70"/>
        <v>639997.71428571432</v>
      </c>
      <c r="H305" s="2">
        <f t="shared" si="65"/>
        <v>164114466.89365897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2955422.1428571548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1540752.6110444069</v>
      </c>
      <c r="Q305" s="2">
        <f t="shared" si="71"/>
        <v>650000</v>
      </c>
      <c r="R305" s="2">
        <f t="shared" si="66"/>
        <v>166922435.28331292</v>
      </c>
      <c r="S305" s="2">
        <f t="shared" si="58"/>
        <v>639997.71428570151</v>
      </c>
      <c r="T305" s="2">
        <f t="shared" si="59"/>
        <v>10002.285714285914</v>
      </c>
      <c r="U305" s="2">
        <f t="shared" si="60"/>
        <v>650000</v>
      </c>
      <c r="V305" s="2">
        <f t="shared" si="34"/>
        <v>110354658.89365949</v>
      </c>
      <c r="W305" s="2">
        <f t="shared" si="61"/>
        <v>639997.71428571641</v>
      </c>
      <c r="X305" s="2">
        <f t="shared" si="51"/>
        <v>10002.285714283586</v>
      </c>
      <c r="Y305" s="2">
        <f t="shared" si="62"/>
        <v>56567776.389653385</v>
      </c>
      <c r="Z305" s="2" t="str">
        <f t="shared" si="52"/>
        <v>MEEP</v>
      </c>
      <c r="AA305" s="2">
        <f>IF(Z305="HERE",Y305,AA304+Graph!$G$1*1000)</f>
        <v>91827579.818224996</v>
      </c>
      <c r="AB305" s="2">
        <f t="shared" si="63"/>
        <v>420000</v>
      </c>
      <c r="AC305" s="2">
        <f t="shared" si="64"/>
        <v>54674857.750802159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236</v>
      </c>
      <c r="C306" s="7"/>
      <c r="D306" s="2" t="e">
        <f t="shared" si="55"/>
        <v>#N/A</v>
      </c>
      <c r="E306" s="2" t="e">
        <f t="shared" si="67"/>
        <v>#N/A</v>
      </c>
      <c r="F306" s="2">
        <v>1522685.1141547561</v>
      </c>
      <c r="G306" s="2">
        <f t="shared" si="70"/>
        <v>639997.71428571432</v>
      </c>
      <c r="H306" s="2">
        <f t="shared" si="65"/>
        <v>164754464.60794467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2965424.4285714407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1545334.1956782639</v>
      </c>
      <c r="Q306" s="2">
        <f t="shared" si="71"/>
        <v>650000</v>
      </c>
      <c r="R306" s="2">
        <f t="shared" si="66"/>
        <v>167572435.28331292</v>
      </c>
      <c r="S306" s="2">
        <f t="shared" si="58"/>
        <v>639997.71428570151</v>
      </c>
      <c r="T306" s="2">
        <f t="shared" si="59"/>
        <v>10002.285714285914</v>
      </c>
      <c r="U306" s="2">
        <f t="shared" si="60"/>
        <v>650000</v>
      </c>
      <c r="V306" s="2">
        <f t="shared" si="34"/>
        <v>110994656.6079452</v>
      </c>
      <c r="W306" s="2">
        <f t="shared" si="61"/>
        <v>639997.71428571641</v>
      </c>
      <c r="X306" s="2">
        <f t="shared" si="51"/>
        <v>10002.285714283586</v>
      </c>
      <c r="Y306" s="2">
        <f t="shared" si="62"/>
        <v>56577778.675367668</v>
      </c>
      <c r="Z306" s="2" t="str">
        <f t="shared" si="52"/>
        <v>MEEP</v>
      </c>
      <c r="AA306" s="2">
        <f>IF(Z306="HERE",Y306,AA305+Graph!$G$1*1000)</f>
        <v>92247579.818224996</v>
      </c>
      <c r="AB306" s="2">
        <f t="shared" si="63"/>
        <v>420000</v>
      </c>
      <c r="AC306" s="2">
        <f t="shared" si="64"/>
        <v>54674857.750802159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237</v>
      </c>
      <c r="C307" s="7"/>
      <c r="D307" s="2" t="e">
        <f t="shared" si="55"/>
        <v>#N/A</v>
      </c>
      <c r="E307" s="2" t="e">
        <f t="shared" si="67"/>
        <v>#N/A</v>
      </c>
      <c r="F307" s="2">
        <v>1527192.3079340756</v>
      </c>
      <c r="G307" s="2">
        <f t="shared" si="70"/>
        <v>639997.71428571432</v>
      </c>
      <c r="H307" s="2">
        <f t="shared" si="65"/>
        <v>165394462.32223037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2975426.7142857267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1549915.7803121209</v>
      </c>
      <c r="Q307" s="2">
        <f t="shared" si="71"/>
        <v>650000</v>
      </c>
      <c r="R307" s="2">
        <f t="shared" si="66"/>
        <v>168222435.28331292</v>
      </c>
      <c r="S307" s="2">
        <f t="shared" si="58"/>
        <v>639997.71428570151</v>
      </c>
      <c r="T307" s="2">
        <f t="shared" si="59"/>
        <v>10002.285714285914</v>
      </c>
      <c r="U307" s="2">
        <f t="shared" si="60"/>
        <v>650000</v>
      </c>
      <c r="V307" s="2">
        <f t="shared" si="34"/>
        <v>111634654.32223092</v>
      </c>
      <c r="W307" s="2">
        <f t="shared" si="61"/>
        <v>639997.71428571641</v>
      </c>
      <c r="X307" s="2">
        <f t="shared" si="51"/>
        <v>10002.285714283586</v>
      </c>
      <c r="Y307" s="2">
        <f t="shared" si="62"/>
        <v>56587780.961081952</v>
      </c>
      <c r="Z307" s="2" t="str">
        <f t="shared" si="52"/>
        <v>MEEP</v>
      </c>
      <c r="AA307" s="2">
        <f>IF(Z307="HERE",Y307,AA306+Graph!$G$1*1000)</f>
        <v>92667579.818224996</v>
      </c>
      <c r="AB307" s="2">
        <f t="shared" si="63"/>
        <v>420000</v>
      </c>
      <c r="AC307" s="2">
        <f t="shared" si="64"/>
        <v>54674857.750802159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238</v>
      </c>
      <c r="C308" s="7"/>
      <c r="D308" s="2" t="e">
        <f t="shared" si="55"/>
        <v>#N/A</v>
      </c>
      <c r="E308" s="2" t="e">
        <f t="shared" si="67"/>
        <v>#N/A</v>
      </c>
      <c r="F308" s="2">
        <v>1531699.5017134249</v>
      </c>
      <c r="G308" s="2">
        <f t="shared" si="70"/>
        <v>639997.71428571432</v>
      </c>
      <c r="H308" s="2">
        <f t="shared" si="65"/>
        <v>166034460.03651607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2985429.0000000126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1554497.3649459779</v>
      </c>
      <c r="Q308" s="2">
        <f t="shared" si="71"/>
        <v>650000</v>
      </c>
      <c r="R308" s="2">
        <f t="shared" si="66"/>
        <v>168872435.28331292</v>
      </c>
      <c r="S308" s="2">
        <f t="shared" si="58"/>
        <v>639997.71428570151</v>
      </c>
      <c r="T308" s="2">
        <f t="shared" si="59"/>
        <v>10002.285714285914</v>
      </c>
      <c r="U308" s="2">
        <f t="shared" si="60"/>
        <v>650000</v>
      </c>
      <c r="V308" s="2">
        <f t="shared" si="34"/>
        <v>112274652.03651664</v>
      </c>
      <c r="W308" s="2">
        <f t="shared" si="61"/>
        <v>639997.71428571641</v>
      </c>
      <c r="X308" s="2">
        <f t="shared" si="51"/>
        <v>10002.285714283586</v>
      </c>
      <c r="Y308" s="2">
        <f t="shared" si="62"/>
        <v>56597783.246796235</v>
      </c>
      <c r="Z308" s="2" t="str">
        <f t="shared" si="52"/>
        <v>MEEP</v>
      </c>
      <c r="AA308" s="2">
        <f>IF(Z308="HERE",Y308,AA307+Graph!$G$1*1000)</f>
        <v>93087579.818224996</v>
      </c>
      <c r="AB308" s="2">
        <f t="shared" si="63"/>
        <v>420000</v>
      </c>
      <c r="AC308" s="2">
        <f t="shared" si="64"/>
        <v>54674857.750802159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239</v>
      </c>
      <c r="C309" s="7"/>
      <c r="D309" s="2" t="e">
        <f t="shared" si="55"/>
        <v>#N/A</v>
      </c>
      <c r="E309" s="2" t="e">
        <f t="shared" si="67"/>
        <v>#N/A</v>
      </c>
      <c r="F309" s="2">
        <v>1536206.6954927444</v>
      </c>
      <c r="G309" s="2">
        <f t="shared" si="70"/>
        <v>639997.71428571432</v>
      </c>
      <c r="H309" s="2">
        <f t="shared" si="65"/>
        <v>166674457.75080177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2995431.2857142985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1559078.9495798349</v>
      </c>
      <c r="Q309" s="2">
        <f t="shared" si="71"/>
        <v>650000</v>
      </c>
      <c r="R309" s="2">
        <f t="shared" si="66"/>
        <v>169522435.28331292</v>
      </c>
      <c r="S309" s="2">
        <f t="shared" si="58"/>
        <v>639997.71428570151</v>
      </c>
      <c r="T309" s="2">
        <f t="shared" si="59"/>
        <v>10002.285714285914</v>
      </c>
      <c r="U309" s="2">
        <f t="shared" si="60"/>
        <v>650000</v>
      </c>
      <c r="V309" s="2">
        <f t="shared" si="34"/>
        <v>112914649.75080235</v>
      </c>
      <c r="W309" s="2">
        <f t="shared" si="61"/>
        <v>639997.71428571641</v>
      </c>
      <c r="X309" s="2">
        <f t="shared" si="51"/>
        <v>10002.285714283586</v>
      </c>
      <c r="Y309" s="2">
        <f t="shared" si="62"/>
        <v>56607785.532510519</v>
      </c>
      <c r="Z309" s="2" t="str">
        <f t="shared" si="52"/>
        <v>MEEP</v>
      </c>
      <c r="AA309" s="2">
        <f>IF(Z309="HERE",Y309,AA308+Graph!$G$1*1000)</f>
        <v>93507579.818224996</v>
      </c>
      <c r="AB309" s="2">
        <f t="shared" si="63"/>
        <v>420000</v>
      </c>
      <c r="AC309" s="2">
        <f t="shared" si="64"/>
        <v>54674857.750802159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240</v>
      </c>
      <c r="C310" s="7"/>
      <c r="D310" s="2" t="e">
        <f t="shared" si="55"/>
        <v>#N/A</v>
      </c>
      <c r="E310" s="2" t="e">
        <f t="shared" si="67"/>
        <v>#N/A</v>
      </c>
      <c r="F310" s="2">
        <v>1540713.889272064</v>
      </c>
      <c r="G310" s="2">
        <f t="shared" si="70"/>
        <v>639997.71428571432</v>
      </c>
      <c r="H310" s="2">
        <f t="shared" si="65"/>
        <v>167314455.46508747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3005433.5714285844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1563660.5342136621</v>
      </c>
      <c r="Q310" s="2">
        <f t="shared" si="71"/>
        <v>650000</v>
      </c>
      <c r="R310" s="2">
        <f t="shared" si="66"/>
        <v>170172435.28331292</v>
      </c>
      <c r="S310" s="2">
        <f t="shared" si="58"/>
        <v>639997.71428570151</v>
      </c>
      <c r="T310" s="2">
        <f t="shared" si="59"/>
        <v>10002.285714285914</v>
      </c>
      <c r="U310" s="2">
        <f t="shared" si="60"/>
        <v>650000</v>
      </c>
      <c r="V310" s="2">
        <f t="shared" si="34"/>
        <v>113554647.46508807</v>
      </c>
      <c r="W310" s="2">
        <f t="shared" si="61"/>
        <v>639997.71428571641</v>
      </c>
      <c r="X310" s="2">
        <f t="shared" si="51"/>
        <v>10002.285714283586</v>
      </c>
      <c r="Y310" s="2">
        <f t="shared" si="62"/>
        <v>56617787.818224803</v>
      </c>
      <c r="Z310" s="2" t="str">
        <f t="shared" si="52"/>
        <v>MEEP</v>
      </c>
      <c r="AA310" s="2">
        <f>IF(Z310="HERE",Y310,AA309+Graph!$G$1*1000)</f>
        <v>93927579.818224996</v>
      </c>
      <c r="AB310" s="2">
        <f t="shared" si="63"/>
        <v>420000</v>
      </c>
      <c r="AC310" s="2">
        <f t="shared" si="64"/>
        <v>54674857.750802159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241</v>
      </c>
      <c r="C311" s="7"/>
      <c r="D311" s="2" t="e">
        <f t="shared" si="55"/>
        <v>#N/A</v>
      </c>
      <c r="E311" s="2" t="e">
        <f t="shared" si="67"/>
        <v>#N/A</v>
      </c>
      <c r="F311" s="2">
        <v>1545221.0830514133</v>
      </c>
      <c r="G311" s="2">
        <f t="shared" si="70"/>
        <v>639997.71428571432</v>
      </c>
      <c r="H311" s="2">
        <f t="shared" si="65"/>
        <v>167954453.17937317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3015435.8571428703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1568242.1188475192</v>
      </c>
      <c r="Q311" s="2">
        <f t="shared" si="71"/>
        <v>650000</v>
      </c>
      <c r="R311" s="2">
        <f t="shared" si="66"/>
        <v>170822435.28331292</v>
      </c>
      <c r="S311" s="2">
        <f t="shared" si="58"/>
        <v>639997.71428570151</v>
      </c>
      <c r="T311" s="2">
        <f t="shared" si="59"/>
        <v>10002.285714285914</v>
      </c>
      <c r="U311" s="2">
        <f t="shared" si="60"/>
        <v>650000</v>
      </c>
      <c r="V311" s="2">
        <f t="shared" si="34"/>
        <v>114194645.17937379</v>
      </c>
      <c r="W311" s="2">
        <f t="shared" si="61"/>
        <v>639997.71428571641</v>
      </c>
      <c r="X311" s="2">
        <f t="shared" si="51"/>
        <v>10002.285714283586</v>
      </c>
      <c r="Y311" s="2">
        <f t="shared" si="62"/>
        <v>56627790.103939086</v>
      </c>
      <c r="Z311" s="2" t="str">
        <f t="shared" si="52"/>
        <v>MEEP</v>
      </c>
      <c r="AA311" s="2">
        <f>IF(Z311="HERE",Y311,AA310+Graph!$G$1*1000)</f>
        <v>94347579.818224996</v>
      </c>
      <c r="AB311" s="2">
        <f t="shared" si="63"/>
        <v>420000</v>
      </c>
      <c r="AC311" s="2">
        <f t="shared" si="64"/>
        <v>54674857.750802159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242</v>
      </c>
      <c r="C312" s="7"/>
      <c r="D312" s="2" t="e">
        <f t="shared" si="55"/>
        <v>#N/A</v>
      </c>
      <c r="E312" s="2" t="e">
        <f t="shared" si="67"/>
        <v>#N/A</v>
      </c>
      <c r="F312" s="2">
        <v>1549728.2768307328</v>
      </c>
      <c r="G312" s="2">
        <f t="shared" si="70"/>
        <v>639997.71428571432</v>
      </c>
      <c r="H312" s="2">
        <f t="shared" si="65"/>
        <v>168594450.89365888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3025438.1428571562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1572823.7034813762</v>
      </c>
      <c r="Q312" s="2">
        <f t="shared" si="71"/>
        <v>650000</v>
      </c>
      <c r="R312" s="2">
        <f t="shared" si="66"/>
        <v>171472435.28331292</v>
      </c>
      <c r="S312" s="2">
        <f t="shared" si="58"/>
        <v>639997.71428570151</v>
      </c>
      <c r="T312" s="2">
        <f t="shared" si="59"/>
        <v>10002.285714285914</v>
      </c>
      <c r="U312" s="2">
        <f t="shared" si="60"/>
        <v>650000</v>
      </c>
      <c r="V312" s="2">
        <f t="shared" si="34"/>
        <v>114834642.8936595</v>
      </c>
      <c r="W312" s="2">
        <f t="shared" si="61"/>
        <v>639997.71428571641</v>
      </c>
      <c r="X312" s="2">
        <f t="shared" si="51"/>
        <v>10002.285714283586</v>
      </c>
      <c r="Y312" s="2">
        <f t="shared" si="62"/>
        <v>56637792.38965337</v>
      </c>
      <c r="Z312" s="2" t="str">
        <f t="shared" si="52"/>
        <v>MEEP</v>
      </c>
      <c r="AA312" s="2">
        <f>IF(Z312="HERE",Y312,AA311+Graph!$G$1*1000)</f>
        <v>94767579.818224996</v>
      </c>
      <c r="AB312" s="2">
        <f t="shared" si="63"/>
        <v>420000</v>
      </c>
      <c r="AC312" s="2">
        <f t="shared" si="64"/>
        <v>54674857.750802159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243</v>
      </c>
      <c r="C313" s="7"/>
      <c r="D313" s="2" t="e">
        <f t="shared" si="55"/>
        <v>#N/A</v>
      </c>
      <c r="E313" s="2" t="e">
        <f t="shared" si="67"/>
        <v>#N/A</v>
      </c>
      <c r="F313" s="2">
        <v>1554235.4706100523</v>
      </c>
      <c r="G313" s="2">
        <f t="shared" si="70"/>
        <v>639997.71428571432</v>
      </c>
      <c r="H313" s="2">
        <f t="shared" si="65"/>
        <v>169234448.60794458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3035440.4285714421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1577405.2881152332</v>
      </c>
      <c r="Q313" s="2">
        <f t="shared" si="71"/>
        <v>650000</v>
      </c>
      <c r="R313" s="2">
        <f t="shared" si="66"/>
        <v>172122435.28331292</v>
      </c>
      <c r="S313" s="2">
        <f t="shared" si="58"/>
        <v>639997.71428570151</v>
      </c>
      <c r="T313" s="2">
        <f t="shared" si="59"/>
        <v>10002.285714285914</v>
      </c>
      <c r="U313" s="2">
        <f t="shared" si="60"/>
        <v>650000</v>
      </c>
      <c r="V313" s="2">
        <f t="shared" si="34"/>
        <v>115474640.60794522</v>
      </c>
      <c r="W313" s="2">
        <f t="shared" si="61"/>
        <v>639997.71428571641</v>
      </c>
      <c r="X313" s="2">
        <f t="shared" si="51"/>
        <v>10002.285714283586</v>
      </c>
      <c r="Y313" s="2">
        <f t="shared" si="62"/>
        <v>56647794.675367653</v>
      </c>
      <c r="Z313" s="2" t="str">
        <f t="shared" si="52"/>
        <v>MEEP</v>
      </c>
      <c r="AA313" s="2">
        <f>IF(Z313="HERE",Y313,AA312+Graph!$G$1*1000)</f>
        <v>95187579.818224996</v>
      </c>
      <c r="AB313" s="2">
        <f t="shared" si="63"/>
        <v>420000</v>
      </c>
      <c r="AC313" s="2">
        <f t="shared" si="64"/>
        <v>54674857.750802159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244</v>
      </c>
      <c r="C314" s="7"/>
      <c r="D314" s="2" t="e">
        <f t="shared" si="55"/>
        <v>#N/A</v>
      </c>
      <c r="E314" s="2" t="e">
        <f t="shared" si="67"/>
        <v>#N/A</v>
      </c>
      <c r="F314" s="2">
        <v>1558742.6643894017</v>
      </c>
      <c r="G314" s="2">
        <f t="shared" si="70"/>
        <v>639997.71428571432</v>
      </c>
      <c r="H314" s="2">
        <f t="shared" si="65"/>
        <v>169874446.32223028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3045442.7142857281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1581986.8727490902</v>
      </c>
      <c r="Q314" s="2">
        <f t="shared" si="71"/>
        <v>650000</v>
      </c>
      <c r="R314" s="2">
        <f t="shared" si="66"/>
        <v>172772435.28331292</v>
      </c>
      <c r="S314" s="2">
        <f t="shared" si="58"/>
        <v>639997.71428570151</v>
      </c>
      <c r="T314" s="2">
        <f t="shared" si="59"/>
        <v>10002.285714285914</v>
      </c>
      <c r="U314" s="2">
        <f t="shared" si="60"/>
        <v>650000</v>
      </c>
      <c r="V314" s="2">
        <f t="shared" si="34"/>
        <v>116114638.32223094</v>
      </c>
      <c r="W314" s="2">
        <f t="shared" si="61"/>
        <v>639997.71428571641</v>
      </c>
      <c r="X314" s="2">
        <f t="shared" si="51"/>
        <v>10002.285714283586</v>
      </c>
      <c r="Y314" s="2">
        <f t="shared" si="62"/>
        <v>56657796.961081937</v>
      </c>
      <c r="Z314" s="2" t="str">
        <f t="shared" si="52"/>
        <v>MEEP</v>
      </c>
      <c r="AA314" s="2">
        <f>IF(Z314="HERE",Y314,AA313+Graph!$G$1*1000)</f>
        <v>95607579.818224996</v>
      </c>
      <c r="AB314" s="2">
        <f t="shared" si="63"/>
        <v>420000</v>
      </c>
      <c r="AC314" s="2">
        <f t="shared" si="64"/>
        <v>54674857.750802159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245</v>
      </c>
      <c r="C315" s="7"/>
      <c r="D315" s="2" t="e">
        <f t="shared" si="55"/>
        <v>#N/A</v>
      </c>
      <c r="E315" s="2" t="e">
        <f t="shared" si="67"/>
        <v>#N/A</v>
      </c>
      <c r="F315" s="2">
        <v>1563249.8581687212</v>
      </c>
      <c r="G315" s="2">
        <f t="shared" si="70"/>
        <v>639997.71428571432</v>
      </c>
      <c r="H315" s="2">
        <f t="shared" si="65"/>
        <v>170514444.03651598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3055445.000000014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1586568.4573829472</v>
      </c>
      <c r="Q315" s="2">
        <f t="shared" si="71"/>
        <v>650000</v>
      </c>
      <c r="R315" s="2">
        <f t="shared" si="66"/>
        <v>173422435.28331292</v>
      </c>
      <c r="S315" s="2">
        <f t="shared" si="58"/>
        <v>639997.71428570151</v>
      </c>
      <c r="T315" s="2">
        <f t="shared" si="59"/>
        <v>10002.285714285914</v>
      </c>
      <c r="U315" s="2">
        <f t="shared" si="60"/>
        <v>650000</v>
      </c>
      <c r="V315" s="2">
        <f t="shared" si="34"/>
        <v>116754636.03651665</v>
      </c>
      <c r="W315" s="2">
        <f t="shared" si="61"/>
        <v>639997.71428571641</v>
      </c>
      <c r="X315" s="2">
        <f t="shared" si="51"/>
        <v>10002.285714283586</v>
      </c>
      <c r="Y315" s="2">
        <f t="shared" si="62"/>
        <v>56667799.246796221</v>
      </c>
      <c r="Z315" s="2" t="str">
        <f t="shared" si="52"/>
        <v>MEEP</v>
      </c>
      <c r="AA315" s="2">
        <f>IF(Z315="HERE",Y315,AA314+Graph!$G$1*1000)</f>
        <v>96027579.818224996</v>
      </c>
      <c r="AB315" s="2">
        <f t="shared" si="63"/>
        <v>420000</v>
      </c>
      <c r="AC315" s="2">
        <f t="shared" si="64"/>
        <v>54674857.750802159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246</v>
      </c>
      <c r="C316" s="7"/>
      <c r="D316" s="2" t="e">
        <f t="shared" si="55"/>
        <v>#N/A</v>
      </c>
      <c r="E316" s="2" t="e">
        <f t="shared" si="67"/>
        <v>#N/A</v>
      </c>
      <c r="F316" s="2">
        <v>1567757.0519480407</v>
      </c>
      <c r="G316" s="2">
        <f t="shared" si="70"/>
        <v>639997.71428571432</v>
      </c>
      <c r="H316" s="2">
        <f t="shared" si="65"/>
        <v>171154441.75080168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3065447.2857142999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1591150.0420168042</v>
      </c>
      <c r="Q316" s="2">
        <f t="shared" si="71"/>
        <v>650000</v>
      </c>
      <c r="R316" s="2">
        <f t="shared" si="66"/>
        <v>174072435.28331292</v>
      </c>
      <c r="S316" s="2">
        <f t="shared" si="58"/>
        <v>639997.71428570151</v>
      </c>
      <c r="T316" s="2">
        <f t="shared" si="59"/>
        <v>10002.285714285914</v>
      </c>
      <c r="U316" s="2">
        <f t="shared" si="60"/>
        <v>650000</v>
      </c>
      <c r="V316" s="2">
        <f t="shared" si="34"/>
        <v>117394633.75080237</v>
      </c>
      <c r="W316" s="2">
        <f t="shared" si="61"/>
        <v>639997.71428571641</v>
      </c>
      <c r="X316" s="2">
        <f t="shared" si="51"/>
        <v>10002.285714283586</v>
      </c>
      <c r="Y316" s="2">
        <f t="shared" si="62"/>
        <v>56677801.532510504</v>
      </c>
      <c r="Z316" s="2" t="str">
        <f t="shared" si="52"/>
        <v>MEEP</v>
      </c>
      <c r="AA316" s="2">
        <f>IF(Z316="HERE",Y316,AA315+Graph!$G$1*1000)</f>
        <v>96447579.818224996</v>
      </c>
      <c r="AB316" s="2">
        <f t="shared" si="63"/>
        <v>420000</v>
      </c>
      <c r="AC316" s="2">
        <f t="shared" si="64"/>
        <v>54674857.750802159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247</v>
      </c>
      <c r="C317" s="7"/>
      <c r="D317" s="2" t="e">
        <f t="shared" si="55"/>
        <v>#N/A</v>
      </c>
      <c r="E317" s="2" t="e">
        <f t="shared" si="67"/>
        <v>#N/A</v>
      </c>
      <c r="F317" s="2">
        <v>1572264.2457273901</v>
      </c>
      <c r="G317" s="2">
        <f t="shared" si="70"/>
        <v>639997.71428571432</v>
      </c>
      <c r="H317" s="2">
        <f t="shared" si="65"/>
        <v>171794439.46508738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3075449.5714285858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1595731.6266506612</v>
      </c>
      <c r="Q317" s="2">
        <f t="shared" si="71"/>
        <v>650000</v>
      </c>
      <c r="R317" s="2">
        <f t="shared" si="66"/>
        <v>174722435.28331292</v>
      </c>
      <c r="S317" s="2">
        <f t="shared" si="58"/>
        <v>639997.71428570151</v>
      </c>
      <c r="T317" s="2">
        <f t="shared" si="59"/>
        <v>10002.285714285914</v>
      </c>
      <c r="U317" s="2">
        <f t="shared" si="60"/>
        <v>650000</v>
      </c>
      <c r="V317" s="2">
        <f t="shared" si="34"/>
        <v>118034631.46508808</v>
      </c>
      <c r="W317" s="2">
        <f t="shared" si="61"/>
        <v>639997.71428571641</v>
      </c>
      <c r="X317" s="2">
        <f t="shared" si="51"/>
        <v>10002.285714283586</v>
      </c>
      <c r="Y317" s="2">
        <f t="shared" si="62"/>
        <v>56687803.818224788</v>
      </c>
      <c r="Z317" s="2" t="str">
        <f t="shared" si="52"/>
        <v>MEEP</v>
      </c>
      <c r="AA317" s="2">
        <f>IF(Z317="HERE",Y317,AA316+Graph!$G$1*1000)</f>
        <v>96867579.818224996</v>
      </c>
      <c r="AB317" s="2">
        <f t="shared" si="63"/>
        <v>420000</v>
      </c>
      <c r="AC317" s="2">
        <f t="shared" si="64"/>
        <v>54674857.750802159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248</v>
      </c>
      <c r="C318" s="7"/>
      <c r="D318" s="2" t="e">
        <f t="shared" si="55"/>
        <v>#N/A</v>
      </c>
      <c r="E318" s="2" t="e">
        <f t="shared" si="67"/>
        <v>#N/A</v>
      </c>
      <c r="F318" s="2">
        <v>1576771.4395067096</v>
      </c>
      <c r="G318" s="2">
        <f t="shared" si="70"/>
        <v>639997.71428571432</v>
      </c>
      <c r="H318" s="2">
        <f t="shared" si="65"/>
        <v>172434437.17937309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3085451.8571428717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1600313.2112845182</v>
      </c>
      <c r="Q318" s="2">
        <f t="shared" si="71"/>
        <v>650000</v>
      </c>
      <c r="R318" s="2">
        <f t="shared" si="66"/>
        <v>175372435.28331292</v>
      </c>
      <c r="S318" s="2">
        <f t="shared" si="58"/>
        <v>639997.71428570151</v>
      </c>
      <c r="T318" s="2">
        <f t="shared" si="59"/>
        <v>10002.285714285914</v>
      </c>
      <c r="U318" s="2">
        <f t="shared" si="60"/>
        <v>650000</v>
      </c>
      <c r="V318" s="2">
        <f t="shared" si="34"/>
        <v>118674629.1793738</v>
      </c>
      <c r="W318" s="2">
        <f t="shared" si="61"/>
        <v>639997.71428571641</v>
      </c>
      <c r="X318" s="2">
        <f t="shared" si="51"/>
        <v>10002.285714283586</v>
      </c>
      <c r="Y318" s="2">
        <f t="shared" si="62"/>
        <v>56697806.103939071</v>
      </c>
      <c r="Z318" s="2" t="str">
        <f t="shared" si="52"/>
        <v>MEEP</v>
      </c>
      <c r="AA318" s="2">
        <f>IF(Z318="HERE",Y318,AA317+Graph!$G$1*1000)</f>
        <v>97287579.818224996</v>
      </c>
      <c r="AB318" s="2">
        <f t="shared" si="63"/>
        <v>420000</v>
      </c>
      <c r="AC318" s="2">
        <f t="shared" si="64"/>
        <v>54674857.750802159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249</v>
      </c>
      <c r="C319" s="7"/>
      <c r="D319" s="2" t="e">
        <f t="shared" si="55"/>
        <v>#N/A</v>
      </c>
      <c r="E319" s="2" t="e">
        <f t="shared" si="67"/>
        <v>#N/A</v>
      </c>
      <c r="F319" s="2">
        <v>1581278.6332860291</v>
      </c>
      <c r="G319" s="2">
        <f t="shared" si="70"/>
        <v>639997.71428571432</v>
      </c>
      <c r="H319" s="2">
        <f t="shared" si="65"/>
        <v>173074434.89365879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3095454.1428571576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1604894.7959183455</v>
      </c>
      <c r="Q319" s="2">
        <f t="shared" si="71"/>
        <v>650000</v>
      </c>
      <c r="R319" s="2">
        <f t="shared" si="66"/>
        <v>176022435.28331292</v>
      </c>
      <c r="S319" s="2">
        <f t="shared" si="58"/>
        <v>639997.71428570151</v>
      </c>
      <c r="T319" s="2">
        <f t="shared" si="59"/>
        <v>10002.285714285914</v>
      </c>
      <c r="U319" s="2">
        <f t="shared" si="60"/>
        <v>650000</v>
      </c>
      <c r="V319" s="2">
        <f t="shared" si="34"/>
        <v>119314626.89365952</v>
      </c>
      <c r="W319" s="2">
        <f t="shared" si="61"/>
        <v>639997.71428571641</v>
      </c>
      <c r="X319" s="2">
        <f t="shared" si="51"/>
        <v>10002.285714283586</v>
      </c>
      <c r="Y319" s="2">
        <f t="shared" si="62"/>
        <v>56707808.389653355</v>
      </c>
      <c r="Z319" s="2" t="str">
        <f t="shared" si="52"/>
        <v>MEEP</v>
      </c>
      <c r="AA319" s="2">
        <f>IF(Z319="HERE",Y319,AA318+Graph!$G$1*1000)</f>
        <v>97707579.818224996</v>
      </c>
      <c r="AB319" s="2">
        <f t="shared" si="63"/>
        <v>420000</v>
      </c>
      <c r="AC319" s="2">
        <f t="shared" si="64"/>
        <v>54674857.750802159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250</v>
      </c>
      <c r="C320" s="7"/>
      <c r="D320" s="2" t="e">
        <f t="shared" si="55"/>
        <v>#N/A</v>
      </c>
      <c r="E320" s="2" t="e">
        <f t="shared" si="67"/>
        <v>#N/A</v>
      </c>
      <c r="F320" s="2">
        <v>1585785.8270653784</v>
      </c>
      <c r="G320" s="2">
        <f t="shared" si="70"/>
        <v>639997.71428571432</v>
      </c>
      <c r="H320" s="2">
        <f t="shared" si="65"/>
        <v>173714432.60794449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3105456.4285714435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1609476.3805522025</v>
      </c>
      <c r="Q320" s="2">
        <f t="shared" si="71"/>
        <v>650000</v>
      </c>
      <c r="R320" s="2">
        <f t="shared" si="66"/>
        <v>176672435.28331292</v>
      </c>
      <c r="S320" s="2">
        <f t="shared" si="58"/>
        <v>639997.71428570151</v>
      </c>
      <c r="T320" s="2">
        <f t="shared" si="59"/>
        <v>10002.285714285914</v>
      </c>
      <c r="U320" s="2">
        <f t="shared" si="60"/>
        <v>650000</v>
      </c>
      <c r="V320" s="2">
        <f t="shared" si="34"/>
        <v>119954624.60794523</v>
      </c>
      <c r="W320" s="2">
        <f t="shared" si="61"/>
        <v>639997.71428571641</v>
      </c>
      <c r="X320" s="2">
        <f t="shared" si="51"/>
        <v>10002.285714283586</v>
      </c>
      <c r="Y320" s="2">
        <f t="shared" si="62"/>
        <v>56717810.675367638</v>
      </c>
      <c r="Z320" s="2" t="str">
        <f t="shared" si="52"/>
        <v>MEEP</v>
      </c>
      <c r="AA320" s="2">
        <f>IF(Z320="HERE",Y320,AA319+Graph!$G$1*1000)</f>
        <v>98127579.818224996</v>
      </c>
      <c r="AB320" s="2">
        <f t="shared" si="63"/>
        <v>420000</v>
      </c>
      <c r="AC320" s="2">
        <f t="shared" si="64"/>
        <v>54674857.750802159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251</v>
      </c>
      <c r="C321" s="7"/>
      <c r="D321" s="2" t="e">
        <f t="shared" si="55"/>
        <v>#N/A</v>
      </c>
      <c r="E321" s="2" t="e">
        <f t="shared" si="67"/>
        <v>#N/A</v>
      </c>
      <c r="F321" s="2">
        <v>1590293.020844698</v>
      </c>
      <c r="G321" s="2">
        <f t="shared" si="70"/>
        <v>639997.71428571432</v>
      </c>
      <c r="H321" s="2">
        <f t="shared" si="65"/>
        <v>174354430.32223019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3115458.7142857295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1614057.9651860595</v>
      </c>
      <c r="Q321" s="2">
        <f t="shared" si="71"/>
        <v>650000</v>
      </c>
      <c r="R321" s="2">
        <f t="shared" si="66"/>
        <v>177322435.28331292</v>
      </c>
      <c r="S321" s="2">
        <f t="shared" si="58"/>
        <v>639997.71428570151</v>
      </c>
      <c r="T321" s="2">
        <f t="shared" si="59"/>
        <v>10002.285714285914</v>
      </c>
      <c r="U321" s="2">
        <f t="shared" si="60"/>
        <v>650000</v>
      </c>
      <c r="V321" s="2">
        <f t="shared" si="34"/>
        <v>120594622.32223095</v>
      </c>
      <c r="W321" s="2">
        <f t="shared" si="61"/>
        <v>639997.71428571641</v>
      </c>
      <c r="X321" s="2">
        <f t="shared" si="51"/>
        <v>10002.285714283586</v>
      </c>
      <c r="Y321" s="2">
        <f t="shared" si="62"/>
        <v>56727812.961081922</v>
      </c>
      <c r="Z321" s="2" t="str">
        <f t="shared" si="52"/>
        <v>MEEP</v>
      </c>
      <c r="AA321" s="2">
        <f>IF(Z321="HERE",Y321,AA320+Graph!$G$1*1000)</f>
        <v>98547579.818224996</v>
      </c>
      <c r="AB321" s="2">
        <f t="shared" si="63"/>
        <v>420000</v>
      </c>
      <c r="AC321" s="2">
        <f t="shared" si="64"/>
        <v>54674857.750802159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252</v>
      </c>
      <c r="C322" s="7"/>
      <c r="D322" s="2" t="e">
        <f t="shared" si="55"/>
        <v>#N/A</v>
      </c>
      <c r="E322" s="2" t="e">
        <f t="shared" si="67"/>
        <v>#N/A</v>
      </c>
      <c r="F322" s="2">
        <v>1594800.2146240175</v>
      </c>
      <c r="G322" s="2">
        <f t="shared" si="70"/>
        <v>639997.71428571432</v>
      </c>
      <c r="H322" s="2">
        <f t="shared" si="65"/>
        <v>174994428.03651589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3125461.0000000154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1618639.5498199165</v>
      </c>
      <c r="Q322" s="2">
        <f t="shared" si="71"/>
        <v>650000</v>
      </c>
      <c r="R322" s="2">
        <f t="shared" si="66"/>
        <v>177972435.28331292</v>
      </c>
      <c r="S322" s="2">
        <f t="shared" si="58"/>
        <v>639997.71428570151</v>
      </c>
      <c r="T322" s="2">
        <f t="shared" si="59"/>
        <v>10002.285714285914</v>
      </c>
      <c r="U322" s="2">
        <f t="shared" si="60"/>
        <v>650000</v>
      </c>
      <c r="V322" s="2">
        <f t="shared" si="34"/>
        <v>121234620.03651667</v>
      </c>
      <c r="W322" s="2">
        <f t="shared" si="61"/>
        <v>639997.71428571641</v>
      </c>
      <c r="X322" s="2">
        <f t="shared" si="51"/>
        <v>10002.285714283586</v>
      </c>
      <c r="Y322" s="2">
        <f t="shared" si="62"/>
        <v>56737815.246796206</v>
      </c>
      <c r="Z322" s="2" t="str">
        <f t="shared" si="52"/>
        <v>MEEP</v>
      </c>
      <c r="AA322" s="2">
        <f>IF(Z322="HERE",Y322,AA321+Graph!$G$1*1000)</f>
        <v>98967579.818224996</v>
      </c>
      <c r="AB322" s="2">
        <f t="shared" si="63"/>
        <v>420000</v>
      </c>
      <c r="AC322" s="2">
        <f t="shared" si="64"/>
        <v>54674857.750802159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253</v>
      </c>
      <c r="C323" s="7"/>
      <c r="D323" s="2" t="e">
        <f t="shared" si="55"/>
        <v>#N/A</v>
      </c>
      <c r="E323" s="2" t="e">
        <f t="shared" si="67"/>
        <v>#N/A</v>
      </c>
      <c r="F323" s="2">
        <v>1599307.4084033668</v>
      </c>
      <c r="G323" s="2">
        <f t="shared" si="70"/>
        <v>639997.71428571432</v>
      </c>
      <c r="H323" s="2">
        <f t="shared" si="65"/>
        <v>175634425.75080159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3135463.2857143013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1623221.1344537735</v>
      </c>
      <c r="Q323" s="2">
        <f t="shared" si="71"/>
        <v>650000</v>
      </c>
      <c r="R323" s="2">
        <f t="shared" si="66"/>
        <v>178622435.28331292</v>
      </c>
      <c r="S323" s="2">
        <f t="shared" si="58"/>
        <v>639997.71428570151</v>
      </c>
      <c r="T323" s="2">
        <f t="shared" si="59"/>
        <v>10002.285714285914</v>
      </c>
      <c r="U323" s="2">
        <f t="shared" si="60"/>
        <v>650000</v>
      </c>
      <c r="V323" s="2">
        <f t="shared" si="34"/>
        <v>121874617.75080238</v>
      </c>
      <c r="W323" s="2">
        <f t="shared" si="61"/>
        <v>639997.71428571641</v>
      </c>
      <c r="X323" s="2">
        <f t="shared" si="51"/>
        <v>10002.285714283586</v>
      </c>
      <c r="Y323" s="2">
        <f t="shared" si="62"/>
        <v>56747817.532510489</v>
      </c>
      <c r="Z323" s="2" t="str">
        <f t="shared" si="52"/>
        <v>MEEP</v>
      </c>
      <c r="AA323" s="2">
        <f>IF(Z323="HERE",Y323,AA322+Graph!$G$1*1000)</f>
        <v>99387579.818224996</v>
      </c>
      <c r="AB323" s="2">
        <f t="shared" si="63"/>
        <v>420000</v>
      </c>
      <c r="AC323" s="2">
        <f t="shared" si="64"/>
        <v>54674857.750802159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254</v>
      </c>
      <c r="C324" s="7"/>
      <c r="D324" s="2" t="e">
        <f t="shared" si="55"/>
        <v>#N/A</v>
      </c>
      <c r="E324" s="2" t="e">
        <f t="shared" si="67"/>
        <v>#N/A</v>
      </c>
      <c r="F324" s="2">
        <v>1603814.6021826863</v>
      </c>
      <c r="G324" s="2">
        <f t="shared" si="70"/>
        <v>639997.71428571432</v>
      </c>
      <c r="H324" s="2">
        <f t="shared" si="65"/>
        <v>176274423.46508729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3145465.5714285872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1627802.7190876305</v>
      </c>
      <c r="Q324" s="2">
        <f t="shared" si="71"/>
        <v>650000</v>
      </c>
      <c r="R324" s="2">
        <f t="shared" si="66"/>
        <v>179272435.28331292</v>
      </c>
      <c r="S324" s="2">
        <f t="shared" si="58"/>
        <v>639997.71428570151</v>
      </c>
      <c r="T324" s="2">
        <f t="shared" si="59"/>
        <v>10002.285714285914</v>
      </c>
      <c r="U324" s="2">
        <f t="shared" si="60"/>
        <v>650000</v>
      </c>
      <c r="V324" s="2">
        <f t="shared" si="34"/>
        <v>122514615.4650881</v>
      </c>
      <c r="W324" s="2">
        <f t="shared" si="61"/>
        <v>639997.71428571641</v>
      </c>
      <c r="X324" s="2">
        <f t="shared" si="51"/>
        <v>10002.285714283586</v>
      </c>
      <c r="Y324" s="2">
        <f t="shared" si="62"/>
        <v>56757819.818224773</v>
      </c>
      <c r="Z324" s="2" t="str">
        <f t="shared" si="52"/>
        <v>MEEP</v>
      </c>
      <c r="AA324" s="2">
        <f>IF(Z324="HERE",Y324,AA323+Graph!$G$1*1000)</f>
        <v>99807579.818224996</v>
      </c>
      <c r="AB324" s="2">
        <f t="shared" si="63"/>
        <v>420000</v>
      </c>
      <c r="AC324" s="2">
        <f t="shared" si="64"/>
        <v>54674857.750802159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255</v>
      </c>
      <c r="C325" s="7"/>
      <c r="D325" s="2" t="e">
        <f t="shared" si="55"/>
        <v>#N/A</v>
      </c>
      <c r="E325" s="2" t="e">
        <f t="shared" si="67"/>
        <v>#N/A</v>
      </c>
      <c r="F325" s="2">
        <v>1608321.7959620357</v>
      </c>
      <c r="G325" s="2">
        <f t="shared" si="70"/>
        <v>639997.71428571432</v>
      </c>
      <c r="H325" s="2">
        <f t="shared" si="65"/>
        <v>176914421.179373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3155467.8571428731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1632384.3037214875</v>
      </c>
      <c r="Q325" s="2">
        <f t="shared" si="71"/>
        <v>650000</v>
      </c>
      <c r="R325" s="2">
        <f t="shared" si="66"/>
        <v>179922435.28331292</v>
      </c>
      <c r="S325" s="2">
        <f t="shared" si="58"/>
        <v>639997.71428570151</v>
      </c>
      <c r="T325" s="2">
        <f t="shared" si="59"/>
        <v>10002.285714285914</v>
      </c>
      <c r="U325" s="2">
        <f t="shared" si="60"/>
        <v>650000</v>
      </c>
      <c r="V325" s="2">
        <f t="shared" si="34"/>
        <v>123154613.17937382</v>
      </c>
      <c r="W325" s="2">
        <f t="shared" si="61"/>
        <v>639997.71428571641</v>
      </c>
      <c r="X325" s="2">
        <f t="shared" si="51"/>
        <v>10002.285714283586</v>
      </c>
      <c r="Y325" s="2">
        <f t="shared" si="62"/>
        <v>56767822.103939056</v>
      </c>
      <c r="Z325" s="2" t="str">
        <f t="shared" si="52"/>
        <v>MEEP</v>
      </c>
      <c r="AA325" s="2">
        <f>IF(Z325="HERE",Y325,AA324+Graph!$G$1*1000)</f>
        <v>100227579.818225</v>
      </c>
      <c r="AB325" s="2">
        <f t="shared" si="63"/>
        <v>420000</v>
      </c>
      <c r="AC325" s="2">
        <f t="shared" si="64"/>
        <v>54674857.750802159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256</v>
      </c>
      <c r="C326" s="7"/>
      <c r="D326" s="2" t="e">
        <f t="shared" si="55"/>
        <v>#N/A</v>
      </c>
      <c r="E326" s="2" t="e">
        <f t="shared" si="67"/>
        <v>#N/A</v>
      </c>
      <c r="F326" s="2">
        <v>1612828.9897413552</v>
      </c>
      <c r="G326" s="2">
        <f t="shared" si="70"/>
        <v>639997.71428571432</v>
      </c>
      <c r="H326" s="2">
        <f t="shared" si="65"/>
        <v>177554418.8936587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3165470.142857159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1636965.8883553445</v>
      </c>
      <c r="Q326" s="2">
        <f t="shared" si="71"/>
        <v>650000</v>
      </c>
      <c r="R326" s="2">
        <f t="shared" si="66"/>
        <v>180572435.28331292</v>
      </c>
      <c r="S326" s="2">
        <f t="shared" si="58"/>
        <v>639997.71428570151</v>
      </c>
      <c r="T326" s="2">
        <f t="shared" si="59"/>
        <v>10002.285714285914</v>
      </c>
      <c r="U326" s="2">
        <f t="shared" si="60"/>
        <v>650000</v>
      </c>
      <c r="V326" s="2">
        <f t="shared" si="34"/>
        <v>123794610.89365953</v>
      </c>
      <c r="W326" s="2">
        <f t="shared" si="61"/>
        <v>639997.71428571641</v>
      </c>
      <c r="X326" s="2">
        <f t="shared" si="51"/>
        <v>10002.285714283586</v>
      </c>
      <c r="Y326" s="2">
        <f t="shared" si="62"/>
        <v>56777824.38965334</v>
      </c>
      <c r="Z326" s="2" t="str">
        <f t="shared" si="52"/>
        <v>MEEP</v>
      </c>
      <c r="AA326" s="2">
        <f>IF(Z326="HERE",Y326,AA325+Graph!$G$1*1000)</f>
        <v>100647579.818225</v>
      </c>
      <c r="AB326" s="2">
        <f t="shared" si="63"/>
        <v>420000</v>
      </c>
      <c r="AC326" s="2">
        <f t="shared" si="64"/>
        <v>54674857.750802159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257</v>
      </c>
      <c r="C327" s="7"/>
      <c r="D327" s="2" t="e">
        <f t="shared" si="55"/>
        <v>#N/A</v>
      </c>
      <c r="E327" s="2" t="e">
        <f t="shared" si="67"/>
        <v>#N/A</v>
      </c>
      <c r="F327" s="2">
        <v>1617336.1835206747</v>
      </c>
      <c r="G327" s="2">
        <f t="shared" si="70"/>
        <v>639997.71428571432</v>
      </c>
      <c r="H327" s="2">
        <f t="shared" si="65"/>
        <v>178194416.6079444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3175472.4285714449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1641547.4729891717</v>
      </c>
      <c r="Q327" s="2">
        <f t="shared" si="71"/>
        <v>650000</v>
      </c>
      <c r="R327" s="2">
        <f t="shared" si="66"/>
        <v>181222435.28331292</v>
      </c>
      <c r="S327" s="2">
        <f t="shared" si="58"/>
        <v>639997.71428570151</v>
      </c>
      <c r="T327" s="2">
        <f t="shared" si="59"/>
        <v>10002.285714285914</v>
      </c>
      <c r="U327" s="2">
        <f t="shared" si="60"/>
        <v>650000</v>
      </c>
      <c r="V327" s="2">
        <f t="shared" si="34"/>
        <v>124434608.60794525</v>
      </c>
      <c r="W327" s="2">
        <f t="shared" si="61"/>
        <v>639997.71428571641</v>
      </c>
      <c r="X327" s="2">
        <f t="shared" si="51"/>
        <v>10002.285714283586</v>
      </c>
      <c r="Y327" s="2">
        <f t="shared" si="62"/>
        <v>56787826.675367624</v>
      </c>
      <c r="Z327" s="2" t="str">
        <f t="shared" si="52"/>
        <v>MEEP</v>
      </c>
      <c r="AA327" s="2">
        <f>IF(Z327="HERE",Y327,AA326+Graph!$G$1*1000)</f>
        <v>101067579.818225</v>
      </c>
      <c r="AB327" s="2">
        <f t="shared" si="63"/>
        <v>420000</v>
      </c>
      <c r="AC327" s="2">
        <f t="shared" si="64"/>
        <v>54674857.750802159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258</v>
      </c>
      <c r="C328" s="7"/>
      <c r="D328" s="2" t="e">
        <f t="shared" si="55"/>
        <v>#N/A</v>
      </c>
      <c r="E328" s="2" t="e">
        <f t="shared" si="67"/>
        <v>#N/A</v>
      </c>
      <c r="F328" s="2">
        <v>1621843.377300024</v>
      </c>
      <c r="G328" s="2">
        <f t="shared" si="70"/>
        <v>639997.71428571432</v>
      </c>
      <c r="H328" s="2">
        <f t="shared" si="65"/>
        <v>178834414.3222301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3185474.7142857308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1646129.0576230288</v>
      </c>
      <c r="Q328" s="2">
        <f t="shared" si="71"/>
        <v>650000</v>
      </c>
      <c r="R328" s="2">
        <f t="shared" si="66"/>
        <v>181872435.28331292</v>
      </c>
      <c r="S328" s="2">
        <f t="shared" si="58"/>
        <v>639997.71428570151</v>
      </c>
      <c r="T328" s="2">
        <f t="shared" si="59"/>
        <v>10002.285714285914</v>
      </c>
      <c r="U328" s="2">
        <f t="shared" si="60"/>
        <v>650000</v>
      </c>
      <c r="V328" s="2">
        <f t="shared" si="34"/>
        <v>125074606.32223096</v>
      </c>
      <c r="W328" s="2">
        <f t="shared" si="61"/>
        <v>639997.71428571641</v>
      </c>
      <c r="X328" s="2">
        <f t="shared" si="51"/>
        <v>10002.285714283586</v>
      </c>
      <c r="Y328" s="2">
        <f t="shared" si="62"/>
        <v>56797828.961081907</v>
      </c>
      <c r="Z328" s="2" t="str">
        <f t="shared" si="52"/>
        <v>MEEP</v>
      </c>
      <c r="AA328" s="2">
        <f>IF(Z328="HERE",Y328,AA327+Graph!$G$1*1000)</f>
        <v>101487579.818225</v>
      </c>
      <c r="AB328" s="2">
        <f t="shared" si="63"/>
        <v>420000</v>
      </c>
      <c r="AC328" s="2">
        <f t="shared" si="64"/>
        <v>54674857.750802159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259</v>
      </c>
      <c r="C329" s="7"/>
      <c r="D329" s="2" t="e">
        <f t="shared" si="55"/>
        <v>#N/A</v>
      </c>
      <c r="E329" s="2" t="e">
        <f t="shared" si="67"/>
        <v>#N/A</v>
      </c>
      <c r="F329" s="2">
        <v>1626350.5710793436</v>
      </c>
      <c r="G329" s="2">
        <f t="shared" si="70"/>
        <v>639997.71428571432</v>
      </c>
      <c r="H329" s="2">
        <f t="shared" si="65"/>
        <v>179474412.0365158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3195477.0000000168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1650710.6422568858</v>
      </c>
      <c r="Q329" s="2">
        <f t="shared" si="71"/>
        <v>650000</v>
      </c>
      <c r="R329" s="2">
        <f t="shared" si="66"/>
        <v>182522435.28331292</v>
      </c>
      <c r="S329" s="2">
        <f t="shared" si="58"/>
        <v>639997.71428570151</v>
      </c>
      <c r="T329" s="2">
        <f t="shared" si="59"/>
        <v>10002.285714285914</v>
      </c>
      <c r="U329" s="2">
        <f t="shared" si="60"/>
        <v>650000</v>
      </c>
      <c r="V329" s="2">
        <f t="shared" si="34"/>
        <v>125714604.03651668</v>
      </c>
      <c r="W329" s="2">
        <f t="shared" si="61"/>
        <v>639997.71428571641</v>
      </c>
      <c r="X329" s="2">
        <f t="shared" si="51"/>
        <v>10002.285714283586</v>
      </c>
      <c r="Y329" s="2">
        <f t="shared" si="62"/>
        <v>56807831.246796191</v>
      </c>
      <c r="Z329" s="2" t="str">
        <f t="shared" si="52"/>
        <v>MEEP</v>
      </c>
      <c r="AA329" s="2">
        <f>IF(Z329="HERE",Y329,AA328+Graph!$G$1*1000)</f>
        <v>101907579.818225</v>
      </c>
      <c r="AB329" s="2">
        <f t="shared" si="63"/>
        <v>420000</v>
      </c>
      <c r="AC329" s="2">
        <f t="shared" si="64"/>
        <v>54674857.750802159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260</v>
      </c>
      <c r="C330" s="7"/>
      <c r="D330" s="2" t="e">
        <f t="shared" si="55"/>
        <v>#N/A</v>
      </c>
      <c r="E330" s="2" t="e">
        <f t="shared" si="67"/>
        <v>#N/A</v>
      </c>
      <c r="F330" s="2">
        <v>1630857.7648586631</v>
      </c>
      <c r="G330" s="2">
        <f t="shared" si="70"/>
        <v>639997.71428571432</v>
      </c>
      <c r="H330" s="2">
        <f t="shared" si="65"/>
        <v>180114409.7508015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3205479.2857143027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1655292.2268907428</v>
      </c>
      <c r="Q330" s="2">
        <f t="shared" si="71"/>
        <v>650000</v>
      </c>
      <c r="R330" s="2">
        <f t="shared" si="66"/>
        <v>183172435.28331292</v>
      </c>
      <c r="S330" s="2">
        <f t="shared" si="58"/>
        <v>639997.71428570151</v>
      </c>
      <c r="T330" s="2">
        <f t="shared" si="59"/>
        <v>10002.285714285914</v>
      </c>
      <c r="U330" s="2">
        <f t="shared" si="60"/>
        <v>650000</v>
      </c>
      <c r="V330" s="2">
        <f t="shared" si="34"/>
        <v>126354601.7508024</v>
      </c>
      <c r="W330" s="2">
        <f t="shared" si="61"/>
        <v>639997.71428571641</v>
      </c>
      <c r="X330" s="2">
        <f t="shared" si="51"/>
        <v>10002.285714283586</v>
      </c>
      <c r="Y330" s="2">
        <f t="shared" si="62"/>
        <v>56817833.532510474</v>
      </c>
      <c r="Z330" s="2" t="str">
        <f t="shared" si="52"/>
        <v>MEEP</v>
      </c>
      <c r="AA330" s="2">
        <f>IF(Z330="HERE",Y330,AA329+Graph!$G$1*1000)</f>
        <v>102327579.818225</v>
      </c>
      <c r="AB330" s="2">
        <f t="shared" si="63"/>
        <v>420000</v>
      </c>
      <c r="AC330" s="2">
        <f t="shared" si="64"/>
        <v>54674857.750802159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261</v>
      </c>
      <c r="C331" s="7"/>
      <c r="D331" s="2" t="e">
        <f t="shared" si="55"/>
        <v>#N/A</v>
      </c>
      <c r="E331" s="2" t="e">
        <f t="shared" si="67"/>
        <v>#N/A</v>
      </c>
      <c r="F331" s="2">
        <v>1635364.9586380124</v>
      </c>
      <c r="G331" s="2">
        <f t="shared" si="70"/>
        <v>639997.71428571432</v>
      </c>
      <c r="H331" s="2">
        <f t="shared" si="65"/>
        <v>180754407.46508721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3215481.5714285886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1659873.8115245998</v>
      </c>
      <c r="Q331" s="2">
        <f t="shared" si="71"/>
        <v>650000</v>
      </c>
      <c r="R331" s="2">
        <f t="shared" si="66"/>
        <v>183822435.28331292</v>
      </c>
      <c r="S331" s="2">
        <f t="shared" si="58"/>
        <v>639997.71428570151</v>
      </c>
      <c r="T331" s="2">
        <f t="shared" si="59"/>
        <v>10002.285714285914</v>
      </c>
      <c r="U331" s="2">
        <f t="shared" si="60"/>
        <v>650000</v>
      </c>
      <c r="V331" s="2">
        <f t="shared" si="34"/>
        <v>126994599.46508811</v>
      </c>
      <c r="W331" s="2">
        <f t="shared" si="61"/>
        <v>639997.71428571641</v>
      </c>
      <c r="X331" s="2">
        <f t="shared" si="51"/>
        <v>10002.285714283586</v>
      </c>
      <c r="Y331" s="2">
        <f t="shared" si="62"/>
        <v>56827835.818224758</v>
      </c>
      <c r="Z331" s="2" t="str">
        <f t="shared" si="52"/>
        <v>MEEP</v>
      </c>
      <c r="AA331" s="2">
        <f>IF(Z331="HERE",Y331,AA330+Graph!$G$1*1000)</f>
        <v>102747579.818225</v>
      </c>
      <c r="AB331" s="2">
        <f t="shared" si="63"/>
        <v>420000</v>
      </c>
      <c r="AC331" s="2">
        <f t="shared" si="64"/>
        <v>54674857.750802159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262</v>
      </c>
      <c r="C332" s="7"/>
      <c r="D332" s="2" t="e">
        <f t="shared" si="55"/>
        <v>#N/A</v>
      </c>
      <c r="E332" s="2" t="e">
        <f t="shared" si="67"/>
        <v>#N/A</v>
      </c>
      <c r="F332" s="2">
        <v>1639872.1524173319</v>
      </c>
      <c r="G332" s="2">
        <f t="shared" si="70"/>
        <v>639997.71428571432</v>
      </c>
      <c r="H332" s="2">
        <f t="shared" si="65"/>
        <v>181394405.17937291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3225483.8571428745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1664455.3961584568</v>
      </c>
      <c r="Q332" s="2">
        <f t="shared" si="71"/>
        <v>650000</v>
      </c>
      <c r="R332" s="2">
        <f t="shared" si="66"/>
        <v>184472435.28331292</v>
      </c>
      <c r="S332" s="2">
        <f t="shared" si="58"/>
        <v>639997.71428570151</v>
      </c>
      <c r="T332" s="2">
        <f t="shared" si="59"/>
        <v>10002.285714285914</v>
      </c>
      <c r="U332" s="2">
        <f t="shared" si="60"/>
        <v>650000</v>
      </c>
      <c r="V332" s="2">
        <f t="shared" si="34"/>
        <v>127634597.17937383</v>
      </c>
      <c r="W332" s="2">
        <f t="shared" si="61"/>
        <v>639997.71428571641</v>
      </c>
      <c r="X332" s="2">
        <f t="shared" si="51"/>
        <v>10002.285714283586</v>
      </c>
      <c r="Y332" s="2">
        <f t="shared" si="62"/>
        <v>56837838.103939041</v>
      </c>
      <c r="Z332" s="2" t="str">
        <f t="shared" si="52"/>
        <v>MEEP</v>
      </c>
      <c r="AA332" s="2">
        <f>IF(Z332="HERE",Y332,AA331+Graph!$G$1*1000)</f>
        <v>103167579.818225</v>
      </c>
      <c r="AB332" s="2">
        <f t="shared" si="63"/>
        <v>420000</v>
      </c>
      <c r="AC332" s="2">
        <f t="shared" si="64"/>
        <v>54674857.750802159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263</v>
      </c>
      <c r="C333" s="7"/>
      <c r="D333" s="2" t="e">
        <f t="shared" si="55"/>
        <v>#N/A</v>
      </c>
      <c r="E333" s="2" t="e">
        <f t="shared" si="67"/>
        <v>#N/A</v>
      </c>
      <c r="F333" s="2">
        <v>1644379.3461966515</v>
      </c>
      <c r="G333" s="2">
        <f t="shared" si="70"/>
        <v>639997.71428571432</v>
      </c>
      <c r="H333" s="2">
        <f t="shared" si="65"/>
        <v>182034402.89365861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3235486.1428571604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1669036.9807923138</v>
      </c>
      <c r="Q333" s="2">
        <f t="shared" si="71"/>
        <v>650000</v>
      </c>
      <c r="R333" s="2">
        <f t="shared" si="66"/>
        <v>185122435.28331292</v>
      </c>
      <c r="S333" s="2">
        <f t="shared" si="58"/>
        <v>639997.71428570151</v>
      </c>
      <c r="T333" s="2">
        <f t="shared" si="59"/>
        <v>10002.285714285914</v>
      </c>
      <c r="U333" s="2">
        <f t="shared" si="60"/>
        <v>650000</v>
      </c>
      <c r="V333" s="2">
        <f t="shared" si="34"/>
        <v>128274594.89365955</v>
      </c>
      <c r="W333" s="2">
        <f t="shared" si="61"/>
        <v>639997.71428571641</v>
      </c>
      <c r="X333" s="2">
        <f t="shared" si="51"/>
        <v>10002.285714283586</v>
      </c>
      <c r="Y333" s="2">
        <f t="shared" si="62"/>
        <v>56847840.389653325</v>
      </c>
      <c r="Z333" s="2" t="str">
        <f t="shared" si="52"/>
        <v>MEEP</v>
      </c>
      <c r="AA333" s="2">
        <f>IF(Z333="HERE",Y333,AA332+Graph!$G$1*1000)</f>
        <v>103587579.818225</v>
      </c>
      <c r="AB333" s="2">
        <f t="shared" si="63"/>
        <v>420000</v>
      </c>
      <c r="AC333" s="2">
        <f t="shared" si="64"/>
        <v>54674857.750802159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264</v>
      </c>
      <c r="C334" s="7"/>
      <c r="D334" s="2" t="e">
        <f t="shared" si="55"/>
        <v>#N/A</v>
      </c>
      <c r="E334" s="2" t="e">
        <f t="shared" si="67"/>
        <v>#N/A</v>
      </c>
      <c r="F334" s="2">
        <v>1648886.5399760008</v>
      </c>
      <c r="G334" s="2">
        <f t="shared" si="70"/>
        <v>639997.71428571432</v>
      </c>
      <c r="H334" s="2">
        <f t="shared" si="65"/>
        <v>182674400.60794431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3245488.4285714463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1673618.5654261708</v>
      </c>
      <c r="Q334" s="2">
        <f t="shared" si="71"/>
        <v>650000</v>
      </c>
      <c r="R334" s="2">
        <f t="shared" si="66"/>
        <v>185772435.28331292</v>
      </c>
      <c r="S334" s="2">
        <f t="shared" si="58"/>
        <v>639997.71428570151</v>
      </c>
      <c r="T334" s="2">
        <f t="shared" si="59"/>
        <v>10002.285714285914</v>
      </c>
      <c r="U334" s="2">
        <f t="shared" si="60"/>
        <v>650000</v>
      </c>
      <c r="V334" s="2">
        <f t="shared" si="34"/>
        <v>128914592.60794526</v>
      </c>
      <c r="W334" s="2">
        <f t="shared" si="61"/>
        <v>639997.71428571641</v>
      </c>
      <c r="X334" s="2">
        <f t="shared" si="51"/>
        <v>10002.285714283586</v>
      </c>
      <c r="Y334" s="2">
        <f t="shared" si="62"/>
        <v>56857842.675367609</v>
      </c>
      <c r="Z334" s="2" t="str">
        <f t="shared" si="52"/>
        <v>MEEP</v>
      </c>
      <c r="AA334" s="2">
        <f>IF(Z334="HERE",Y334,AA333+Graph!$G$1*1000)</f>
        <v>104007579.818225</v>
      </c>
      <c r="AB334" s="2">
        <f t="shared" si="63"/>
        <v>420000</v>
      </c>
      <c r="AC334" s="2">
        <f t="shared" si="64"/>
        <v>54674857.750802159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265</v>
      </c>
      <c r="C335" s="7"/>
      <c r="D335" s="2" t="e">
        <f t="shared" si="55"/>
        <v>#N/A</v>
      </c>
      <c r="E335" s="2" t="e">
        <f t="shared" si="67"/>
        <v>#N/A</v>
      </c>
      <c r="F335" s="2">
        <v>1653393.7337553203</v>
      </c>
      <c r="G335" s="2">
        <f t="shared" si="70"/>
        <v>639997.71428571432</v>
      </c>
      <c r="H335" s="2">
        <f t="shared" si="65"/>
        <v>183314398.32223001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3255490.7142857322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1678200.1500600278</v>
      </c>
      <c r="Q335" s="2">
        <f t="shared" si="71"/>
        <v>650000</v>
      </c>
      <c r="R335" s="2">
        <f t="shared" si="66"/>
        <v>186422435.28331292</v>
      </c>
      <c r="S335" s="2">
        <f t="shared" si="58"/>
        <v>639997.71428570151</v>
      </c>
      <c r="T335" s="2">
        <f t="shared" si="59"/>
        <v>10002.285714285914</v>
      </c>
      <c r="U335" s="2">
        <f t="shared" si="60"/>
        <v>650000</v>
      </c>
      <c r="V335" s="2">
        <f t="shared" si="34"/>
        <v>129554590.32223098</v>
      </c>
      <c r="W335" s="2">
        <f t="shared" si="61"/>
        <v>639997.71428571641</v>
      </c>
      <c r="X335" s="2">
        <f t="shared" si="51"/>
        <v>10002.285714283586</v>
      </c>
      <c r="Y335" s="2">
        <f t="shared" si="62"/>
        <v>56867844.961081892</v>
      </c>
      <c r="Z335" s="2" t="str">
        <f t="shared" si="52"/>
        <v>MEEP</v>
      </c>
      <c r="AA335" s="2">
        <f>IF(Z335="HERE",Y335,AA334+Graph!$G$1*1000)</f>
        <v>104427579.818225</v>
      </c>
      <c r="AB335" s="2">
        <f t="shared" si="63"/>
        <v>420000</v>
      </c>
      <c r="AC335" s="2">
        <f t="shared" si="64"/>
        <v>54674857.750802159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266</v>
      </c>
      <c r="C336" s="7"/>
      <c r="D336" s="2" t="e">
        <f t="shared" si="55"/>
        <v>#N/A</v>
      </c>
      <c r="E336" s="2" t="e">
        <f t="shared" si="67"/>
        <v>#N/A</v>
      </c>
      <c r="F336" s="2">
        <v>1657900.9275346398</v>
      </c>
      <c r="G336" s="2">
        <f t="shared" si="70"/>
        <v>639997.71428571432</v>
      </c>
      <c r="H336" s="2">
        <f t="shared" si="65"/>
        <v>183954396.03651571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3265493.0000000182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1682781.734693855</v>
      </c>
      <c r="Q336" s="2">
        <f t="shared" si="71"/>
        <v>650000</v>
      </c>
      <c r="R336" s="2">
        <f t="shared" si="66"/>
        <v>187072435.28331292</v>
      </c>
      <c r="S336" s="2">
        <f t="shared" si="58"/>
        <v>639997.71428570151</v>
      </c>
      <c r="T336" s="2">
        <f t="shared" si="59"/>
        <v>10002.285714285914</v>
      </c>
      <c r="U336" s="2">
        <f t="shared" si="60"/>
        <v>650000</v>
      </c>
      <c r="V336" s="2">
        <f t="shared" si="34"/>
        <v>130194588.0365167</v>
      </c>
      <c r="W336" s="2">
        <f t="shared" si="61"/>
        <v>639997.71428571641</v>
      </c>
      <c r="X336" s="2">
        <f t="shared" si="51"/>
        <v>10002.285714283586</v>
      </c>
      <c r="Y336" s="2">
        <f t="shared" si="62"/>
        <v>56877847.246796176</v>
      </c>
      <c r="Z336" s="2" t="str">
        <f t="shared" si="52"/>
        <v>MEEP</v>
      </c>
      <c r="AA336" s="2">
        <f>IF(Z336="HERE",Y336,AA335+Graph!$G$1*1000)</f>
        <v>104847579.818225</v>
      </c>
      <c r="AB336" s="2">
        <f t="shared" si="63"/>
        <v>420000</v>
      </c>
      <c r="AC336" s="2">
        <f t="shared" si="64"/>
        <v>54674857.750802159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267</v>
      </c>
      <c r="C337" s="7"/>
      <c r="D337" s="2" t="e">
        <f t="shared" si="55"/>
        <v>#N/A</v>
      </c>
      <c r="E337" s="2" t="e">
        <f t="shared" si="67"/>
        <v>#N/A</v>
      </c>
      <c r="F337" s="2">
        <v>1662408.1213139892</v>
      </c>
      <c r="G337" s="2">
        <f t="shared" si="70"/>
        <v>639997.71428571432</v>
      </c>
      <c r="H337" s="2">
        <f t="shared" si="65"/>
        <v>184594393.75080141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3275495.2857143041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1687363.3193277121</v>
      </c>
      <c r="Q337" s="2">
        <f t="shared" si="71"/>
        <v>650000</v>
      </c>
      <c r="R337" s="2">
        <f t="shared" si="66"/>
        <v>187722435.28331292</v>
      </c>
      <c r="S337" s="2">
        <f t="shared" si="58"/>
        <v>639997.71428570151</v>
      </c>
      <c r="T337" s="2">
        <f t="shared" si="59"/>
        <v>10002.285714285914</v>
      </c>
      <c r="U337" s="2">
        <f t="shared" si="60"/>
        <v>650000</v>
      </c>
      <c r="V337" s="2">
        <f t="shared" si="34"/>
        <v>130834585.75080241</v>
      </c>
      <c r="W337" s="2">
        <f t="shared" si="61"/>
        <v>639997.71428571641</v>
      </c>
      <c r="X337" s="2">
        <f t="shared" si="51"/>
        <v>10002.285714283586</v>
      </c>
      <c r="Y337" s="2">
        <f t="shared" si="62"/>
        <v>56887849.532510459</v>
      </c>
      <c r="Z337" s="2" t="str">
        <f t="shared" si="52"/>
        <v>MEEP</v>
      </c>
      <c r="AA337" s="2">
        <f>IF(Z337="HERE",Y337,AA336+Graph!$G$1*1000)</f>
        <v>105267579.818225</v>
      </c>
      <c r="AB337" s="2">
        <f t="shared" si="63"/>
        <v>420000</v>
      </c>
      <c r="AC337" s="2">
        <f t="shared" si="64"/>
        <v>54674857.750802159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268</v>
      </c>
      <c r="C338" s="7"/>
      <c r="D338" s="2" t="e">
        <f t="shared" si="55"/>
        <v>#N/A</v>
      </c>
      <c r="E338" s="2" t="e">
        <f t="shared" si="67"/>
        <v>#N/A</v>
      </c>
      <c r="F338" s="2">
        <v>1666915.3150933087</v>
      </c>
      <c r="G338" s="2">
        <f t="shared" si="70"/>
        <v>639997.71428571432</v>
      </c>
      <c r="H338" s="2">
        <f t="shared" si="65"/>
        <v>185234391.46508712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3285497.57142859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1691944.9039615691</v>
      </c>
      <c r="Q338" s="2">
        <f t="shared" si="71"/>
        <v>650000</v>
      </c>
      <c r="R338" s="2">
        <f t="shared" si="66"/>
        <v>188372435.28331292</v>
      </c>
      <c r="S338" s="2">
        <f t="shared" si="58"/>
        <v>639997.71428570151</v>
      </c>
      <c r="T338" s="2">
        <f t="shared" si="59"/>
        <v>10002.285714285914</v>
      </c>
      <c r="U338" s="2">
        <f t="shared" si="60"/>
        <v>650000</v>
      </c>
      <c r="V338" s="2">
        <f t="shared" si="34"/>
        <v>131474583.46508813</v>
      </c>
      <c r="W338" s="2">
        <f t="shared" si="61"/>
        <v>639997.71428571641</v>
      </c>
      <c r="X338" s="2">
        <f t="shared" si="51"/>
        <v>10002.285714283586</v>
      </c>
      <c r="Y338" s="2">
        <f t="shared" si="62"/>
        <v>56897851.818224743</v>
      </c>
      <c r="Z338" s="2" t="str">
        <f t="shared" si="52"/>
        <v>MEEP</v>
      </c>
      <c r="AA338" s="2">
        <f>IF(Z338="HERE",Y338,AA337+Graph!$G$1*1000)</f>
        <v>105687579.818225</v>
      </c>
      <c r="AB338" s="2">
        <f t="shared" si="63"/>
        <v>420000</v>
      </c>
      <c r="AC338" s="2">
        <f t="shared" si="64"/>
        <v>54674857.750802159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269</v>
      </c>
      <c r="C339" s="7"/>
      <c r="D339" s="2" t="e">
        <f t="shared" si="55"/>
        <v>#N/A</v>
      </c>
      <c r="E339" s="2" t="e">
        <f t="shared" si="67"/>
        <v>#N/A</v>
      </c>
      <c r="F339" s="2">
        <v>1671422.5088726282</v>
      </c>
      <c r="G339" s="2">
        <f t="shared" si="70"/>
        <v>639997.71428571432</v>
      </c>
      <c r="H339" s="2">
        <f t="shared" si="65"/>
        <v>185874389.17937282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3295499.8571428759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1696526.4885954261</v>
      </c>
      <c r="Q339" s="2">
        <f t="shared" si="71"/>
        <v>650000</v>
      </c>
      <c r="R339" s="2">
        <f t="shared" si="66"/>
        <v>189022435.28331292</v>
      </c>
      <c r="S339" s="2">
        <f t="shared" si="58"/>
        <v>639997.71428570151</v>
      </c>
      <c r="T339" s="2">
        <f t="shared" si="59"/>
        <v>10002.285714285914</v>
      </c>
      <c r="U339" s="2">
        <f t="shared" si="60"/>
        <v>650000</v>
      </c>
      <c r="V339" s="2">
        <f t="shared" si="34"/>
        <v>132114581.17937385</v>
      </c>
      <c r="W339" s="2">
        <f t="shared" si="61"/>
        <v>639997.71428571641</v>
      </c>
      <c r="X339" s="2">
        <f t="shared" si="51"/>
        <v>10002.285714283586</v>
      </c>
      <c r="Y339" s="2">
        <f t="shared" si="62"/>
        <v>56907854.103939027</v>
      </c>
      <c r="Z339" s="2" t="str">
        <f t="shared" si="52"/>
        <v>MEEP</v>
      </c>
      <c r="AA339" s="2">
        <f>IF(Z339="HERE",Y339,AA338+Graph!$G$1*1000)</f>
        <v>106107579.818225</v>
      </c>
      <c r="AB339" s="2">
        <f t="shared" si="63"/>
        <v>420000</v>
      </c>
      <c r="AC339" s="2">
        <f t="shared" si="64"/>
        <v>54674857.750802159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270</v>
      </c>
      <c r="C340" s="7"/>
      <c r="D340" s="2" t="e">
        <f t="shared" si="55"/>
        <v>#N/A</v>
      </c>
      <c r="E340" s="2" t="e">
        <f t="shared" si="67"/>
        <v>#N/A</v>
      </c>
      <c r="F340" s="2">
        <v>1675929.7026519775</v>
      </c>
      <c r="G340" s="2">
        <f t="shared" si="70"/>
        <v>639997.71428571432</v>
      </c>
      <c r="H340" s="2">
        <f t="shared" si="65"/>
        <v>186514386.89365852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3305502.1428571618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1701108.0732292831</v>
      </c>
      <c r="Q340" s="2">
        <f t="shared" si="71"/>
        <v>650000</v>
      </c>
      <c r="R340" s="2">
        <f t="shared" si="66"/>
        <v>189672435.28331292</v>
      </c>
      <c r="S340" s="2">
        <f t="shared" si="58"/>
        <v>639997.71428570151</v>
      </c>
      <c r="T340" s="2">
        <f t="shared" si="59"/>
        <v>10002.285714285914</v>
      </c>
      <c r="U340" s="2">
        <f t="shared" si="60"/>
        <v>650000</v>
      </c>
      <c r="V340" s="2">
        <f t="shared" si="34"/>
        <v>132754578.89365956</v>
      </c>
      <c r="W340" s="2">
        <f t="shared" si="61"/>
        <v>639997.71428571641</v>
      </c>
      <c r="X340" s="2">
        <f t="shared" si="51"/>
        <v>10002.285714283586</v>
      </c>
      <c r="Y340" s="2">
        <f t="shared" si="62"/>
        <v>56917856.38965331</v>
      </c>
      <c r="Z340" s="2" t="str">
        <f t="shared" si="52"/>
        <v>MEEP</v>
      </c>
      <c r="AA340" s="2">
        <f>IF(Z340="HERE",Y340,AA339+Graph!$G$1*1000)</f>
        <v>106527579.818225</v>
      </c>
      <c r="AB340" s="2">
        <f t="shared" si="63"/>
        <v>420000</v>
      </c>
      <c r="AC340" s="2">
        <f t="shared" si="64"/>
        <v>54674857.750802159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271</v>
      </c>
      <c r="C341" s="7"/>
      <c r="D341" s="2" t="e">
        <f t="shared" si="55"/>
        <v>#N/A</v>
      </c>
      <c r="E341" s="2" t="e">
        <f t="shared" si="67"/>
        <v>#N/A</v>
      </c>
      <c r="F341" s="2">
        <v>1680436.8964312971</v>
      </c>
      <c r="G341" s="2">
        <f t="shared" si="70"/>
        <v>639997.71428571432</v>
      </c>
      <c r="H341" s="2">
        <f t="shared" si="65"/>
        <v>187154384.60794422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3315504.4285714477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1705689.6578631401</v>
      </c>
      <c r="Q341" s="2">
        <f t="shared" si="71"/>
        <v>650000</v>
      </c>
      <c r="R341" s="2">
        <f t="shared" si="66"/>
        <v>190322435.28331292</v>
      </c>
      <c r="S341" s="2">
        <f t="shared" si="58"/>
        <v>639997.71428570151</v>
      </c>
      <c r="T341" s="2">
        <f t="shared" si="59"/>
        <v>10002.285714285914</v>
      </c>
      <c r="U341" s="2">
        <f t="shared" si="60"/>
        <v>650000</v>
      </c>
      <c r="V341" s="2">
        <f t="shared" si="34"/>
        <v>133394576.60794528</v>
      </c>
      <c r="W341" s="2">
        <f t="shared" si="61"/>
        <v>639997.71428571641</v>
      </c>
      <c r="X341" s="2">
        <f t="shared" si="51"/>
        <v>10002.285714283586</v>
      </c>
      <c r="Y341" s="2">
        <f t="shared" si="62"/>
        <v>56927858.675367594</v>
      </c>
      <c r="Z341" s="2" t="str">
        <f t="shared" si="52"/>
        <v>MEEP</v>
      </c>
      <c r="AA341" s="2">
        <f>IF(Z341="HERE",Y341,AA340+Graph!$G$1*1000)</f>
        <v>106947579.818225</v>
      </c>
      <c r="AB341" s="2">
        <f t="shared" si="63"/>
        <v>420000</v>
      </c>
      <c r="AC341" s="2">
        <f t="shared" si="64"/>
        <v>54674857.750802159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272</v>
      </c>
      <c r="C342" s="7"/>
      <c r="D342" s="2" t="e">
        <f t="shared" si="55"/>
        <v>#N/A</v>
      </c>
      <c r="E342" s="2" t="e">
        <f t="shared" si="67"/>
        <v>#N/A</v>
      </c>
      <c r="F342" s="2">
        <v>1684944.0902106166</v>
      </c>
      <c r="G342" s="2">
        <f t="shared" si="70"/>
        <v>639997.71428571432</v>
      </c>
      <c r="H342" s="2">
        <f t="shared" si="65"/>
        <v>187794382.32222992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3325506.7142857336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1710271.2424969971</v>
      </c>
      <c r="Q342" s="2">
        <f t="shared" si="71"/>
        <v>650000</v>
      </c>
      <c r="R342" s="2">
        <f t="shared" si="66"/>
        <v>190972435.28331292</v>
      </c>
      <c r="S342" s="2">
        <f t="shared" si="58"/>
        <v>639997.71428570151</v>
      </c>
      <c r="T342" s="2">
        <f t="shared" si="59"/>
        <v>10002.285714285914</v>
      </c>
      <c r="U342" s="2">
        <f t="shared" si="60"/>
        <v>650000</v>
      </c>
      <c r="V342" s="2">
        <f t="shared" si="34"/>
        <v>134034574.32223099</v>
      </c>
      <c r="W342" s="2">
        <f t="shared" si="61"/>
        <v>639997.71428571641</v>
      </c>
      <c r="X342" s="2">
        <f t="shared" si="51"/>
        <v>10002.285714283586</v>
      </c>
      <c r="Y342" s="2">
        <f t="shared" si="62"/>
        <v>56937860.961081877</v>
      </c>
      <c r="Z342" s="2" t="str">
        <f t="shared" si="52"/>
        <v>MEEP</v>
      </c>
      <c r="AA342" s="2">
        <f>IF(Z342="HERE",Y342,AA341+Graph!$G$1*1000)</f>
        <v>107367579.818225</v>
      </c>
      <c r="AB342" s="2">
        <f t="shared" si="63"/>
        <v>420000</v>
      </c>
      <c r="AC342" s="2">
        <f t="shared" si="64"/>
        <v>54674857.750802159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273</v>
      </c>
      <c r="C343" s="7"/>
      <c r="D343" s="2" t="e">
        <f t="shared" si="55"/>
        <v>#N/A</v>
      </c>
      <c r="E343" s="2" t="e">
        <f t="shared" si="67"/>
        <v>#N/A</v>
      </c>
      <c r="F343" s="2">
        <v>1689451.2839899659</v>
      </c>
      <c r="G343" s="2">
        <f t="shared" si="70"/>
        <v>639997.71428571432</v>
      </c>
      <c r="H343" s="2">
        <f t="shared" si="65"/>
        <v>188434380.03651562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3335509.0000000196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1714852.8271308541</v>
      </c>
      <c r="Q343" s="2">
        <f t="shared" si="71"/>
        <v>650000</v>
      </c>
      <c r="R343" s="2">
        <f t="shared" si="66"/>
        <v>191622435.28331292</v>
      </c>
      <c r="S343" s="2">
        <f t="shared" si="58"/>
        <v>639997.71428570151</v>
      </c>
      <c r="T343" s="2">
        <f t="shared" si="59"/>
        <v>10002.285714285914</v>
      </c>
      <c r="U343" s="2">
        <f t="shared" si="60"/>
        <v>650000</v>
      </c>
      <c r="V343" s="2">
        <f t="shared" si="34"/>
        <v>134674572.0365167</v>
      </c>
      <c r="W343" s="2">
        <f t="shared" si="61"/>
        <v>639997.71428570151</v>
      </c>
      <c r="X343" s="2">
        <f t="shared" si="51"/>
        <v>10002.285714298487</v>
      </c>
      <c r="Y343" s="2">
        <f t="shared" si="62"/>
        <v>56947863.246796176</v>
      </c>
      <c r="Z343" s="2" t="str">
        <f t="shared" si="52"/>
        <v>MEEP</v>
      </c>
      <c r="AA343" s="2">
        <f>IF(Z343="HERE",Y343,AA342+Graph!$G$1*1000)</f>
        <v>107787579.818225</v>
      </c>
      <c r="AB343" s="2">
        <f t="shared" si="63"/>
        <v>420000</v>
      </c>
      <c r="AC343" s="2">
        <f t="shared" si="64"/>
        <v>54674857.750802159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274</v>
      </c>
      <c r="C344" s="7"/>
      <c r="D344" s="2" t="e">
        <f t="shared" si="55"/>
        <v>#N/A</v>
      </c>
      <c r="E344" s="2" t="e">
        <f t="shared" si="67"/>
        <v>#N/A</v>
      </c>
      <c r="F344" s="2">
        <v>1693958.4777692854</v>
      </c>
      <c r="G344" s="2">
        <f t="shared" si="70"/>
        <v>639997.71428571432</v>
      </c>
      <c r="H344" s="2">
        <f t="shared" si="65"/>
        <v>189074377.75080132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3345511.2857143055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1719434.4117646813</v>
      </c>
      <c r="Q344" s="2">
        <f t="shared" si="71"/>
        <v>650000</v>
      </c>
      <c r="R344" s="2">
        <f t="shared" si="66"/>
        <v>192272435.28331292</v>
      </c>
      <c r="S344" s="2">
        <f t="shared" si="58"/>
        <v>639997.71428570151</v>
      </c>
      <c r="T344" s="2">
        <f t="shared" si="59"/>
        <v>10002.285714285914</v>
      </c>
      <c r="U344" s="2">
        <f t="shared" si="60"/>
        <v>650000</v>
      </c>
      <c r="V344" s="2">
        <f t="shared" si="34"/>
        <v>135314569.7508024</v>
      </c>
      <c r="W344" s="2">
        <f t="shared" si="61"/>
        <v>639997.71428570151</v>
      </c>
      <c r="X344" s="2">
        <f t="shared" si="51"/>
        <v>10002.285714298487</v>
      </c>
      <c r="Y344" s="2">
        <f t="shared" si="62"/>
        <v>56957865.532510474</v>
      </c>
      <c r="Z344" s="2" t="str">
        <f t="shared" si="52"/>
        <v>MEEP</v>
      </c>
      <c r="AA344" s="2">
        <f>IF(Z344="HERE",Y344,AA343+Graph!$G$1*1000)</f>
        <v>108207579.818225</v>
      </c>
      <c r="AB344" s="2">
        <f t="shared" si="63"/>
        <v>420000</v>
      </c>
      <c r="AC344" s="2">
        <f t="shared" si="64"/>
        <v>54674857.750802159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275</v>
      </c>
      <c r="C345" s="7"/>
      <c r="D345" s="2" t="e">
        <f t="shared" si="55"/>
        <v>#N/A</v>
      </c>
      <c r="E345" s="2" t="e">
        <f t="shared" si="67"/>
        <v>#N/A</v>
      </c>
      <c r="F345" s="2">
        <v>1698465.671548605</v>
      </c>
      <c r="G345" s="2">
        <f t="shared" si="70"/>
        <v>639997.71428571432</v>
      </c>
      <c r="H345" s="2">
        <f t="shared" si="65"/>
        <v>189714375.46508703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3355513.5714285914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1724015.9963985384</v>
      </c>
      <c r="Q345" s="2">
        <f t="shared" si="71"/>
        <v>650000</v>
      </c>
      <c r="R345" s="2">
        <f t="shared" si="66"/>
        <v>192922435.28331292</v>
      </c>
      <c r="S345" s="2">
        <f t="shared" si="58"/>
        <v>639997.71428570151</v>
      </c>
      <c r="T345" s="2">
        <f t="shared" si="59"/>
        <v>10002.285714285914</v>
      </c>
      <c r="U345" s="2">
        <f t="shared" si="60"/>
        <v>650000</v>
      </c>
      <c r="V345" s="2">
        <f t="shared" si="34"/>
        <v>135954567.4650881</v>
      </c>
      <c r="W345" s="2">
        <f t="shared" si="61"/>
        <v>639997.71428570151</v>
      </c>
      <c r="X345" s="2">
        <f t="shared" si="51"/>
        <v>10002.285714298487</v>
      </c>
      <c r="Y345" s="2">
        <f t="shared" si="62"/>
        <v>56967867.818224773</v>
      </c>
      <c r="Z345" s="2" t="str">
        <f t="shared" si="52"/>
        <v>MEEP</v>
      </c>
      <c r="AA345" s="2">
        <f>IF(Z345="HERE",Y345,AA344+Graph!$G$1*1000)</f>
        <v>108627579.818225</v>
      </c>
      <c r="AB345" s="2">
        <f t="shared" si="63"/>
        <v>420000</v>
      </c>
      <c r="AC345" s="2">
        <f t="shared" si="64"/>
        <v>54674857.750802159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276</v>
      </c>
      <c r="C346" s="7"/>
      <c r="D346" s="2" t="e">
        <f t="shared" si="55"/>
        <v>#N/A</v>
      </c>
      <c r="E346" s="2" t="e">
        <f t="shared" si="67"/>
        <v>#N/A</v>
      </c>
      <c r="F346" s="2">
        <v>1702972.8653279543</v>
      </c>
      <c r="G346" s="2">
        <f t="shared" si="70"/>
        <v>639997.71428571432</v>
      </c>
      <c r="H346" s="2">
        <f t="shared" si="65"/>
        <v>190354373.17937273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3365515.8571428773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1728597.5810323954</v>
      </c>
      <c r="Q346" s="2">
        <f t="shared" si="71"/>
        <v>650000</v>
      </c>
      <c r="R346" s="2">
        <f t="shared" si="66"/>
        <v>193572435.28331292</v>
      </c>
      <c r="S346" s="2">
        <f t="shared" si="58"/>
        <v>639997.71428570151</v>
      </c>
      <c r="T346" s="2">
        <f t="shared" si="59"/>
        <v>10002.285714285914</v>
      </c>
      <c r="U346" s="2">
        <f t="shared" si="60"/>
        <v>650000</v>
      </c>
      <c r="V346" s="2">
        <f t="shared" si="34"/>
        <v>136594565.1793738</v>
      </c>
      <c r="W346" s="2">
        <f t="shared" si="61"/>
        <v>639997.71428570151</v>
      </c>
      <c r="X346" s="2">
        <f t="shared" si="51"/>
        <v>10002.285714298487</v>
      </c>
      <c r="Y346" s="2">
        <f t="shared" si="62"/>
        <v>56977870.103939071</v>
      </c>
      <c r="Z346" s="2" t="str">
        <f t="shared" si="52"/>
        <v>MEEP</v>
      </c>
      <c r="AA346" s="2">
        <f>IF(Z346="HERE",Y346,AA345+Graph!$G$1*1000)</f>
        <v>109047579.818225</v>
      </c>
      <c r="AB346" s="2">
        <f t="shared" si="63"/>
        <v>420000</v>
      </c>
      <c r="AC346" s="2">
        <f t="shared" si="64"/>
        <v>54674857.750802159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277</v>
      </c>
      <c r="C347" s="7"/>
      <c r="D347" s="2" t="e">
        <f t="shared" si="55"/>
        <v>#N/A</v>
      </c>
      <c r="E347" s="2" t="e">
        <f t="shared" si="67"/>
        <v>#N/A</v>
      </c>
      <c r="F347" s="2">
        <v>1707480.0591072738</v>
      </c>
      <c r="G347" s="2">
        <f t="shared" si="70"/>
        <v>639997.71428571432</v>
      </c>
      <c r="H347" s="2">
        <f t="shared" si="65"/>
        <v>190994370.89365843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3375518.1428571632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1733179.1656662524</v>
      </c>
      <c r="Q347" s="2">
        <f t="shared" si="71"/>
        <v>650000</v>
      </c>
      <c r="R347" s="2">
        <f t="shared" si="66"/>
        <v>194222435.28331292</v>
      </c>
      <c r="S347" s="2">
        <f t="shared" si="58"/>
        <v>639997.71428570151</v>
      </c>
      <c r="T347" s="2">
        <f t="shared" si="59"/>
        <v>10002.285714285914</v>
      </c>
      <c r="U347" s="2">
        <f t="shared" si="60"/>
        <v>650000</v>
      </c>
      <c r="V347" s="2">
        <f t="shared" si="34"/>
        <v>137234562.8936595</v>
      </c>
      <c r="W347" s="2">
        <f t="shared" si="61"/>
        <v>639997.71428570151</v>
      </c>
      <c r="X347" s="2">
        <f t="shared" si="51"/>
        <v>10002.285714298487</v>
      </c>
      <c r="Y347" s="2">
        <f t="shared" si="62"/>
        <v>56987872.38965337</v>
      </c>
      <c r="Z347" s="2" t="str">
        <f t="shared" si="52"/>
        <v>MEEP</v>
      </c>
      <c r="AA347" s="2">
        <f>IF(Z347="HERE",Y347,AA346+Graph!$G$1*1000)</f>
        <v>109467579.818225</v>
      </c>
      <c r="AB347" s="2">
        <f t="shared" si="63"/>
        <v>420000</v>
      </c>
      <c r="AC347" s="2">
        <f t="shared" si="64"/>
        <v>54674857.750802159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278</v>
      </c>
      <c r="C348" s="7"/>
      <c r="D348" s="2" t="e">
        <f t="shared" si="55"/>
        <v>#N/A</v>
      </c>
      <c r="E348" s="2" t="e">
        <f t="shared" si="67"/>
        <v>#N/A</v>
      </c>
      <c r="F348" s="2">
        <v>1711987.2528866231</v>
      </c>
      <c r="G348" s="2">
        <f t="shared" si="70"/>
        <v>639997.71428571432</v>
      </c>
      <c r="H348" s="2">
        <f t="shared" si="65"/>
        <v>191634368.60794413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3385520.4285714491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1737760.7503001094</v>
      </c>
      <c r="Q348" s="2">
        <f t="shared" si="71"/>
        <v>650000</v>
      </c>
      <c r="R348" s="2">
        <f t="shared" si="66"/>
        <v>194872435.28331292</v>
      </c>
      <c r="S348" s="2">
        <f t="shared" si="58"/>
        <v>639997.71428570151</v>
      </c>
      <c r="T348" s="2">
        <f t="shared" si="59"/>
        <v>10002.285714285914</v>
      </c>
      <c r="U348" s="2">
        <f t="shared" si="60"/>
        <v>650000</v>
      </c>
      <c r="V348" s="2">
        <f t="shared" si="34"/>
        <v>137874560.6079452</v>
      </c>
      <c r="W348" s="2">
        <f t="shared" si="61"/>
        <v>639997.71428570151</v>
      </c>
      <c r="X348" s="2">
        <f t="shared" si="51"/>
        <v>10002.285714298487</v>
      </c>
      <c r="Y348" s="2">
        <f t="shared" si="62"/>
        <v>56997874.675367668</v>
      </c>
      <c r="Z348" s="2" t="str">
        <f t="shared" si="52"/>
        <v>MEEP</v>
      </c>
      <c r="AA348" s="2">
        <f>IF(Z348="HERE",Y348,AA347+Graph!$G$1*1000)</f>
        <v>109887579.818225</v>
      </c>
      <c r="AB348" s="2">
        <f t="shared" si="63"/>
        <v>420000</v>
      </c>
      <c r="AC348" s="2">
        <f t="shared" si="64"/>
        <v>54674857.750802159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279</v>
      </c>
      <c r="C349" s="7"/>
      <c r="D349" s="2" t="e">
        <f t="shared" si="55"/>
        <v>#N/A</v>
      </c>
      <c r="E349" s="2" t="e">
        <f t="shared" si="67"/>
        <v>#N/A</v>
      </c>
      <c r="F349" s="2">
        <v>1716494.4466659427</v>
      </c>
      <c r="G349" s="2">
        <f t="shared" si="70"/>
        <v>639997.71428571432</v>
      </c>
      <c r="H349" s="2">
        <f t="shared" si="65"/>
        <v>192274366.32222983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3395522.714285735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1742342.3349339664</v>
      </c>
      <c r="Q349" s="2">
        <f t="shared" si="71"/>
        <v>650000</v>
      </c>
      <c r="R349" s="2">
        <f t="shared" si="66"/>
        <v>195522435.28331292</v>
      </c>
      <c r="S349" s="2">
        <f t="shared" si="58"/>
        <v>639997.71428570151</v>
      </c>
      <c r="T349" s="2">
        <f t="shared" si="59"/>
        <v>10002.285714285914</v>
      </c>
      <c r="U349" s="2">
        <f t="shared" si="60"/>
        <v>650000</v>
      </c>
      <c r="V349" s="2">
        <f t="shared" si="34"/>
        <v>138514558.32223091</v>
      </c>
      <c r="W349" s="2">
        <f t="shared" si="61"/>
        <v>639997.71428570151</v>
      </c>
      <c r="X349" s="2">
        <f t="shared" si="51"/>
        <v>10002.285714298487</v>
      </c>
      <c r="Y349" s="2">
        <f t="shared" si="62"/>
        <v>57007876.961081967</v>
      </c>
      <c r="Z349" s="2" t="str">
        <f t="shared" si="52"/>
        <v>MEEP</v>
      </c>
      <c r="AA349" s="2">
        <f>IF(Z349="HERE",Y349,AA348+Graph!$G$1*1000)</f>
        <v>110307579.818225</v>
      </c>
      <c r="AB349" s="2">
        <f t="shared" si="63"/>
        <v>420000</v>
      </c>
      <c r="AC349" s="2">
        <f t="shared" si="64"/>
        <v>54674857.750802159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280</v>
      </c>
      <c r="C350" s="7"/>
      <c r="D350" s="2" t="e">
        <f t="shared" si="55"/>
        <v>#N/A</v>
      </c>
      <c r="E350" s="2" t="e">
        <f t="shared" si="67"/>
        <v>#N/A</v>
      </c>
      <c r="F350" s="2">
        <v>1721001.6404452622</v>
      </c>
      <c r="G350" s="2">
        <f t="shared" si="70"/>
        <v>639997.71428571432</v>
      </c>
      <c r="H350" s="2">
        <f t="shared" si="65"/>
        <v>192914364.03651553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3405525.000000021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1746923.9195678234</v>
      </c>
      <c r="Q350" s="2">
        <f t="shared" si="71"/>
        <v>650000</v>
      </c>
      <c r="R350" s="2">
        <f t="shared" si="66"/>
        <v>196172435.28331292</v>
      </c>
      <c r="S350" s="2">
        <f t="shared" si="58"/>
        <v>639997.71428570151</v>
      </c>
      <c r="T350" s="2">
        <f t="shared" si="59"/>
        <v>10002.285714285914</v>
      </c>
      <c r="U350" s="2">
        <f t="shared" si="60"/>
        <v>650000</v>
      </c>
      <c r="V350" s="2">
        <f t="shared" si="34"/>
        <v>139154556.03651661</v>
      </c>
      <c r="W350" s="2">
        <f t="shared" si="61"/>
        <v>639997.71428570151</v>
      </c>
      <c r="X350" s="2">
        <f t="shared" si="51"/>
        <v>10002.285714298487</v>
      </c>
      <c r="Y350" s="2">
        <f t="shared" si="62"/>
        <v>57017879.246796265</v>
      </c>
      <c r="Z350" s="2" t="str">
        <f t="shared" si="52"/>
        <v>MEEP</v>
      </c>
      <c r="AA350" s="2">
        <f>IF(Z350="HERE",Y350,AA349+Graph!$G$1*1000)</f>
        <v>110727579.818225</v>
      </c>
      <c r="AB350" s="2">
        <f t="shared" si="63"/>
        <v>420000</v>
      </c>
      <c r="AC350" s="2">
        <f t="shared" si="64"/>
        <v>54674857.750802159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281</v>
      </c>
      <c r="C351" s="7"/>
      <c r="D351" s="2" t="e">
        <f t="shared" si="55"/>
        <v>#N/A</v>
      </c>
      <c r="E351" s="2" t="e">
        <f t="shared" si="67"/>
        <v>#N/A</v>
      </c>
      <c r="F351" s="2">
        <v>1725508.8342246115</v>
      </c>
      <c r="G351" s="2">
        <f t="shared" si="70"/>
        <v>639997.71428571432</v>
      </c>
      <c r="H351" s="2">
        <f t="shared" si="65"/>
        <v>193554361.75080124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3415527.2857143069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1751505.5042016804</v>
      </c>
      <c r="Q351" s="2">
        <f t="shared" si="71"/>
        <v>650000</v>
      </c>
      <c r="R351" s="2">
        <f t="shared" si="66"/>
        <v>196822435.28331292</v>
      </c>
      <c r="S351" s="2">
        <f t="shared" si="58"/>
        <v>639997.71428570151</v>
      </c>
      <c r="T351" s="2">
        <f t="shared" si="59"/>
        <v>10002.285714285914</v>
      </c>
      <c r="U351" s="2">
        <f t="shared" si="60"/>
        <v>650000</v>
      </c>
      <c r="V351" s="2">
        <f t="shared" si="34"/>
        <v>139794553.75080231</v>
      </c>
      <c r="W351" s="2">
        <f t="shared" si="61"/>
        <v>639997.71428570151</v>
      </c>
      <c r="X351" s="2">
        <f t="shared" si="51"/>
        <v>10002.285714298487</v>
      </c>
      <c r="Y351" s="2">
        <f t="shared" ref="Y351:Y385" si="74">IF(COUNT($C352)=0,IF(COUNT($C351)=1,C351,SUM(Y350+X351)),C351)</f>
        <v>57027881.532510564</v>
      </c>
      <c r="Z351" s="2" t="str">
        <f t="shared" si="52"/>
        <v>MEEP</v>
      </c>
      <c r="AA351" s="2">
        <f>IF(Z351="HERE",Y351,AA350+Graph!$G$1*1000)</f>
        <v>111147579.818225</v>
      </c>
      <c r="AB351" s="2">
        <f t="shared" si="63"/>
        <v>420000</v>
      </c>
      <c r="AC351" s="2">
        <f t="shared" ref="AC351:AC385" si="75">IF(Z352="HERE",V351,AC350)</f>
        <v>54674857.750802159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282</v>
      </c>
      <c r="C352" s="7"/>
      <c r="D352" s="2" t="e">
        <f t="shared" si="55"/>
        <v>#N/A</v>
      </c>
      <c r="E352" s="2" t="e">
        <f t="shared" si="67"/>
        <v>#N/A</v>
      </c>
      <c r="F352" s="2">
        <v>1730016.028003931</v>
      </c>
      <c r="G352" s="2">
        <f t="shared" si="70"/>
        <v>639997.71428571432</v>
      </c>
      <c r="H352" s="2">
        <f t="shared" ref="H352:H385" si="76">IF(COUNT($C353)=0,IF(COUNT($C352)=1,C352,SUM(H351+G352)),C352)</f>
        <v>194194359.46508694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3425529.5714285928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1756087.0888355374</v>
      </c>
      <c r="Q352" s="2">
        <f t="shared" si="71"/>
        <v>650000</v>
      </c>
      <c r="R352" s="2">
        <f t="shared" ref="R352:R385" si="77">IF(COUNT($C353)=0,IF(COUNT($C352)=1,M352,SUM(R351+Q352)),M352)</f>
        <v>197472435.28331292</v>
      </c>
      <c r="S352" s="2">
        <f t="shared" si="58"/>
        <v>639997.71428570151</v>
      </c>
      <c r="T352" s="2">
        <f t="shared" si="59"/>
        <v>10002.285714285914</v>
      </c>
      <c r="U352" s="2">
        <f t="shared" si="60"/>
        <v>650000</v>
      </c>
      <c r="V352" s="2">
        <f t="shared" si="34"/>
        <v>140434551.46508801</v>
      </c>
      <c r="W352" s="2">
        <f t="shared" si="61"/>
        <v>639997.71428570151</v>
      </c>
      <c r="X352" s="2">
        <f t="shared" si="51"/>
        <v>10002.285714298487</v>
      </c>
      <c r="Y352" s="2">
        <f t="shared" si="74"/>
        <v>57037883.818224862</v>
      </c>
      <c r="Z352" s="2" t="str">
        <f t="shared" si="52"/>
        <v>MEEP</v>
      </c>
      <c r="AA352" s="2">
        <f>IF(Z352="HERE",Y352,AA351+Graph!$G$1*1000)</f>
        <v>111567579.818225</v>
      </c>
      <c r="AB352" s="2">
        <f t="shared" si="63"/>
        <v>420000</v>
      </c>
      <c r="AC352" s="2">
        <f t="shared" si="75"/>
        <v>54674857.750802159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283</v>
      </c>
      <c r="C353" s="7"/>
      <c r="D353" s="2" t="e">
        <f t="shared" si="55"/>
        <v>#N/A</v>
      </c>
      <c r="E353" s="2" t="e">
        <f t="shared" si="67"/>
        <v>#N/A</v>
      </c>
      <c r="F353" s="2">
        <v>1734523.2217832506</v>
      </c>
      <c r="G353" s="2">
        <f t="shared" si="70"/>
        <v>639997.71428571432</v>
      </c>
      <c r="H353" s="2">
        <f t="shared" si="76"/>
        <v>194834357.17937264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3435531.8571428787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1760668.6734693646</v>
      </c>
      <c r="Q353" s="2">
        <f t="shared" si="71"/>
        <v>650000</v>
      </c>
      <c r="R353" s="2">
        <f t="shared" si="77"/>
        <v>198122435.28331292</v>
      </c>
      <c r="S353" s="2">
        <f t="shared" si="58"/>
        <v>639997.71428570151</v>
      </c>
      <c r="T353" s="2">
        <f t="shared" si="59"/>
        <v>10002.285714285914</v>
      </c>
      <c r="U353" s="2">
        <f t="shared" si="60"/>
        <v>650000</v>
      </c>
      <c r="V353" s="2">
        <f t="shared" si="34"/>
        <v>141074549.17937371</v>
      </c>
      <c r="W353" s="2">
        <f t="shared" si="61"/>
        <v>639997.71428570151</v>
      </c>
      <c r="X353" s="2">
        <f t="shared" si="51"/>
        <v>10002.285714298487</v>
      </c>
      <c r="Y353" s="2">
        <f t="shared" si="74"/>
        <v>57047886.103939161</v>
      </c>
      <c r="Z353" s="2" t="str">
        <f t="shared" si="52"/>
        <v>MEEP</v>
      </c>
      <c r="AA353" s="2">
        <f>IF(Z353="HERE",Y353,AA352+Graph!$G$1*1000)</f>
        <v>111987579.818225</v>
      </c>
      <c r="AB353" s="2">
        <f t="shared" si="63"/>
        <v>420000</v>
      </c>
      <c r="AC353" s="2">
        <f t="shared" si="75"/>
        <v>54674857.750802159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284</v>
      </c>
      <c r="C354" s="7"/>
      <c r="D354" s="2" t="e">
        <f t="shared" si="55"/>
        <v>#N/A</v>
      </c>
      <c r="E354" s="2" t="e">
        <f t="shared" si="67"/>
        <v>#N/A</v>
      </c>
      <c r="F354" s="2">
        <v>1739030.4155625999</v>
      </c>
      <c r="G354" s="2">
        <f t="shared" si="70"/>
        <v>639997.71428571432</v>
      </c>
      <c r="H354" s="2">
        <f t="shared" si="76"/>
        <v>195474354.89365834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3445534.1428571646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1765250.2581032217</v>
      </c>
      <c r="Q354" s="2">
        <f t="shared" si="71"/>
        <v>650000</v>
      </c>
      <c r="R354" s="2">
        <f t="shared" si="77"/>
        <v>198772435.28331292</v>
      </c>
      <c r="S354" s="2">
        <f t="shared" si="58"/>
        <v>639997.71428570151</v>
      </c>
      <c r="T354" s="2">
        <f t="shared" si="59"/>
        <v>10002.285714285914</v>
      </c>
      <c r="U354" s="2">
        <f t="shared" si="60"/>
        <v>650000</v>
      </c>
      <c r="V354" s="2">
        <f t="shared" si="34"/>
        <v>141714546.89365941</v>
      </c>
      <c r="W354" s="2">
        <f t="shared" si="61"/>
        <v>639997.71428570151</v>
      </c>
      <c r="X354" s="2">
        <f t="shared" si="51"/>
        <v>10002.285714298487</v>
      </c>
      <c r="Y354" s="2">
        <f t="shared" si="74"/>
        <v>57057888.389653459</v>
      </c>
      <c r="Z354" s="2" t="str">
        <f t="shared" si="52"/>
        <v>MEEP</v>
      </c>
      <c r="AA354" s="2">
        <f>IF(Z354="HERE",Y354,AA353+Graph!$G$1*1000)</f>
        <v>112407579.818225</v>
      </c>
      <c r="AB354" s="2">
        <f t="shared" si="63"/>
        <v>420000</v>
      </c>
      <c r="AC354" s="2">
        <f t="shared" si="75"/>
        <v>54674857.750802159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285</v>
      </c>
      <c r="C355" s="7"/>
      <c r="D355" s="2" t="e">
        <f t="shared" si="55"/>
        <v>#N/A</v>
      </c>
      <c r="E355" s="2" t="e">
        <f t="shared" si="67"/>
        <v>#N/A</v>
      </c>
      <c r="F355" s="2">
        <v>1743537.6093419194</v>
      </c>
      <c r="G355" s="2">
        <f t="shared" si="70"/>
        <v>639997.71428571432</v>
      </c>
      <c r="H355" s="2">
        <f t="shared" si="76"/>
        <v>196114352.60794404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3455536.4285714505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1769831.8427370787</v>
      </c>
      <c r="Q355" s="2">
        <f t="shared" si="71"/>
        <v>650000</v>
      </c>
      <c r="R355" s="2">
        <f t="shared" si="77"/>
        <v>199422435.28331292</v>
      </c>
      <c r="S355" s="2">
        <f t="shared" si="58"/>
        <v>639997.71428570151</v>
      </c>
      <c r="T355" s="2">
        <f t="shared" si="59"/>
        <v>10002.285714285914</v>
      </c>
      <c r="U355" s="2">
        <f t="shared" si="60"/>
        <v>650000</v>
      </c>
      <c r="V355" s="2">
        <f t="shared" si="34"/>
        <v>142354544.60794511</v>
      </c>
      <c r="W355" s="2">
        <f t="shared" si="61"/>
        <v>639997.71428570151</v>
      </c>
      <c r="X355" s="2">
        <f t="shared" si="51"/>
        <v>10002.285714298487</v>
      </c>
      <c r="Y355" s="2">
        <f t="shared" si="74"/>
        <v>57067890.675367758</v>
      </c>
      <c r="Z355" s="2" t="str">
        <f t="shared" si="52"/>
        <v>MEEP</v>
      </c>
      <c r="AA355" s="2">
        <f>IF(Z355="HERE",Y355,AA354+Graph!$G$1*1000)</f>
        <v>112827579.818225</v>
      </c>
      <c r="AB355" s="2">
        <f t="shared" si="63"/>
        <v>420000</v>
      </c>
      <c r="AC355" s="2">
        <f t="shared" si="75"/>
        <v>54674857.750802159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286</v>
      </c>
      <c r="C356" s="7"/>
      <c r="D356" s="2" t="e">
        <f t="shared" si="55"/>
        <v>#N/A</v>
      </c>
      <c r="E356" s="2" t="e">
        <f t="shared" si="67"/>
        <v>#N/A</v>
      </c>
      <c r="F356" s="2">
        <v>1748044.8031212389</v>
      </c>
      <c r="G356" s="2">
        <f t="shared" si="70"/>
        <v>639997.71428571432</v>
      </c>
      <c r="H356" s="2">
        <f t="shared" si="76"/>
        <v>196754350.32222974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3465538.7142857364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1774413.4273709357</v>
      </c>
      <c r="Q356" s="2">
        <f t="shared" si="71"/>
        <v>650000</v>
      </c>
      <c r="R356" s="2">
        <f t="shared" si="77"/>
        <v>200072435.28331292</v>
      </c>
      <c r="S356" s="2">
        <f t="shared" si="58"/>
        <v>639997.71428570151</v>
      </c>
      <c r="T356" s="2">
        <f t="shared" si="59"/>
        <v>10002.285714285914</v>
      </c>
      <c r="U356" s="2">
        <f t="shared" si="60"/>
        <v>650000</v>
      </c>
      <c r="V356" s="2">
        <f t="shared" ref="V356:V385" si="78">H272</f>
        <v>142994542.32223082</v>
      </c>
      <c r="W356" s="2">
        <f t="shared" si="61"/>
        <v>639997.71428570151</v>
      </c>
      <c r="X356" s="2">
        <f t="shared" si="51"/>
        <v>10002.285714298487</v>
      </c>
      <c r="Y356" s="2">
        <f t="shared" si="74"/>
        <v>57077892.961082056</v>
      </c>
      <c r="Z356" s="2" t="str">
        <f t="shared" si="52"/>
        <v>MEEP</v>
      </c>
      <c r="AA356" s="2">
        <f>IF(Z356="HERE",Y356,AA355+Graph!$G$1*1000)</f>
        <v>113247579.818225</v>
      </c>
      <c r="AB356" s="2">
        <f t="shared" si="63"/>
        <v>420000</v>
      </c>
      <c r="AC356" s="2">
        <f t="shared" si="75"/>
        <v>54674857.750802159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287</v>
      </c>
      <c r="C357" s="7"/>
      <c r="D357" s="2" t="e">
        <f t="shared" si="55"/>
        <v>#N/A</v>
      </c>
      <c r="E357" s="2" t="e">
        <f t="shared" si="67"/>
        <v>#N/A</v>
      </c>
      <c r="F357" s="2">
        <v>1752551.9969005883</v>
      </c>
      <c r="G357" s="2">
        <f t="shared" si="70"/>
        <v>639997.71428571432</v>
      </c>
      <c r="H357" s="2">
        <f t="shared" si="76"/>
        <v>197394348.03651544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3475541.0000000224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1778995.0120047927</v>
      </c>
      <c r="Q357" s="2">
        <f t="shared" si="71"/>
        <v>650000</v>
      </c>
      <c r="R357" s="2">
        <f t="shared" si="77"/>
        <v>200722435.28331292</v>
      </c>
      <c r="S357" s="2">
        <f t="shared" si="58"/>
        <v>639997.71428570151</v>
      </c>
      <c r="T357" s="2">
        <f t="shared" si="59"/>
        <v>10002.285714285914</v>
      </c>
      <c r="U357" s="2">
        <f t="shared" si="60"/>
        <v>650000</v>
      </c>
      <c r="V357" s="2">
        <f t="shared" si="78"/>
        <v>143634540.03651652</v>
      </c>
      <c r="W357" s="2">
        <f t="shared" si="61"/>
        <v>639997.71428570151</v>
      </c>
      <c r="X357" s="2">
        <f t="shared" si="51"/>
        <v>10002.285714298487</v>
      </c>
      <c r="Y357" s="2">
        <f t="shared" si="74"/>
        <v>57087895.246796355</v>
      </c>
      <c r="Z357" s="2" t="str">
        <f t="shared" si="52"/>
        <v>MEEP</v>
      </c>
      <c r="AA357" s="2">
        <f>IF(Z357="HERE",Y357,AA356+Graph!$G$1*1000)</f>
        <v>113667579.818225</v>
      </c>
      <c r="AB357" s="2">
        <f t="shared" si="63"/>
        <v>420000</v>
      </c>
      <c r="AC357" s="2">
        <f t="shared" si="75"/>
        <v>54674857.750802159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288</v>
      </c>
      <c r="C358" s="7"/>
      <c r="D358" s="2" t="e">
        <f t="shared" si="55"/>
        <v>#N/A</v>
      </c>
      <c r="E358" s="2" t="e">
        <f t="shared" si="67"/>
        <v>#N/A</v>
      </c>
      <c r="F358" s="2">
        <v>1757059.1906799078</v>
      </c>
      <c r="G358" s="2">
        <f t="shared" ref="G358:G385" si="79">IF(F358&gt;650000,$AK$31*1000,F358)</f>
        <v>639997.71428571432</v>
      </c>
      <c r="H358" s="2">
        <f t="shared" si="76"/>
        <v>198034345.75080115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3485543.2857143083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1783576.5966386497</v>
      </c>
      <c r="Q358" s="2">
        <f t="shared" ref="Q358:Q385" si="80">IF(P358&gt;650000,650000,P358)</f>
        <v>650000</v>
      </c>
      <c r="R358" s="2">
        <f t="shared" si="77"/>
        <v>201372435.28331292</v>
      </c>
      <c r="S358" s="2">
        <f t="shared" si="58"/>
        <v>639997.71428570151</v>
      </c>
      <c r="T358" s="2">
        <f t="shared" si="59"/>
        <v>10002.285714285914</v>
      </c>
      <c r="U358" s="2">
        <f t="shared" si="60"/>
        <v>650000</v>
      </c>
      <c r="V358" s="2">
        <f t="shared" si="78"/>
        <v>144274537.75080222</v>
      </c>
      <c r="W358" s="2">
        <f t="shared" si="61"/>
        <v>639997.71428570151</v>
      </c>
      <c r="X358" s="2">
        <f t="shared" si="51"/>
        <v>10002.285714298487</v>
      </c>
      <c r="Y358" s="2">
        <f t="shared" si="74"/>
        <v>57097897.532510653</v>
      </c>
      <c r="Z358" s="2" t="str">
        <f t="shared" si="52"/>
        <v>MEEP</v>
      </c>
      <c r="AA358" s="2">
        <f>IF(Z358="HERE",Y358,AA357+Graph!$G$1*1000)</f>
        <v>114087579.818225</v>
      </c>
      <c r="AB358" s="2">
        <f t="shared" si="63"/>
        <v>420000</v>
      </c>
      <c r="AC358" s="2">
        <f t="shared" si="75"/>
        <v>54674857.750802159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289</v>
      </c>
      <c r="C359" s="7"/>
      <c r="D359" s="2" t="e">
        <f t="shared" si="55"/>
        <v>#N/A</v>
      </c>
      <c r="E359" s="2" t="e">
        <f t="shared" si="67"/>
        <v>#N/A</v>
      </c>
      <c r="F359" s="2">
        <v>1761566.3844592273</v>
      </c>
      <c r="G359" s="2">
        <f t="shared" si="79"/>
        <v>639997.71428571432</v>
      </c>
      <c r="H359" s="2">
        <f t="shared" si="76"/>
        <v>198674343.46508685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3495545.5714285942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1788158.1812725067</v>
      </c>
      <c r="Q359" s="2">
        <f t="shared" si="80"/>
        <v>650000</v>
      </c>
      <c r="R359" s="2">
        <f t="shared" si="77"/>
        <v>202022435.28331292</v>
      </c>
      <c r="S359" s="2">
        <f t="shared" si="58"/>
        <v>639997.71428570151</v>
      </c>
      <c r="T359" s="2">
        <f t="shared" si="59"/>
        <v>10002.285714285914</v>
      </c>
      <c r="U359" s="2">
        <f t="shared" si="60"/>
        <v>650000</v>
      </c>
      <c r="V359" s="2">
        <f t="shared" si="78"/>
        <v>144914535.46508792</v>
      </c>
      <c r="W359" s="2">
        <f t="shared" si="61"/>
        <v>639997.71428570151</v>
      </c>
      <c r="X359" s="2">
        <f t="shared" si="51"/>
        <v>10002.285714298487</v>
      </c>
      <c r="Y359" s="2">
        <f t="shared" si="74"/>
        <v>57107899.818224952</v>
      </c>
      <c r="Z359" s="2" t="str">
        <f t="shared" si="52"/>
        <v>MEEP</v>
      </c>
      <c r="AA359" s="2">
        <f>IF(Z359="HERE",Y359,AA358+Graph!$G$1*1000)</f>
        <v>114507579.818225</v>
      </c>
      <c r="AB359" s="2">
        <f t="shared" si="63"/>
        <v>420000</v>
      </c>
      <c r="AC359" s="2">
        <f t="shared" si="75"/>
        <v>54674857.750802159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290</v>
      </c>
      <c r="C360" s="7"/>
      <c r="D360" s="2" t="e">
        <f t="shared" si="55"/>
        <v>#N/A</v>
      </c>
      <c r="E360" s="2" t="e">
        <f t="shared" si="67"/>
        <v>#N/A</v>
      </c>
      <c r="F360" s="2">
        <v>1766073.5782385767</v>
      </c>
      <c r="G360" s="2">
        <f t="shared" si="79"/>
        <v>639997.71428571432</v>
      </c>
      <c r="H360" s="2">
        <f t="shared" si="76"/>
        <v>199314341.17937255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3505547.8571428801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1792739.7659063637</v>
      </c>
      <c r="Q360" s="2">
        <f t="shared" si="80"/>
        <v>650000</v>
      </c>
      <c r="R360" s="2">
        <f t="shared" si="77"/>
        <v>202672435.28331292</v>
      </c>
      <c r="S360" s="2">
        <f t="shared" si="58"/>
        <v>639997.71428570151</v>
      </c>
      <c r="T360" s="2">
        <f t="shared" si="59"/>
        <v>10002.285714285914</v>
      </c>
      <c r="U360" s="2">
        <f t="shared" si="60"/>
        <v>650000</v>
      </c>
      <c r="V360" s="2">
        <f t="shared" si="78"/>
        <v>145554533.17937362</v>
      </c>
      <c r="W360" s="2">
        <f t="shared" si="61"/>
        <v>639997.71428570151</v>
      </c>
      <c r="X360" s="2">
        <f t="shared" si="51"/>
        <v>10002.285714298487</v>
      </c>
      <c r="Y360" s="2">
        <f t="shared" si="74"/>
        <v>57117902.10393925</v>
      </c>
      <c r="Z360" s="2" t="str">
        <f t="shared" si="52"/>
        <v>MEEP</v>
      </c>
      <c r="AA360" s="2">
        <f>IF(Z360="HERE",Y360,AA359+Graph!$G$1*1000)</f>
        <v>114927579.818225</v>
      </c>
      <c r="AB360" s="2">
        <f t="shared" si="63"/>
        <v>420000</v>
      </c>
      <c r="AC360" s="2">
        <f t="shared" si="75"/>
        <v>54674857.750802159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291</v>
      </c>
      <c r="C361" s="7"/>
      <c r="D361" s="2" t="e">
        <f t="shared" si="55"/>
        <v>#N/A</v>
      </c>
      <c r="E361" s="2" t="e">
        <f t="shared" si="67"/>
        <v>#N/A</v>
      </c>
      <c r="F361" s="2">
        <v>1770580.7720178962</v>
      </c>
      <c r="G361" s="2">
        <f t="shared" si="79"/>
        <v>639997.71428571432</v>
      </c>
      <c r="H361" s="2">
        <f t="shared" si="76"/>
        <v>199954338.89365825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3515550.142857166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1797321.3505402207</v>
      </c>
      <c r="Q361" s="2">
        <f t="shared" si="80"/>
        <v>650000</v>
      </c>
      <c r="R361" s="2">
        <f t="shared" si="77"/>
        <v>203322435.28331292</v>
      </c>
      <c r="S361" s="2">
        <f t="shared" si="58"/>
        <v>639997.71428570151</v>
      </c>
      <c r="T361" s="2">
        <f t="shared" si="59"/>
        <v>10002.285714285914</v>
      </c>
      <c r="U361" s="2">
        <f t="shared" si="60"/>
        <v>650000</v>
      </c>
      <c r="V361" s="2">
        <f t="shared" si="78"/>
        <v>146194530.89365932</v>
      </c>
      <c r="W361" s="2">
        <f t="shared" si="61"/>
        <v>639997.71428570151</v>
      </c>
      <c r="X361" s="2">
        <f t="shared" si="51"/>
        <v>10002.285714298487</v>
      </c>
      <c r="Y361" s="2">
        <f t="shared" si="74"/>
        <v>57127904.389653549</v>
      </c>
      <c r="Z361" s="2" t="str">
        <f t="shared" si="52"/>
        <v>MEEP</v>
      </c>
      <c r="AA361" s="2">
        <f>IF(Z361="HERE",Y361,AA360+Graph!$G$1*1000)</f>
        <v>115347579.818225</v>
      </c>
      <c r="AB361" s="2">
        <f t="shared" si="63"/>
        <v>420000</v>
      </c>
      <c r="AC361" s="2">
        <f t="shared" si="75"/>
        <v>54674857.750802159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292</v>
      </c>
      <c r="C362" s="7"/>
      <c r="D362" s="2" t="e">
        <f t="shared" si="55"/>
        <v>#N/A</v>
      </c>
      <c r="E362" s="2" t="e">
        <f t="shared" si="67"/>
        <v>#N/A</v>
      </c>
      <c r="F362" s="2">
        <v>1775087.9657972157</v>
      </c>
      <c r="G362" s="2">
        <f t="shared" si="79"/>
        <v>639997.71428571432</v>
      </c>
      <c r="H362" s="2">
        <f t="shared" si="76"/>
        <v>200594336.60794395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3525552.4285714519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1801902.9351740479</v>
      </c>
      <c r="Q362" s="2">
        <f t="shared" si="80"/>
        <v>650000</v>
      </c>
      <c r="R362" s="2">
        <f t="shared" si="77"/>
        <v>203972435.28331292</v>
      </c>
      <c r="S362" s="2">
        <f t="shared" si="58"/>
        <v>639997.71428570151</v>
      </c>
      <c r="T362" s="2">
        <f t="shared" si="59"/>
        <v>10002.285714285914</v>
      </c>
      <c r="U362" s="2">
        <f t="shared" si="60"/>
        <v>650000</v>
      </c>
      <c r="V362" s="2">
        <f t="shared" si="78"/>
        <v>146834528.60794502</v>
      </c>
      <c r="W362" s="2">
        <f t="shared" si="61"/>
        <v>639997.71428570151</v>
      </c>
      <c r="X362" s="2">
        <f t="shared" si="51"/>
        <v>10002.285714298487</v>
      </c>
      <c r="Y362" s="2">
        <f t="shared" si="74"/>
        <v>57137906.675367847</v>
      </c>
      <c r="Z362" s="2" t="str">
        <f t="shared" si="52"/>
        <v>MEEP</v>
      </c>
      <c r="AA362" s="2">
        <f>IF(Z362="HERE",Y362,AA361+Graph!$G$1*1000)</f>
        <v>115767579.818225</v>
      </c>
      <c r="AB362" s="2">
        <f t="shared" si="63"/>
        <v>420000</v>
      </c>
      <c r="AC362" s="2">
        <f t="shared" si="75"/>
        <v>54674857.750802159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293</v>
      </c>
      <c r="C363" s="7"/>
      <c r="D363" s="2" t="e">
        <f t="shared" si="55"/>
        <v>#N/A</v>
      </c>
      <c r="E363" s="2" t="e">
        <f t="shared" si="67"/>
        <v>#N/A</v>
      </c>
      <c r="F363" s="2">
        <v>1779595.159576565</v>
      </c>
      <c r="G363" s="2">
        <f t="shared" si="79"/>
        <v>639997.71428571432</v>
      </c>
      <c r="H363" s="2">
        <f t="shared" si="76"/>
        <v>201234334.32222965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3535554.7142857378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1806484.519807905</v>
      </c>
      <c r="Q363" s="2">
        <f t="shared" si="80"/>
        <v>650000</v>
      </c>
      <c r="R363" s="2">
        <f t="shared" si="77"/>
        <v>204622435.28331292</v>
      </c>
      <c r="S363" s="2">
        <f t="shared" si="58"/>
        <v>639997.71428570151</v>
      </c>
      <c r="T363" s="2">
        <f t="shared" si="59"/>
        <v>10002.285714285914</v>
      </c>
      <c r="U363" s="2">
        <f t="shared" si="60"/>
        <v>650000</v>
      </c>
      <c r="V363" s="2">
        <f t="shared" si="78"/>
        <v>147474526.32223073</v>
      </c>
      <c r="W363" s="2">
        <f t="shared" si="61"/>
        <v>639997.71428570151</v>
      </c>
      <c r="X363" s="2">
        <f t="shared" si="51"/>
        <v>10002.285714298487</v>
      </c>
      <c r="Y363" s="2">
        <f t="shared" si="74"/>
        <v>57147908.961082146</v>
      </c>
      <c r="Z363" s="2" t="str">
        <f t="shared" si="52"/>
        <v>MEEP</v>
      </c>
      <c r="AA363" s="2">
        <f>IF(Z363="HERE",Y363,AA362+Graph!$G$1*1000)</f>
        <v>116187579.818225</v>
      </c>
      <c r="AB363" s="2">
        <f t="shared" si="63"/>
        <v>420000</v>
      </c>
      <c r="AC363" s="2">
        <f t="shared" si="75"/>
        <v>54674857.750802159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294</v>
      </c>
      <c r="C364" s="7"/>
      <c r="D364" s="2" t="e">
        <f t="shared" si="55"/>
        <v>#N/A</v>
      </c>
      <c r="E364" s="2" t="e">
        <f t="shared" si="67"/>
        <v>#N/A</v>
      </c>
      <c r="F364" s="2">
        <v>1784102.3533558846</v>
      </c>
      <c r="G364" s="2">
        <f t="shared" si="79"/>
        <v>639997.71428571432</v>
      </c>
      <c r="H364" s="2">
        <f t="shared" si="76"/>
        <v>201874332.03651536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3545557.0000000237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1811066.104441762</v>
      </c>
      <c r="Q364" s="2">
        <f t="shared" si="80"/>
        <v>650000</v>
      </c>
      <c r="R364" s="2">
        <f t="shared" si="77"/>
        <v>205272435.28331292</v>
      </c>
      <c r="S364" s="2">
        <f t="shared" si="58"/>
        <v>639997.71428570151</v>
      </c>
      <c r="T364" s="2">
        <f t="shared" si="59"/>
        <v>10002.285714285914</v>
      </c>
      <c r="U364" s="2">
        <f t="shared" si="60"/>
        <v>650000</v>
      </c>
      <c r="V364" s="2">
        <f t="shared" si="78"/>
        <v>148114524.03651643</v>
      </c>
      <c r="W364" s="2">
        <f t="shared" si="61"/>
        <v>639997.71428570151</v>
      </c>
      <c r="X364" s="2">
        <f t="shared" si="51"/>
        <v>10002.285714298487</v>
      </c>
      <c r="Y364" s="2">
        <f t="shared" si="74"/>
        <v>57157911.246796444</v>
      </c>
      <c r="Z364" s="2" t="str">
        <f t="shared" si="52"/>
        <v>MEEP</v>
      </c>
      <c r="AA364" s="2">
        <f>IF(Z364="HERE",Y364,AA363+Graph!$G$1*1000)</f>
        <v>116607579.818225</v>
      </c>
      <c r="AB364" s="2">
        <f t="shared" si="63"/>
        <v>420000</v>
      </c>
      <c r="AC364" s="2">
        <f t="shared" si="75"/>
        <v>54674857.750802159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295</v>
      </c>
      <c r="C365" s="7"/>
      <c r="D365" s="2" t="e">
        <f t="shared" si="55"/>
        <v>#N/A</v>
      </c>
      <c r="E365" s="2" t="e">
        <f t="shared" si="67"/>
        <v>#N/A</v>
      </c>
      <c r="F365" s="2">
        <v>1788609.5471352041</v>
      </c>
      <c r="G365" s="2">
        <f t="shared" si="79"/>
        <v>639997.71428571432</v>
      </c>
      <c r="H365" s="2">
        <f t="shared" si="76"/>
        <v>202514329.75080106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3555559.2857143097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1815647.689075619</v>
      </c>
      <c r="Q365" s="2">
        <f t="shared" si="80"/>
        <v>650000</v>
      </c>
      <c r="R365" s="2">
        <f t="shared" si="77"/>
        <v>205922435.28331292</v>
      </c>
      <c r="S365" s="2">
        <f t="shared" si="58"/>
        <v>639997.71428570151</v>
      </c>
      <c r="T365" s="2">
        <f t="shared" si="59"/>
        <v>10002.285714285914</v>
      </c>
      <c r="U365" s="2">
        <f t="shared" si="60"/>
        <v>650000</v>
      </c>
      <c r="V365" s="2">
        <f t="shared" si="78"/>
        <v>148754521.75080213</v>
      </c>
      <c r="W365" s="2">
        <f t="shared" si="61"/>
        <v>639997.71428570151</v>
      </c>
      <c r="X365" s="2">
        <f t="shared" si="51"/>
        <v>10002.285714298487</v>
      </c>
      <c r="Y365" s="2">
        <f t="shared" si="74"/>
        <v>57167913.532510743</v>
      </c>
      <c r="Z365" s="2" t="str">
        <f t="shared" si="52"/>
        <v>MEEP</v>
      </c>
      <c r="AA365" s="2">
        <f>IF(Z365="HERE",Y365,AA364+Graph!$G$1*1000)</f>
        <v>117027579.818225</v>
      </c>
      <c r="AB365" s="2">
        <f t="shared" si="63"/>
        <v>420000</v>
      </c>
      <c r="AC365" s="2">
        <f t="shared" si="75"/>
        <v>54674857.750802159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296</v>
      </c>
      <c r="C366" s="7"/>
      <c r="D366" s="2" t="e">
        <f t="shared" si="55"/>
        <v>#N/A</v>
      </c>
      <c r="E366" s="2" t="e">
        <f t="shared" si="67"/>
        <v>#N/A</v>
      </c>
      <c r="F366" s="2">
        <v>1793116.7409145534</v>
      </c>
      <c r="G366" s="2">
        <f t="shared" si="79"/>
        <v>639997.71428571432</v>
      </c>
      <c r="H366" s="2">
        <f t="shared" si="76"/>
        <v>203154327.46508676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3565561.5714285956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1820229.273709476</v>
      </c>
      <c r="Q366" s="2">
        <f t="shared" si="80"/>
        <v>650000</v>
      </c>
      <c r="R366" s="2">
        <f t="shared" si="77"/>
        <v>206572435.28331292</v>
      </c>
      <c r="S366" s="2">
        <f t="shared" si="58"/>
        <v>639997.71428570151</v>
      </c>
      <c r="T366" s="2">
        <f t="shared" si="59"/>
        <v>10002.285714285914</v>
      </c>
      <c r="U366" s="2">
        <f t="shared" si="60"/>
        <v>650000</v>
      </c>
      <c r="V366" s="2">
        <f t="shared" si="78"/>
        <v>149394519.46508783</v>
      </c>
      <c r="W366" s="2">
        <f t="shared" si="61"/>
        <v>639997.71428570151</v>
      </c>
      <c r="X366" s="2">
        <f t="shared" si="51"/>
        <v>10002.285714298487</v>
      </c>
      <c r="Y366" s="2">
        <f t="shared" si="74"/>
        <v>57177915.818225041</v>
      </c>
      <c r="Z366" s="2" t="str">
        <f t="shared" si="52"/>
        <v>MEEP</v>
      </c>
      <c r="AA366" s="2">
        <f>IF(Z366="HERE",Y366,AA365+Graph!$G$1*1000)</f>
        <v>117447579.818225</v>
      </c>
      <c r="AB366" s="2">
        <f t="shared" si="63"/>
        <v>420000</v>
      </c>
      <c r="AC366" s="2">
        <f t="shared" si="75"/>
        <v>54674857.750802159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297</v>
      </c>
      <c r="C367" s="7"/>
      <c r="D367" s="2" t="e">
        <f t="shared" si="55"/>
        <v>#N/A</v>
      </c>
      <c r="E367" s="2" t="e">
        <f t="shared" si="67"/>
        <v>#N/A</v>
      </c>
      <c r="F367" s="2">
        <v>1797623.9346938729</v>
      </c>
      <c r="G367" s="2">
        <f t="shared" si="79"/>
        <v>639997.71428571432</v>
      </c>
      <c r="H367" s="2">
        <f t="shared" si="76"/>
        <v>203794325.17937246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3575563.8571428815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1824810.858343333</v>
      </c>
      <c r="Q367" s="2">
        <f t="shared" si="80"/>
        <v>650000</v>
      </c>
      <c r="R367" s="2">
        <f t="shared" si="77"/>
        <v>207222435.28331292</v>
      </c>
      <c r="S367" s="2">
        <f t="shared" si="58"/>
        <v>639997.71428570151</v>
      </c>
      <c r="T367" s="2">
        <f t="shared" si="59"/>
        <v>10002.285714285914</v>
      </c>
      <c r="U367" s="2">
        <f t="shared" si="60"/>
        <v>650000</v>
      </c>
      <c r="V367" s="2">
        <f t="shared" si="78"/>
        <v>150034517.17937353</v>
      </c>
      <c r="W367" s="2">
        <f t="shared" si="61"/>
        <v>639997.71428570151</v>
      </c>
      <c r="X367" s="2">
        <f t="shared" si="51"/>
        <v>10002.285714298487</v>
      </c>
      <c r="Y367" s="2">
        <f t="shared" si="74"/>
        <v>57187918.10393934</v>
      </c>
      <c r="Z367" s="2" t="str">
        <f t="shared" si="52"/>
        <v>MEEP</v>
      </c>
      <c r="AA367" s="2">
        <f>IF(Z367="HERE",Y367,AA366+Graph!$G$1*1000)</f>
        <v>117867579.818225</v>
      </c>
      <c r="AB367" s="2">
        <f t="shared" si="63"/>
        <v>420000</v>
      </c>
      <c r="AC367" s="2">
        <f t="shared" si="75"/>
        <v>54674857.750802159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298</v>
      </c>
      <c r="C368" s="7"/>
      <c r="D368" s="2" t="e">
        <f t="shared" si="55"/>
        <v>#N/A</v>
      </c>
      <c r="E368" s="2" t="e">
        <f t="shared" si="67"/>
        <v>#N/A</v>
      </c>
      <c r="F368" s="2">
        <v>1802131.1284732223</v>
      </c>
      <c r="G368" s="2">
        <f t="shared" si="79"/>
        <v>639997.71428571432</v>
      </c>
      <c r="H368" s="2">
        <f t="shared" si="76"/>
        <v>204434322.89365816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3585566.1428571674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1829392.44297719</v>
      </c>
      <c r="Q368" s="2">
        <f t="shared" si="80"/>
        <v>650000</v>
      </c>
      <c r="R368" s="2">
        <f t="shared" si="77"/>
        <v>207872435.28331292</v>
      </c>
      <c r="S368" s="2">
        <f t="shared" si="58"/>
        <v>639997.71428570151</v>
      </c>
      <c r="T368" s="2">
        <f t="shared" si="59"/>
        <v>10002.285714285914</v>
      </c>
      <c r="U368" s="2">
        <f t="shared" si="60"/>
        <v>650000</v>
      </c>
      <c r="V368" s="2">
        <f t="shared" si="78"/>
        <v>150674514.89365923</v>
      </c>
      <c r="W368" s="2">
        <f t="shared" si="61"/>
        <v>639997.71428570151</v>
      </c>
      <c r="X368" s="2">
        <f t="shared" si="51"/>
        <v>10002.285714298487</v>
      </c>
      <c r="Y368" s="2">
        <f t="shared" si="74"/>
        <v>57197920.389653638</v>
      </c>
      <c r="Z368" s="2" t="str">
        <f t="shared" si="52"/>
        <v>MEEP</v>
      </c>
      <c r="AA368" s="2">
        <f>IF(Z368="HERE",Y368,AA367+Graph!$G$1*1000)</f>
        <v>118287579.818225</v>
      </c>
      <c r="AB368" s="2">
        <f t="shared" si="63"/>
        <v>420000</v>
      </c>
      <c r="AC368" s="2">
        <f t="shared" si="75"/>
        <v>54674857.750802159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299</v>
      </c>
      <c r="C369" s="7"/>
      <c r="D369" s="2" t="e">
        <f t="shared" si="55"/>
        <v>#N/A</v>
      </c>
      <c r="E369" s="2" t="e">
        <f t="shared" si="67"/>
        <v>#N/A</v>
      </c>
      <c r="F369" s="2">
        <v>1806638.3222525418</v>
      </c>
      <c r="G369" s="2">
        <f t="shared" si="79"/>
        <v>639997.71428571432</v>
      </c>
      <c r="H369" s="2">
        <f t="shared" si="76"/>
        <v>205074320.60794386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3595568.4285714533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1833974.027611047</v>
      </c>
      <c r="Q369" s="2">
        <f t="shared" si="80"/>
        <v>650000</v>
      </c>
      <c r="R369" s="2">
        <f t="shared" si="77"/>
        <v>208522435.28331292</v>
      </c>
      <c r="S369" s="2">
        <f t="shared" si="58"/>
        <v>639997.71428570151</v>
      </c>
      <c r="T369" s="2">
        <f t="shared" si="59"/>
        <v>10002.285714285914</v>
      </c>
      <c r="U369" s="2">
        <f t="shared" si="60"/>
        <v>650000</v>
      </c>
      <c r="V369" s="2">
        <f t="shared" si="78"/>
        <v>151314512.60794494</v>
      </c>
      <c r="W369" s="2">
        <f t="shared" si="61"/>
        <v>639997.71428570151</v>
      </c>
      <c r="X369" s="2">
        <f t="shared" si="51"/>
        <v>10002.285714298487</v>
      </c>
      <c r="Y369" s="2">
        <f t="shared" si="74"/>
        <v>57207922.675367936</v>
      </c>
      <c r="Z369" s="2" t="str">
        <f t="shared" si="52"/>
        <v>MEEP</v>
      </c>
      <c r="AA369" s="2">
        <f>IF(Z369="HERE",Y369,AA368+Graph!$G$1*1000)</f>
        <v>118707579.818225</v>
      </c>
      <c r="AB369" s="2">
        <f t="shared" si="63"/>
        <v>420000</v>
      </c>
      <c r="AC369" s="2">
        <f t="shared" si="75"/>
        <v>54674857.750802159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300</v>
      </c>
      <c r="C370" s="7"/>
      <c r="D370" s="2" t="e">
        <f t="shared" si="55"/>
        <v>#N/A</v>
      </c>
      <c r="E370" s="2" t="e">
        <f t="shared" si="67"/>
        <v>#N/A</v>
      </c>
      <c r="F370" s="2">
        <v>1811145.5160318613</v>
      </c>
      <c r="G370" s="2">
        <f t="shared" si="79"/>
        <v>639997.71428571432</v>
      </c>
      <c r="H370" s="2">
        <f t="shared" si="76"/>
        <v>205714318.32222956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3605570.7142857392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1838555.6122448742</v>
      </c>
      <c r="Q370" s="2">
        <f t="shared" si="80"/>
        <v>650000</v>
      </c>
      <c r="R370" s="2">
        <f t="shared" si="77"/>
        <v>209172435.28331292</v>
      </c>
      <c r="S370" s="2">
        <f t="shared" si="58"/>
        <v>639997.71428570151</v>
      </c>
      <c r="T370" s="2">
        <f t="shared" si="59"/>
        <v>10002.285714285914</v>
      </c>
      <c r="U370" s="2">
        <f t="shared" si="60"/>
        <v>650000</v>
      </c>
      <c r="V370" s="2">
        <f t="shared" si="78"/>
        <v>151954510.32223064</v>
      </c>
      <c r="W370" s="2">
        <f t="shared" si="61"/>
        <v>639997.71428570151</v>
      </c>
      <c r="X370" s="2">
        <f t="shared" si="51"/>
        <v>10002.285714298487</v>
      </c>
      <c r="Y370" s="2">
        <f t="shared" si="74"/>
        <v>57217924.961082235</v>
      </c>
      <c r="Z370" s="2" t="str">
        <f t="shared" si="52"/>
        <v>MEEP</v>
      </c>
      <c r="AA370" s="2">
        <f>IF(Z370="HERE",Y370,AA369+Graph!$G$1*1000)</f>
        <v>119127579.818225</v>
      </c>
      <c r="AB370" s="2">
        <f t="shared" si="63"/>
        <v>420000</v>
      </c>
      <c r="AC370" s="2">
        <f t="shared" si="75"/>
        <v>54674857.750802159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301</v>
      </c>
      <c r="C371" s="7"/>
      <c r="D371" s="2" t="e">
        <f t="shared" si="55"/>
        <v>#N/A</v>
      </c>
      <c r="E371" s="2" t="e">
        <f t="shared" si="67"/>
        <v>#N/A</v>
      </c>
      <c r="F371" s="2">
        <v>1815652.7098112106</v>
      </c>
      <c r="G371" s="2">
        <f t="shared" si="79"/>
        <v>639997.71428571432</v>
      </c>
      <c r="H371" s="2">
        <f t="shared" si="76"/>
        <v>206354316.03651527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3615573.0000000251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1843137.1968787313</v>
      </c>
      <c r="Q371" s="2">
        <f t="shared" si="80"/>
        <v>650000</v>
      </c>
      <c r="R371" s="2">
        <f t="shared" si="77"/>
        <v>209822435.28331292</v>
      </c>
      <c r="S371" s="2">
        <f t="shared" si="58"/>
        <v>639997.71428570151</v>
      </c>
      <c r="T371" s="2">
        <f t="shared" si="59"/>
        <v>10002.285714285914</v>
      </c>
      <c r="U371" s="2">
        <f t="shared" si="60"/>
        <v>650000</v>
      </c>
      <c r="V371" s="2">
        <f t="shared" si="78"/>
        <v>152594508.03651634</v>
      </c>
      <c r="W371" s="2">
        <f t="shared" si="61"/>
        <v>639997.71428570151</v>
      </c>
      <c r="X371" s="2">
        <f t="shared" si="51"/>
        <v>10002.285714298487</v>
      </c>
      <c r="Y371" s="2">
        <f t="shared" si="74"/>
        <v>57227927.246796533</v>
      </c>
      <c r="Z371" s="2" t="str">
        <f t="shared" si="52"/>
        <v>MEEP</v>
      </c>
      <c r="AA371" s="2">
        <f>IF(Z371="HERE",Y371,AA370+Graph!$G$1*1000)</f>
        <v>119547579.818225</v>
      </c>
      <c r="AB371" s="2">
        <f t="shared" si="63"/>
        <v>420000</v>
      </c>
      <c r="AC371" s="2">
        <f t="shared" si="75"/>
        <v>54674857.750802159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302</v>
      </c>
      <c r="C372" s="7"/>
      <c r="D372" s="2" t="e">
        <f t="shared" si="55"/>
        <v>#N/A</v>
      </c>
      <c r="E372" s="2" t="e">
        <f t="shared" si="67"/>
        <v>#N/A</v>
      </c>
      <c r="F372" s="2">
        <v>1820159.9035905302</v>
      </c>
      <c r="G372" s="2">
        <f t="shared" si="79"/>
        <v>639997.71428571432</v>
      </c>
      <c r="H372" s="2">
        <f t="shared" si="76"/>
        <v>206994313.75080097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3625575.2857143111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1847718.7815125883</v>
      </c>
      <c r="Q372" s="2">
        <f t="shared" si="80"/>
        <v>650000</v>
      </c>
      <c r="R372" s="2">
        <f t="shared" si="77"/>
        <v>210472435.28331292</v>
      </c>
      <c r="S372" s="2">
        <f t="shared" si="58"/>
        <v>639997.71428570151</v>
      </c>
      <c r="T372" s="2">
        <f t="shared" si="59"/>
        <v>10002.285714285914</v>
      </c>
      <c r="U372" s="2">
        <f t="shared" si="60"/>
        <v>650000</v>
      </c>
      <c r="V372" s="2">
        <f t="shared" si="78"/>
        <v>153234505.75080204</v>
      </c>
      <c r="W372" s="2">
        <f t="shared" si="61"/>
        <v>639997.71428570151</v>
      </c>
      <c r="X372" s="2">
        <f t="shared" si="51"/>
        <v>10002.285714298487</v>
      </c>
      <c r="Y372" s="2">
        <f t="shared" si="74"/>
        <v>57237929.532510832</v>
      </c>
      <c r="Z372" s="2" t="str">
        <f t="shared" si="52"/>
        <v>MEEP</v>
      </c>
      <c r="AA372" s="2">
        <f>IF(Z372="HERE",Y372,AA371+Graph!$G$1*1000)</f>
        <v>119967579.818225</v>
      </c>
      <c r="AB372" s="2">
        <f t="shared" si="63"/>
        <v>420000</v>
      </c>
      <c r="AC372" s="2">
        <f t="shared" si="75"/>
        <v>54674857.750802159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303</v>
      </c>
      <c r="C373" s="7"/>
      <c r="D373" s="2" t="e">
        <f t="shared" si="55"/>
        <v>#N/A</v>
      </c>
      <c r="E373" s="2" t="e">
        <f t="shared" si="67"/>
        <v>#N/A</v>
      </c>
      <c r="F373" s="2">
        <v>1824667.0973698497</v>
      </c>
      <c r="G373" s="2">
        <f t="shared" si="79"/>
        <v>639997.71428571432</v>
      </c>
      <c r="H373" s="2">
        <f t="shared" si="76"/>
        <v>207634311.46508667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3635577.571428597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1852300.3661464453</v>
      </c>
      <c r="Q373" s="2">
        <f t="shared" si="80"/>
        <v>650000</v>
      </c>
      <c r="R373" s="2">
        <f t="shared" si="77"/>
        <v>211122435.28331292</v>
      </c>
      <c r="S373" s="2">
        <f t="shared" si="58"/>
        <v>639997.71428570151</v>
      </c>
      <c r="T373" s="2">
        <f t="shared" si="59"/>
        <v>10002.285714285914</v>
      </c>
      <c r="U373" s="2">
        <f t="shared" si="60"/>
        <v>650000</v>
      </c>
      <c r="V373" s="2">
        <f t="shared" si="78"/>
        <v>153874503.46508774</v>
      </c>
      <c r="W373" s="2">
        <f t="shared" si="61"/>
        <v>639997.71428570151</v>
      </c>
      <c r="X373" s="2">
        <f t="shared" si="51"/>
        <v>10002.285714298487</v>
      </c>
      <c r="Y373" s="2">
        <f t="shared" si="74"/>
        <v>57247931.81822513</v>
      </c>
      <c r="Z373" s="2" t="str">
        <f t="shared" si="52"/>
        <v>MEEP</v>
      </c>
      <c r="AA373" s="2">
        <f>IF(Z373="HERE",Y373,AA372+Graph!$G$1*1000)</f>
        <v>120387579.818225</v>
      </c>
      <c r="AB373" s="2">
        <f t="shared" si="63"/>
        <v>420000</v>
      </c>
      <c r="AC373" s="2">
        <f t="shared" si="75"/>
        <v>54674857.750802159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304</v>
      </c>
      <c r="C374" s="7"/>
      <c r="D374" s="2" t="e">
        <f t="shared" si="55"/>
        <v>#N/A</v>
      </c>
      <c r="E374" s="2" t="e">
        <f t="shared" si="67"/>
        <v>#N/A</v>
      </c>
      <c r="F374" s="2">
        <v>1829174.291149199</v>
      </c>
      <c r="G374" s="2">
        <f t="shared" si="79"/>
        <v>639997.71428571432</v>
      </c>
      <c r="H374" s="2">
        <f t="shared" si="76"/>
        <v>208274309.17937237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3645579.8571428829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1856881.9507803023</v>
      </c>
      <c r="Q374" s="2">
        <f t="shared" si="80"/>
        <v>650000</v>
      </c>
      <c r="R374" s="2">
        <f t="shared" si="77"/>
        <v>211772435.28331292</v>
      </c>
      <c r="S374" s="2">
        <f t="shared" si="58"/>
        <v>639997.71428570151</v>
      </c>
      <c r="T374" s="2">
        <f t="shared" si="59"/>
        <v>10002.285714285914</v>
      </c>
      <c r="U374" s="2">
        <f t="shared" si="60"/>
        <v>650000</v>
      </c>
      <c r="V374" s="2">
        <f t="shared" si="78"/>
        <v>154514501.17937344</v>
      </c>
      <c r="W374" s="2">
        <f t="shared" si="61"/>
        <v>639997.71428570151</v>
      </c>
      <c r="X374" s="2">
        <f t="shared" si="51"/>
        <v>10002.285714298487</v>
      </c>
      <c r="Y374" s="2">
        <f t="shared" si="74"/>
        <v>57257934.103939429</v>
      </c>
      <c r="Z374" s="2" t="str">
        <f t="shared" si="52"/>
        <v>MEEP</v>
      </c>
      <c r="AA374" s="2">
        <f>IF(Z374="HERE",Y374,AA373+Graph!$G$1*1000)</f>
        <v>120807579.818225</v>
      </c>
      <c r="AB374" s="2">
        <f t="shared" si="63"/>
        <v>420000</v>
      </c>
      <c r="AC374" s="2">
        <f t="shared" si="75"/>
        <v>54674857.750802159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305</v>
      </c>
      <c r="C375" s="7"/>
      <c r="D375" s="2" t="e">
        <f t="shared" si="55"/>
        <v>#N/A</v>
      </c>
      <c r="E375" s="2" t="e">
        <f t="shared" si="67"/>
        <v>#N/A</v>
      </c>
      <c r="F375" s="2">
        <v>1833681.4849285185</v>
      </c>
      <c r="G375" s="2">
        <f t="shared" si="79"/>
        <v>639997.71428571432</v>
      </c>
      <c r="H375" s="2">
        <f t="shared" si="76"/>
        <v>208914306.89365807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3655582.1428571688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1861463.5354141593</v>
      </c>
      <c r="Q375" s="2">
        <f t="shared" si="80"/>
        <v>650000</v>
      </c>
      <c r="R375" s="2">
        <f t="shared" si="77"/>
        <v>212422435.28331292</v>
      </c>
      <c r="S375" s="2">
        <f t="shared" si="58"/>
        <v>639997.71428570151</v>
      </c>
      <c r="T375" s="2">
        <f t="shared" si="59"/>
        <v>10002.285714285914</v>
      </c>
      <c r="U375" s="2">
        <f t="shared" si="60"/>
        <v>650000</v>
      </c>
      <c r="V375" s="2">
        <f t="shared" si="78"/>
        <v>155154498.89365914</v>
      </c>
      <c r="W375" s="2">
        <f t="shared" si="61"/>
        <v>639997.71428570151</v>
      </c>
      <c r="X375" s="2">
        <f t="shared" si="51"/>
        <v>10002.285714298487</v>
      </c>
      <c r="Y375" s="2">
        <f t="shared" si="74"/>
        <v>57267936.389653727</v>
      </c>
      <c r="Z375" s="2" t="str">
        <f t="shared" si="52"/>
        <v>MEEP</v>
      </c>
      <c r="AA375" s="2">
        <f>IF(Z375="HERE",Y375,AA374+Graph!$G$1*1000)</f>
        <v>121227579.818225</v>
      </c>
      <c r="AB375" s="2">
        <f t="shared" si="63"/>
        <v>420000</v>
      </c>
      <c r="AC375" s="2">
        <f t="shared" si="75"/>
        <v>54674857.750802159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306</v>
      </c>
      <c r="C376" s="7"/>
      <c r="D376" s="2" t="e">
        <f t="shared" si="55"/>
        <v>#N/A</v>
      </c>
      <c r="E376" s="2" t="e">
        <f t="shared" si="67"/>
        <v>#N/A</v>
      </c>
      <c r="F376" s="2">
        <v>1838188.6787078381</v>
      </c>
      <c r="G376" s="2">
        <f t="shared" si="79"/>
        <v>639997.71428571432</v>
      </c>
      <c r="H376" s="2">
        <f t="shared" si="76"/>
        <v>209554304.60794377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3665584.4285714547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1866045.1200480163</v>
      </c>
      <c r="Q376" s="2">
        <f t="shared" si="80"/>
        <v>650000</v>
      </c>
      <c r="R376" s="2">
        <f t="shared" si="77"/>
        <v>213072435.28331292</v>
      </c>
      <c r="S376" s="2">
        <f t="shared" si="58"/>
        <v>639997.71428570151</v>
      </c>
      <c r="T376" s="2">
        <f t="shared" si="59"/>
        <v>10002.285714285914</v>
      </c>
      <c r="U376" s="2">
        <f t="shared" si="60"/>
        <v>650000</v>
      </c>
      <c r="V376" s="2">
        <f t="shared" si="78"/>
        <v>155794496.60794485</v>
      </c>
      <c r="W376" s="2">
        <f t="shared" si="61"/>
        <v>639997.71428570151</v>
      </c>
      <c r="X376" s="2">
        <f t="shared" si="51"/>
        <v>10002.285714298487</v>
      </c>
      <c r="Y376" s="2">
        <f t="shared" si="74"/>
        <v>57277938.675368026</v>
      </c>
      <c r="Z376" s="2" t="str">
        <f t="shared" si="52"/>
        <v>MEEP</v>
      </c>
      <c r="AA376" s="2">
        <f>IF(Z376="HERE",Y376,AA375+Graph!$G$1*1000)</f>
        <v>121647579.818225</v>
      </c>
      <c r="AB376" s="2">
        <f t="shared" si="63"/>
        <v>420000</v>
      </c>
      <c r="AC376" s="2">
        <f t="shared" si="75"/>
        <v>54674857.750802159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307</v>
      </c>
      <c r="C377" s="7"/>
      <c r="D377" s="2" t="e">
        <f t="shared" si="55"/>
        <v>#N/A</v>
      </c>
      <c r="E377" s="2" t="e">
        <f t="shared" si="67"/>
        <v>#N/A</v>
      </c>
      <c r="F377" s="2">
        <v>1842695.8724871874</v>
      </c>
      <c r="G377" s="2">
        <f t="shared" si="79"/>
        <v>639997.71428571432</v>
      </c>
      <c r="H377" s="2">
        <f t="shared" si="76"/>
        <v>210194302.32222947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3675586.7142857406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1870626.7046818733</v>
      </c>
      <c r="Q377" s="2">
        <f t="shared" si="80"/>
        <v>650000</v>
      </c>
      <c r="R377" s="2">
        <f t="shared" si="77"/>
        <v>213722435.28331292</v>
      </c>
      <c r="S377" s="2">
        <f t="shared" si="58"/>
        <v>639997.71428570151</v>
      </c>
      <c r="T377" s="2">
        <f t="shared" si="59"/>
        <v>10002.285714285914</v>
      </c>
      <c r="U377" s="2">
        <f t="shared" si="60"/>
        <v>650000</v>
      </c>
      <c r="V377" s="2">
        <f t="shared" si="78"/>
        <v>156434494.32223055</v>
      </c>
      <c r="W377" s="2">
        <f t="shared" si="61"/>
        <v>639997.71428570151</v>
      </c>
      <c r="X377" s="2">
        <f t="shared" si="51"/>
        <v>10002.285714298487</v>
      </c>
      <c r="Y377" s="2">
        <f t="shared" si="74"/>
        <v>57287940.961082324</v>
      </c>
      <c r="Z377" s="2" t="str">
        <f t="shared" si="52"/>
        <v>MEEP</v>
      </c>
      <c r="AA377" s="2">
        <f>IF(Z377="HERE",Y377,AA376+Graph!$G$1*1000)</f>
        <v>122067579.818225</v>
      </c>
      <c r="AB377" s="2">
        <f t="shared" si="63"/>
        <v>420000</v>
      </c>
      <c r="AC377" s="2">
        <f t="shared" si="75"/>
        <v>54674857.750802159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308</v>
      </c>
      <c r="C378" s="7"/>
      <c r="D378" s="2" t="e">
        <f t="shared" si="55"/>
        <v>#N/A</v>
      </c>
      <c r="E378" s="2" t="e">
        <f t="shared" si="67"/>
        <v>#N/A</v>
      </c>
      <c r="F378" s="2">
        <v>1847203.0662665069</v>
      </c>
      <c r="G378" s="2">
        <f t="shared" si="79"/>
        <v>639997.71428571432</v>
      </c>
      <c r="H378" s="2">
        <f t="shared" si="76"/>
        <v>210834300.03651518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3685589.0000000265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1875208.2893157303</v>
      </c>
      <c r="Q378" s="2">
        <f t="shared" si="80"/>
        <v>650000</v>
      </c>
      <c r="R378" s="2">
        <f t="shared" si="77"/>
        <v>214372435.28331292</v>
      </c>
      <c r="S378" s="2">
        <f t="shared" si="58"/>
        <v>639997.71428570151</v>
      </c>
      <c r="T378" s="2">
        <f t="shared" si="59"/>
        <v>10002.285714285914</v>
      </c>
      <c r="U378" s="2">
        <f t="shared" si="60"/>
        <v>650000</v>
      </c>
      <c r="V378" s="2">
        <f t="shared" si="78"/>
        <v>157074492.03651625</v>
      </c>
      <c r="W378" s="2">
        <f t="shared" si="61"/>
        <v>639997.71428570151</v>
      </c>
      <c r="X378" s="2">
        <f t="shared" si="51"/>
        <v>10002.285714298487</v>
      </c>
      <c r="Y378" s="2">
        <f t="shared" si="74"/>
        <v>57297943.246796623</v>
      </c>
      <c r="Z378" s="2" t="str">
        <f t="shared" si="52"/>
        <v>MEEP</v>
      </c>
      <c r="AA378" s="2">
        <f>IF(Z378="HERE",Y378,AA377+Graph!$G$1*1000)</f>
        <v>122487579.818225</v>
      </c>
      <c r="AB378" s="2">
        <f t="shared" si="63"/>
        <v>420000</v>
      </c>
      <c r="AC378" s="2">
        <f t="shared" si="75"/>
        <v>54674857.750802159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309</v>
      </c>
      <c r="C379" s="7"/>
      <c r="D379" s="2" t="e">
        <f t="shared" si="55"/>
        <v>#N/A</v>
      </c>
      <c r="E379" s="2" t="e">
        <f t="shared" si="67"/>
        <v>#N/A</v>
      </c>
      <c r="F379" s="2">
        <v>1851710.2600458264</v>
      </c>
      <c r="G379" s="2">
        <f t="shared" si="79"/>
        <v>639997.71428571432</v>
      </c>
      <c r="H379" s="2">
        <f t="shared" si="76"/>
        <v>211474297.75080088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3695591.2857143125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1879789.8739495575</v>
      </c>
      <c r="Q379" s="2">
        <f t="shared" si="80"/>
        <v>650000</v>
      </c>
      <c r="R379" s="2">
        <f t="shared" si="77"/>
        <v>215022435.28331292</v>
      </c>
      <c r="S379" s="2">
        <f t="shared" si="58"/>
        <v>639997.71428570151</v>
      </c>
      <c r="T379" s="2">
        <f t="shared" si="59"/>
        <v>10002.285714285914</v>
      </c>
      <c r="U379" s="2">
        <f t="shared" si="60"/>
        <v>650000</v>
      </c>
      <c r="V379" s="2">
        <f t="shared" si="78"/>
        <v>157714489.75080195</v>
      </c>
      <c r="W379" s="2">
        <f t="shared" si="61"/>
        <v>639997.71428570151</v>
      </c>
      <c r="X379" s="2">
        <f t="shared" si="51"/>
        <v>10002.285714298487</v>
      </c>
      <c r="Y379" s="2">
        <f t="shared" si="74"/>
        <v>57307945.532510921</v>
      </c>
      <c r="Z379" s="2" t="str">
        <f t="shared" si="52"/>
        <v>MEEP</v>
      </c>
      <c r="AA379" s="2">
        <f>IF(Z379="HERE",Y379,AA378+Graph!$G$1*1000)</f>
        <v>122907579.818225</v>
      </c>
      <c r="AB379" s="2">
        <f t="shared" si="63"/>
        <v>420000</v>
      </c>
      <c r="AC379" s="2">
        <f t="shared" si="75"/>
        <v>54674857.750802159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310</v>
      </c>
      <c r="C380" s="7"/>
      <c r="D380" s="2" t="e">
        <f t="shared" si="55"/>
        <v>#N/A</v>
      </c>
      <c r="E380" s="2" t="e">
        <f t="shared" si="67"/>
        <v>#N/A</v>
      </c>
      <c r="F380" s="2">
        <v>1856217.4538251758</v>
      </c>
      <c r="G380" s="2">
        <f t="shared" si="79"/>
        <v>639997.71428571432</v>
      </c>
      <c r="H380" s="2">
        <f t="shared" si="76"/>
        <v>212114295.46508658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3705593.5714285984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1884371.4585834146</v>
      </c>
      <c r="Q380" s="2">
        <f t="shared" si="80"/>
        <v>650000</v>
      </c>
      <c r="R380" s="2">
        <f t="shared" si="77"/>
        <v>215672435.28331292</v>
      </c>
      <c r="S380" s="2">
        <f t="shared" si="58"/>
        <v>639997.71428570151</v>
      </c>
      <c r="T380" s="2">
        <f t="shared" si="59"/>
        <v>10002.285714285914</v>
      </c>
      <c r="U380" s="2">
        <f t="shared" si="60"/>
        <v>650000</v>
      </c>
      <c r="V380" s="2">
        <f t="shared" si="78"/>
        <v>158354487.46508765</v>
      </c>
      <c r="W380" s="2">
        <f t="shared" si="61"/>
        <v>639997.71428570151</v>
      </c>
      <c r="X380" s="2">
        <f t="shared" si="51"/>
        <v>10002.285714298487</v>
      </c>
      <c r="Y380" s="2">
        <f t="shared" si="74"/>
        <v>57317947.81822522</v>
      </c>
      <c r="Z380" s="2" t="str">
        <f t="shared" si="52"/>
        <v>MEEP</v>
      </c>
      <c r="AA380" s="2">
        <f>IF(Z380="HERE",Y380,AA379+Graph!$G$1*1000)</f>
        <v>123327579.818225</v>
      </c>
      <c r="AB380" s="2">
        <f t="shared" si="63"/>
        <v>420000</v>
      </c>
      <c r="AC380" s="2">
        <f t="shared" si="75"/>
        <v>54674857.750802159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311</v>
      </c>
      <c r="C381" s="7"/>
      <c r="D381" s="2" t="e">
        <f t="shared" si="55"/>
        <v>#N/A</v>
      </c>
      <c r="E381" s="2" t="e">
        <f t="shared" si="67"/>
        <v>#N/A</v>
      </c>
      <c r="F381" s="2">
        <v>1860724.6476044953</v>
      </c>
      <c r="G381" s="2">
        <f t="shared" si="79"/>
        <v>639997.71428571432</v>
      </c>
      <c r="H381" s="2">
        <f t="shared" si="76"/>
        <v>212754293.17937228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3715595.8571428843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1888953.0432172716</v>
      </c>
      <c r="Q381" s="2">
        <f t="shared" si="80"/>
        <v>650000</v>
      </c>
      <c r="R381" s="2">
        <f t="shared" si="77"/>
        <v>216322435.28331292</v>
      </c>
      <c r="S381" s="2">
        <f t="shared" si="58"/>
        <v>639997.71428570151</v>
      </c>
      <c r="T381" s="2">
        <f t="shared" si="59"/>
        <v>10002.285714285914</v>
      </c>
      <c r="U381" s="2">
        <f t="shared" si="60"/>
        <v>650000</v>
      </c>
      <c r="V381" s="2">
        <f t="shared" si="78"/>
        <v>158994485.17937335</v>
      </c>
      <c r="W381" s="2">
        <f t="shared" si="61"/>
        <v>639997.71428570151</v>
      </c>
      <c r="X381" s="2">
        <f t="shared" si="51"/>
        <v>10002.285714298487</v>
      </c>
      <c r="Y381" s="2">
        <f t="shared" si="74"/>
        <v>57327950.103939518</v>
      </c>
      <c r="Z381" s="2" t="str">
        <f t="shared" si="52"/>
        <v>MEEP</v>
      </c>
      <c r="AA381" s="2">
        <f>IF(Z381="HERE",Y381,AA380+Graph!$G$1*1000)</f>
        <v>123747579.818225</v>
      </c>
      <c r="AB381" s="2">
        <f t="shared" si="63"/>
        <v>420000</v>
      </c>
      <c r="AC381" s="2">
        <f t="shared" si="75"/>
        <v>54674857.750802159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312</v>
      </c>
      <c r="C382" s="7"/>
      <c r="D382" s="2" t="e">
        <f t="shared" si="55"/>
        <v>#N/A</v>
      </c>
      <c r="E382" s="2" t="e">
        <f t="shared" si="67"/>
        <v>#N/A</v>
      </c>
      <c r="F382" s="2">
        <v>1865231.8413838148</v>
      </c>
      <c r="G382" s="2">
        <f t="shared" si="79"/>
        <v>639997.71428571432</v>
      </c>
      <c r="H382" s="2">
        <f t="shared" si="76"/>
        <v>213394290.89365798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3725598.1428571702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1893534.6278511286</v>
      </c>
      <c r="Q382" s="2">
        <f t="shared" si="80"/>
        <v>650000</v>
      </c>
      <c r="R382" s="2">
        <f t="shared" si="77"/>
        <v>216972435.28331292</v>
      </c>
      <c r="S382" s="2">
        <f t="shared" si="58"/>
        <v>639997.71428570151</v>
      </c>
      <c r="T382" s="2">
        <f t="shared" si="59"/>
        <v>10002.285714285914</v>
      </c>
      <c r="U382" s="2">
        <f t="shared" si="60"/>
        <v>650000</v>
      </c>
      <c r="V382" s="2">
        <f t="shared" si="78"/>
        <v>159634482.89365906</v>
      </c>
      <c r="W382" s="2">
        <f t="shared" si="61"/>
        <v>639997.71428570151</v>
      </c>
      <c r="X382" s="2">
        <f t="shared" si="51"/>
        <v>10002.285714298487</v>
      </c>
      <c r="Y382" s="2">
        <f t="shared" si="74"/>
        <v>57337952.389653817</v>
      </c>
      <c r="Z382" s="2" t="str">
        <f t="shared" si="52"/>
        <v>MEEP</v>
      </c>
      <c r="AA382" s="2">
        <f>IF(Z382="HERE",Y382,AA381+Graph!$G$1*1000)</f>
        <v>124167579.818225</v>
      </c>
      <c r="AB382" s="2">
        <f t="shared" si="63"/>
        <v>420000</v>
      </c>
      <c r="AC382" s="2">
        <f t="shared" si="75"/>
        <v>54674857.750802159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313</v>
      </c>
      <c r="C383" s="7"/>
      <c r="D383" s="2" t="e">
        <f t="shared" si="55"/>
        <v>#N/A</v>
      </c>
      <c r="E383" s="2" t="e">
        <f t="shared" si="67"/>
        <v>#N/A</v>
      </c>
      <c r="F383" s="2">
        <v>1869739.0351631641</v>
      </c>
      <c r="G383" s="2">
        <f t="shared" si="79"/>
        <v>639997.71428571432</v>
      </c>
      <c r="H383" s="2">
        <f t="shared" si="76"/>
        <v>214034288.60794368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3735600.4285714561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1898116.2124849856</v>
      </c>
      <c r="Q383" s="2">
        <f t="shared" si="80"/>
        <v>650000</v>
      </c>
      <c r="R383" s="2">
        <f t="shared" si="77"/>
        <v>217622435.28331292</v>
      </c>
      <c r="S383" s="2">
        <f t="shared" si="58"/>
        <v>639997.71428570151</v>
      </c>
      <c r="T383" s="2">
        <f t="shared" si="59"/>
        <v>10002.285714285914</v>
      </c>
      <c r="U383" s="2">
        <f t="shared" si="60"/>
        <v>650000</v>
      </c>
      <c r="V383" s="2">
        <f t="shared" si="78"/>
        <v>160274480.60794476</v>
      </c>
      <c r="W383" s="2">
        <f t="shared" si="61"/>
        <v>639997.71428570151</v>
      </c>
      <c r="X383" s="2">
        <f t="shared" si="51"/>
        <v>10002.285714298487</v>
      </c>
      <c r="Y383" s="2">
        <f t="shared" si="74"/>
        <v>57347954.675368115</v>
      </c>
      <c r="Z383" s="2" t="str">
        <f t="shared" si="52"/>
        <v>MEEP</v>
      </c>
      <c r="AA383" s="2">
        <f>IF(Z383="HERE",Y383,AA382+Graph!$G$1*1000)</f>
        <v>124587579.818225</v>
      </c>
      <c r="AB383" s="2">
        <f t="shared" si="63"/>
        <v>420000</v>
      </c>
      <c r="AC383" s="2">
        <f t="shared" si="75"/>
        <v>54674857.750802159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314</v>
      </c>
      <c r="C384" s="7"/>
      <c r="D384" s="2" t="e">
        <f t="shared" si="55"/>
        <v>#N/A</v>
      </c>
      <c r="E384" s="2" t="e">
        <f t="shared" si="67"/>
        <v>#N/A</v>
      </c>
      <c r="F384" s="2">
        <v>1874246.2289424837</v>
      </c>
      <c r="G384" s="2">
        <f t="shared" si="79"/>
        <v>639997.71428571432</v>
      </c>
      <c r="H384" s="2">
        <f t="shared" si="76"/>
        <v>214674286.32222939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3745602.714285742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1902697.7971188426</v>
      </c>
      <c r="Q384" s="2">
        <f t="shared" si="80"/>
        <v>650000</v>
      </c>
      <c r="R384" s="2">
        <f t="shared" si="77"/>
        <v>218272435.28331292</v>
      </c>
      <c r="S384" s="2">
        <f t="shared" si="58"/>
        <v>639997.71428570151</v>
      </c>
      <c r="T384" s="2">
        <f t="shared" si="59"/>
        <v>10002.285714285914</v>
      </c>
      <c r="U384" s="2">
        <f t="shared" si="60"/>
        <v>650000</v>
      </c>
      <c r="V384" s="2">
        <f t="shared" si="78"/>
        <v>160914478.32223046</v>
      </c>
      <c r="W384" s="2">
        <f t="shared" si="61"/>
        <v>639997.71428570151</v>
      </c>
      <c r="X384" s="2">
        <f t="shared" si="51"/>
        <v>10002.285714298487</v>
      </c>
      <c r="Y384" s="2">
        <f t="shared" si="74"/>
        <v>57357956.961082414</v>
      </c>
      <c r="Z384" s="2" t="str">
        <f t="shared" si="52"/>
        <v>MEEP</v>
      </c>
      <c r="AA384" s="2">
        <f>IF(Z384="HERE",Y384,AA383+Graph!$G$1*1000)</f>
        <v>125007579.818225</v>
      </c>
      <c r="AB384" s="2">
        <f t="shared" si="63"/>
        <v>420000</v>
      </c>
      <c r="AC384" s="2">
        <f t="shared" si="75"/>
        <v>54674857.750802159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315</v>
      </c>
      <c r="C385" s="7"/>
      <c r="D385" s="2" t="e">
        <f t="shared" si="55"/>
        <v>#N/A</v>
      </c>
      <c r="E385" s="2" t="e">
        <f t="shared" si="67"/>
        <v>#N/A</v>
      </c>
      <c r="F385" s="2">
        <v>1878753.4227218032</v>
      </c>
      <c r="G385" s="2">
        <f t="shared" si="79"/>
        <v>639997.71428571432</v>
      </c>
      <c r="H385" s="2">
        <f t="shared" si="76"/>
        <v>215314284.03651509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3755605.0000000279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1907279.3817526996</v>
      </c>
      <c r="Q385" s="2">
        <f t="shared" si="80"/>
        <v>650000</v>
      </c>
      <c r="R385" s="2">
        <f t="shared" si="77"/>
        <v>218922435.28331292</v>
      </c>
      <c r="S385" s="2">
        <f t="shared" si="58"/>
        <v>639997.71428570151</v>
      </c>
      <c r="T385" s="2">
        <f t="shared" si="59"/>
        <v>10002.285714285914</v>
      </c>
      <c r="U385" s="2">
        <f t="shared" si="60"/>
        <v>650000</v>
      </c>
      <c r="V385" s="2">
        <f t="shared" si="78"/>
        <v>161554476.03651616</v>
      </c>
      <c r="W385" s="2">
        <f t="shared" si="61"/>
        <v>639997.71428570151</v>
      </c>
      <c r="X385" s="2">
        <f t="shared" si="51"/>
        <v>10002.285714298487</v>
      </c>
      <c r="Y385" s="2">
        <f t="shared" si="74"/>
        <v>57367959.246796712</v>
      </c>
      <c r="Z385" s="2" t="str">
        <f t="shared" si="52"/>
        <v>MEEP</v>
      </c>
      <c r="AA385" s="2">
        <f>IF(Z385="HERE",Y385,AA384+Graph!$G$1*1000)</f>
        <v>125427579.818225</v>
      </c>
      <c r="AB385" s="2">
        <f t="shared" si="63"/>
        <v>420000</v>
      </c>
      <c r="AC385" s="2">
        <f t="shared" si="75"/>
        <v>54674857.750802159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1:I385">
    <cfRule type="cellIs" dxfId="71" priority="19" operator="greaterThan">
      <formula>0</formula>
    </cfRule>
  </conditionalFormatting>
  <conditionalFormatting sqref="C31:C64 C117:C385 C71:C114">
    <cfRule type="cellIs" dxfId="70" priority="20" operator="greaterThan">
      <formula>0</formula>
    </cfRule>
  </conditionalFormatting>
  <conditionalFormatting sqref="C31:C64 C117:C385 C71:C11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69" priority="22" operator="greaterThan">
      <formula>0</formula>
    </cfRule>
  </conditionalFormatting>
  <conditionalFormatting sqref="C115">
    <cfRule type="cellIs" dxfId="68" priority="23" operator="greaterThan">
      <formula>0</formula>
    </cfRule>
  </conditionalFormatting>
  <conditionalFormatting sqref="C65">
    <cfRule type="cellIs" dxfId="67" priority="17" operator="greaterThan">
      <formula>0</formula>
    </cfRule>
  </conditionalFormatting>
  <conditionalFormatting sqref="C6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66" priority="16" operator="greaterThan">
      <formula>0</formula>
    </cfRule>
  </conditionalFormatting>
  <conditionalFormatting sqref="C66">
    <cfRule type="cellIs" dxfId="65" priority="14" operator="greaterThan">
      <formula>0</formula>
    </cfRule>
  </conditionalFormatting>
  <conditionalFormatting sqref="C6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64" priority="13" operator="greaterThan">
      <formula>0</formula>
    </cfRule>
  </conditionalFormatting>
  <conditionalFormatting sqref="C67">
    <cfRule type="cellIs" dxfId="63" priority="11" operator="greaterThan">
      <formula>0</formula>
    </cfRule>
  </conditionalFormatting>
  <conditionalFormatting sqref="C6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62" priority="10" operator="greaterThan">
      <formula>0</formula>
    </cfRule>
  </conditionalFormatting>
  <conditionalFormatting sqref="C68">
    <cfRule type="cellIs" dxfId="61" priority="8" operator="greaterThan">
      <formula>0</formula>
    </cfRule>
  </conditionalFormatting>
  <conditionalFormatting sqref="C6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60" priority="7" operator="greaterThan">
      <formula>0</formula>
    </cfRule>
  </conditionalFormatting>
  <conditionalFormatting sqref="C69">
    <cfRule type="cellIs" dxfId="59" priority="5" operator="greaterThan">
      <formula>0</formula>
    </cfRule>
  </conditionalFormatting>
  <conditionalFormatting sqref="C6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58" priority="4" operator="greaterThan">
      <formula>0</formula>
    </cfRule>
  </conditionalFormatting>
  <conditionalFormatting sqref="C70">
    <cfRule type="cellIs" dxfId="11" priority="2" operator="greaterThan">
      <formula>0</formula>
    </cfRule>
  </conditionalFormatting>
  <conditionalFormatting sqref="C7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40" workbookViewId="0">
      <selection activeCell="I70" sqref="I7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73</v>
      </c>
      <c r="O1" s="2" t="s">
        <v>11</v>
      </c>
      <c r="P1" s="2" t="s">
        <v>12</v>
      </c>
      <c r="Q1" s="25" t="s">
        <v>81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56</v>
      </c>
      <c r="AE1" s="2" t="s">
        <v>23</v>
      </c>
      <c r="AF1" s="21" t="s">
        <v>57</v>
      </c>
      <c r="AG1" s="21" t="s">
        <v>58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SUM((700000-LOOKUP(2,1/(ISNUMBER($K$1:$K$194)),$K$1:$K$194))/1000)</f>
        <v>689.99771428571432</v>
      </c>
    </row>
    <row r="32" spans="1:37" ht="15" x14ac:dyDescent="0.25">
      <c r="A32" s="1">
        <v>44208</v>
      </c>
      <c r="B32" s="2">
        <f t="shared" si="0"/>
        <v>-38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310249.98751500249</v>
      </c>
      <c r="G37" s="2">
        <f>IF(F37&gt;700000,$AK$31*1000,F37)</f>
        <v>310249.98751500249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312887.9291716516</v>
      </c>
      <c r="Q37" s="2">
        <f>IF(P37&gt;700000,700000,P37)</f>
        <v>312887.9291716516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314757.18129432201</v>
      </c>
      <c r="G38" s="2">
        <f t="shared" ref="G38:G101" si="25">IF(F38&gt;700000,$AK$31*1000,F38)</f>
        <v>314757.18129432201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317469.51380550861</v>
      </c>
      <c r="Q38" s="2">
        <f t="shared" ref="Q38:Q101" si="26">IF(P38&gt;700000,700000,P38)</f>
        <v>317469.51380550861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319264.37507367134</v>
      </c>
      <c r="G39" s="2">
        <f t="shared" si="25"/>
        <v>319264.37507367134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322051.09843936563</v>
      </c>
      <c r="Q39" s="2">
        <f t="shared" si="26"/>
        <v>322051.09843936563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323771.56885299087</v>
      </c>
      <c r="G40" s="2">
        <f t="shared" si="25"/>
        <v>323771.56885299087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326632.68307322264</v>
      </c>
      <c r="Q40" s="2">
        <f t="shared" si="26"/>
        <v>326632.68307322264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328278.76263231039</v>
      </c>
      <c r="G41" s="2">
        <f t="shared" si="25"/>
        <v>328278.76263231039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331214.26770707965</v>
      </c>
      <c r="Q41" s="2">
        <f t="shared" si="26"/>
        <v>331214.26770707965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332785.95641165972</v>
      </c>
      <c r="G42" s="2">
        <f t="shared" si="25"/>
        <v>332785.95641165972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335795.85234093666</v>
      </c>
      <c r="Q42" s="2">
        <f t="shared" si="26"/>
        <v>335795.85234093666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337293.15019097924</v>
      </c>
      <c r="G43" s="2">
        <f t="shared" si="25"/>
        <v>337293.15019097924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340377.43697479367</v>
      </c>
      <c r="Q43" s="2">
        <f t="shared" si="26"/>
        <v>340377.43697479367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341800.34397032857</v>
      </c>
      <c r="G44" s="2">
        <f t="shared" si="25"/>
        <v>341800.34397032857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344959.02160862088</v>
      </c>
      <c r="Q44" s="2">
        <f t="shared" si="26"/>
        <v>344959.02160862088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346307.53774964809</v>
      </c>
      <c r="G45" s="2">
        <f t="shared" si="25"/>
        <v>346307.53774964809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349540.60624247789</v>
      </c>
      <c r="Q45" s="2">
        <f t="shared" si="26"/>
        <v>349540.60624247789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350814.73152896762</v>
      </c>
      <c r="G46" s="2">
        <f t="shared" si="25"/>
        <v>350814.73152896762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354122.19087633491</v>
      </c>
      <c r="Q46" s="2">
        <f t="shared" si="26"/>
        <v>354122.19087633491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355321.92530831695</v>
      </c>
      <c r="G47" s="2">
        <f t="shared" si="25"/>
        <v>355321.92530831695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358703.77551019192</v>
      </c>
      <c r="Q47" s="2">
        <f t="shared" si="26"/>
        <v>358703.77551019192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5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363285.36014404893</v>
      </c>
      <c r="Q48" s="2">
        <f t="shared" si="26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364336.312866956</v>
      </c>
      <c r="G49" s="2">
        <f t="shared" si="25"/>
        <v>364336.312866956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367866.94477790594</v>
      </c>
      <c r="Q49" s="2">
        <f t="shared" si="26"/>
        <v>367866.94477790594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368843.50664630532</v>
      </c>
      <c r="G50" s="2">
        <f t="shared" si="25"/>
        <v>368843.50664630532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372448.52941176295</v>
      </c>
      <c r="Q50" s="2">
        <f t="shared" si="26"/>
        <v>372448.52941176295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373350.70042562485</v>
      </c>
      <c r="G51" s="2">
        <f t="shared" si="25"/>
        <v>373350.70042562485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377030.11404561996</v>
      </c>
      <c r="Q51" s="2">
        <f t="shared" si="26"/>
        <v>377030.11404561996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377857.89420494437</v>
      </c>
      <c r="G52" s="2">
        <f t="shared" si="25"/>
        <v>377857.89420494437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381611.69867944717</v>
      </c>
      <c r="Q52" s="2">
        <f t="shared" si="26"/>
        <v>381611.69867944717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382365.0879842937</v>
      </c>
      <c r="G53" s="2">
        <f t="shared" si="25"/>
        <v>382365.0879842937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386193.28331330419</v>
      </c>
      <c r="Q53" s="2">
        <f t="shared" si="26"/>
        <v>386193.28331330419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386872.28176361322</v>
      </c>
      <c r="G54" s="2">
        <f t="shared" si="25"/>
        <v>386872.28176361322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390774.8679471612</v>
      </c>
      <c r="Q54" s="2">
        <f t="shared" si="26"/>
        <v>390774.8679471612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391379.47554293275</v>
      </c>
      <c r="G55" s="2">
        <f t="shared" si="25"/>
        <v>391379.47554293275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395356.45258101821</v>
      </c>
      <c r="Q55" s="2">
        <f t="shared" si="26"/>
        <v>395356.45258101821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395886.66932228208</v>
      </c>
      <c r="G56" s="2">
        <f t="shared" si="25"/>
        <v>395886.66932228208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399938.03721487522</v>
      </c>
      <c r="Q56" s="2">
        <f t="shared" si="26"/>
        <v>399938.03721487522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400393.8631016016</v>
      </c>
      <c r="G57" s="2">
        <f t="shared" si="25"/>
        <v>400393.8631016016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404519.62184873223</v>
      </c>
      <c r="Q57" s="2">
        <f t="shared" si="26"/>
        <v>404519.62184873223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404901.05688092113</v>
      </c>
      <c r="G58" s="2">
        <f t="shared" si="25"/>
        <v>404901.05688092113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409101.20648258924</v>
      </c>
      <c r="Q58" s="2">
        <f t="shared" si="26"/>
        <v>409101.20648258924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409408.25066027045</v>
      </c>
      <c r="G59" s="2">
        <f t="shared" si="25"/>
        <v>409408.25066027045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413682.79111644626</v>
      </c>
      <c r="Q59" s="2">
        <f t="shared" si="26"/>
        <v>413682.79111644626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413915.44443958998</v>
      </c>
      <c r="G60" s="2">
        <f t="shared" si="25"/>
        <v>413915.44443958998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418264.37575030327</v>
      </c>
      <c r="Q60" s="2">
        <f t="shared" si="26"/>
        <v>418264.37575030327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418422.6382189095</v>
      </c>
      <c r="G61" s="2">
        <f t="shared" si="25"/>
        <v>418422.6382189095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422845.96038413048</v>
      </c>
      <c r="Q61" s="2">
        <f t="shared" si="26"/>
        <v>422845.96038413048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422929.83199825883</v>
      </c>
      <c r="G62" s="2">
        <f t="shared" si="25"/>
        <v>422929.83199825883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427427.54501798749</v>
      </c>
      <c r="Q62" s="2">
        <f t="shared" si="26"/>
        <v>427427.54501798749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427437.02577757835</v>
      </c>
      <c r="G63" s="2">
        <f t="shared" si="25"/>
        <v>427437.02577757835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432009.1296518445</v>
      </c>
      <c r="Q63" s="2">
        <f t="shared" si="26"/>
        <v>432009.1296518445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431944.21955692768</v>
      </c>
      <c r="G64" s="2">
        <f t="shared" si="25"/>
        <v>431944.21955692768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436590.71428570151</v>
      </c>
      <c r="Q64" s="2">
        <f t="shared" si="26"/>
        <v>436590.71428570151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436451.41333624721</v>
      </c>
      <c r="G65" s="2">
        <f t="shared" si="25"/>
        <v>436451.41333624721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441172.29891955853</v>
      </c>
      <c r="Q65" s="2">
        <f t="shared" si="26"/>
        <v>441172.29891955853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440958.60711556673</v>
      </c>
      <c r="G66" s="2">
        <f t="shared" si="25"/>
        <v>440958.60711556673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445753.88355341554</v>
      </c>
      <c r="Q66" s="2">
        <f t="shared" si="26"/>
        <v>445753.88355341554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445465.80089491606</v>
      </c>
      <c r="G67" s="2">
        <f t="shared" si="25"/>
        <v>445465.80089491606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450335.46818727255</v>
      </c>
      <c r="Q67" s="2">
        <f t="shared" si="26"/>
        <v>450335.46818727255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449972.99467423558</v>
      </c>
      <c r="G68" s="2">
        <f t="shared" si="25"/>
        <v>449972.99467423558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454917.05282112956</v>
      </c>
      <c r="Q68" s="2">
        <f t="shared" si="26"/>
        <v>454917.05282112956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454480.18845355511</v>
      </c>
      <c r="G69" s="2">
        <f t="shared" si="25"/>
        <v>454480.18845355511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459498.63745495677</v>
      </c>
      <c r="Q69" s="2">
        <f t="shared" si="26"/>
        <v>459498.63745495677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458987.38223290443</v>
      </c>
      <c r="G70" s="2">
        <f t="shared" si="25"/>
        <v>458987.38223290443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464080.22208881378</v>
      </c>
      <c r="Q70" s="2">
        <f t="shared" si="26"/>
        <v>464080.22208881378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1</v>
      </c>
      <c r="C71" s="7"/>
      <c r="D71" s="2" t="e">
        <f t="shared" si="12"/>
        <v>#N/A</v>
      </c>
      <c r="E71" s="2" t="e">
        <f t="shared" si="22"/>
        <v>#N/A</v>
      </c>
      <c r="F71" s="2">
        <v>463494.57601222396</v>
      </c>
      <c r="G71" s="2">
        <f t="shared" si="25"/>
        <v>463494.57601222396</v>
      </c>
      <c r="H71" s="2">
        <f t="shared" si="13"/>
        <v>17710936.576012224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614887.28571428568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468661.80672267079</v>
      </c>
      <c r="Q71" s="2">
        <f t="shared" si="26"/>
        <v>468661.80672267079</v>
      </c>
      <c r="R71" s="2">
        <f t="shared" si="16"/>
        <v>18320988.806722671</v>
      </c>
      <c r="S71" s="2">
        <f t="shared" si="17"/>
        <v>463494.57601222396</v>
      </c>
      <c r="T71" s="2">
        <f t="shared" si="18"/>
        <v>10002.285714285681</v>
      </c>
      <c r="U71" s="2">
        <f t="shared" si="19"/>
        <v>468661.80672267079</v>
      </c>
      <c r="V71" s="2">
        <f t="shared" si="5"/>
        <v>618153.16666666663</v>
      </c>
      <c r="W71" s="2">
        <f t="shared" si="20"/>
        <v>13268.166666666628</v>
      </c>
      <c r="X71" s="2">
        <f t="shared" si="6"/>
        <v>455393.64005600417</v>
      </c>
      <c r="Y71" s="2">
        <f t="shared" si="7"/>
        <v>17702835.640056003</v>
      </c>
      <c r="Z71" s="2" t="str">
        <f t="shared" si="8"/>
        <v>HERE</v>
      </c>
      <c r="AA71" s="2">
        <f>IF(Z71="HERE",Y71,AA70+Graph!$G$1*1000)</f>
        <v>17702835.640056003</v>
      </c>
      <c r="AB71" s="2">
        <f t="shared" si="21"/>
        <v>455393.64005600289</v>
      </c>
      <c r="AC71" s="2">
        <f t="shared" si="9"/>
        <v>618153.16666666663</v>
      </c>
      <c r="AD71" s="3">
        <f t="shared" si="10"/>
        <v>17702835.640056003</v>
      </c>
      <c r="AE71" s="2">
        <f>IF(AE69&gt;=52800000,52800000,IF(AB50=Graph!G$1*1000,AE70+Graph!G$1*1000,AC71))</f>
        <v>618153.16666666663</v>
      </c>
      <c r="AF71" s="3">
        <f t="shared" si="11"/>
        <v>618153.16666666663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2</v>
      </c>
      <c r="C72" s="7"/>
      <c r="D72" s="2" t="e">
        <f t="shared" si="12"/>
        <v>#N/A</v>
      </c>
      <c r="E72" s="2" t="e">
        <f t="shared" si="22"/>
        <v>#N/A</v>
      </c>
      <c r="F72" s="2">
        <v>468001.76979154348</v>
      </c>
      <c r="G72" s="2">
        <f t="shared" si="25"/>
        <v>468001.76979154348</v>
      </c>
      <c r="H72" s="2">
        <f t="shared" si="13"/>
        <v>18178938.345803767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624889.57142857136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473243.39135652781</v>
      </c>
      <c r="Q72" s="2">
        <f t="shared" si="26"/>
        <v>473243.39135652781</v>
      </c>
      <c r="R72" s="2">
        <f t="shared" si="16"/>
        <v>18794232.198079199</v>
      </c>
      <c r="S72" s="2">
        <f t="shared" si="17"/>
        <v>468001.76979154348</v>
      </c>
      <c r="T72" s="2">
        <f t="shared" si="18"/>
        <v>10002.285714285681</v>
      </c>
      <c r="U72" s="2">
        <f t="shared" si="19"/>
        <v>473243.39135652781</v>
      </c>
      <c r="V72" s="2">
        <f t="shared" si="5"/>
        <v>631421.33333333337</v>
      </c>
      <c r="W72" s="2">
        <f t="shared" si="20"/>
        <v>13268.166666666744</v>
      </c>
      <c r="X72" s="2">
        <f t="shared" si="6"/>
        <v>459975.22468986106</v>
      </c>
      <c r="Y72" s="2">
        <f t="shared" si="7"/>
        <v>18162810.864745863</v>
      </c>
      <c r="Z72" s="2" t="str">
        <f t="shared" si="8"/>
        <v>HERE</v>
      </c>
      <c r="AA72" s="2">
        <f>IF(Z72="HERE",Y72,AA71+Graph!$G$1*1000)</f>
        <v>18162810.864745863</v>
      </c>
      <c r="AB72" s="2">
        <f t="shared" si="21"/>
        <v>459975.2246898599</v>
      </c>
      <c r="AC72" s="2">
        <f t="shared" si="9"/>
        <v>631421.33333333337</v>
      </c>
      <c r="AD72" s="3">
        <f t="shared" si="10"/>
        <v>18162810.864745863</v>
      </c>
      <c r="AE72" s="2">
        <f>IF(AE70&gt;=52800000,52800000,IF(AB51=Graph!G$1*1000,AE71+Graph!G$1*1000,AC72))</f>
        <v>631421.33333333337</v>
      </c>
      <c r="AF72" s="3">
        <f t="shared" si="11"/>
        <v>631421.33333333337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3</v>
      </c>
      <c r="C73" s="7"/>
      <c r="D73" s="2" t="e">
        <f t="shared" si="12"/>
        <v>#N/A</v>
      </c>
      <c r="E73" s="2" t="e">
        <f t="shared" si="22"/>
        <v>#N/A</v>
      </c>
      <c r="F73" s="2">
        <v>472508.96357089281</v>
      </c>
      <c r="G73" s="2">
        <f t="shared" si="25"/>
        <v>472508.96357089281</v>
      </c>
      <c r="H73" s="2">
        <f t="shared" si="13"/>
        <v>18651447.30937466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634891.85714285704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477824.97599038482</v>
      </c>
      <c r="Q73" s="2">
        <f t="shared" si="26"/>
        <v>477824.97599038482</v>
      </c>
      <c r="R73" s="2">
        <f t="shared" si="16"/>
        <v>19272057.174069583</v>
      </c>
      <c r="S73" s="2">
        <f t="shared" si="17"/>
        <v>472508.96357089281</v>
      </c>
      <c r="T73" s="2">
        <f t="shared" si="18"/>
        <v>10002.285714285681</v>
      </c>
      <c r="U73" s="2">
        <f t="shared" si="19"/>
        <v>477824.97599038482</v>
      </c>
      <c r="V73" s="2">
        <f t="shared" si="5"/>
        <v>644689.5</v>
      </c>
      <c r="W73" s="2">
        <f t="shared" si="20"/>
        <v>13268.166666666628</v>
      </c>
      <c r="X73" s="2">
        <f t="shared" si="6"/>
        <v>464556.80932371819</v>
      </c>
      <c r="Y73" s="2">
        <f t="shared" si="7"/>
        <v>18627367.67406958</v>
      </c>
      <c r="Z73" s="2" t="str">
        <f t="shared" si="8"/>
        <v>HERE</v>
      </c>
      <c r="AA73" s="2">
        <f>IF(Z73="HERE",Y73,AA72+Graph!$G$1*1000)</f>
        <v>18627367.67406958</v>
      </c>
      <c r="AB73" s="2">
        <f t="shared" si="21"/>
        <v>464556.80932371691</v>
      </c>
      <c r="AC73" s="2">
        <f t="shared" si="9"/>
        <v>644689.5</v>
      </c>
      <c r="AD73" s="3">
        <f t="shared" si="10"/>
        <v>18627367.67406958</v>
      </c>
      <c r="AE73" s="2">
        <f>IF(AE71&gt;=52800000,52800000,IF(AB52=Graph!G$1*1000,AE72+Graph!G$1*1000,AC73))</f>
        <v>644689.5</v>
      </c>
      <c r="AF73" s="3">
        <f t="shared" si="11"/>
        <v>644689.5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4</v>
      </c>
      <c r="C74" s="7"/>
      <c r="D74" s="2" t="e">
        <f t="shared" si="12"/>
        <v>#N/A</v>
      </c>
      <c r="E74" s="2" t="e">
        <f t="shared" si="22"/>
        <v>#N/A</v>
      </c>
      <c r="F74" s="2">
        <v>477016.15735021234</v>
      </c>
      <c r="G74" s="2">
        <f t="shared" si="25"/>
        <v>477016.15735021234</v>
      </c>
      <c r="H74" s="2">
        <f t="shared" si="13"/>
        <v>19128463.466724873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644894.14285714272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482406.56062424183</v>
      </c>
      <c r="Q74" s="2">
        <f t="shared" si="26"/>
        <v>482406.56062424183</v>
      </c>
      <c r="R74" s="2">
        <f t="shared" si="16"/>
        <v>19754463.734693825</v>
      </c>
      <c r="S74" s="2">
        <f t="shared" si="17"/>
        <v>477016.15735021234</v>
      </c>
      <c r="T74" s="2">
        <f t="shared" si="18"/>
        <v>10002.285714285681</v>
      </c>
      <c r="U74" s="2">
        <f t="shared" si="19"/>
        <v>482406.56062424183</v>
      </c>
      <c r="V74" s="2">
        <f t="shared" si="5"/>
        <v>657957.66666666663</v>
      </c>
      <c r="W74" s="2">
        <f t="shared" si="20"/>
        <v>13268.166666666628</v>
      </c>
      <c r="X74" s="2">
        <f t="shared" si="6"/>
        <v>469138.3939575752</v>
      </c>
      <c r="Y74" s="2">
        <f t="shared" si="7"/>
        <v>19096506.068027154</v>
      </c>
      <c r="Z74" s="2" t="str">
        <f t="shared" si="8"/>
        <v>HERE</v>
      </c>
      <c r="AA74" s="2">
        <f>IF(Z74="HERE",Y74,AA73+Graph!$G$1*1000)</f>
        <v>19096506.068027154</v>
      </c>
      <c r="AB74" s="2">
        <f t="shared" si="21"/>
        <v>469138.39395757392</v>
      </c>
      <c r="AC74" s="2">
        <f t="shared" si="9"/>
        <v>657957.66666666663</v>
      </c>
      <c r="AD74" s="3">
        <f t="shared" si="10"/>
        <v>19096506.068027154</v>
      </c>
      <c r="AE74" s="2">
        <f>IF(AE72&gt;=52800000,52800000,IF(AB53=Graph!G$1*1000,AE73+Graph!G$1*1000,AC74))</f>
        <v>657957.66666666663</v>
      </c>
      <c r="AF74" s="3">
        <f t="shared" si="11"/>
        <v>657957.66666666663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5</v>
      </c>
      <c r="C75" s="7"/>
      <c r="D75" s="2" t="e">
        <f t="shared" si="12"/>
        <v>#N/A</v>
      </c>
      <c r="E75" s="2" t="e">
        <f t="shared" si="22"/>
        <v>#N/A</v>
      </c>
      <c r="F75" s="2">
        <v>481523.35112953186</v>
      </c>
      <c r="G75" s="2">
        <f t="shared" si="25"/>
        <v>481523.35112953186</v>
      </c>
      <c r="H75" s="2">
        <f t="shared" si="13"/>
        <v>19609986.817854404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654896.42857142841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486988.14525809884</v>
      </c>
      <c r="Q75" s="2">
        <f t="shared" si="26"/>
        <v>486988.14525809884</v>
      </c>
      <c r="R75" s="2">
        <f t="shared" si="16"/>
        <v>20241451.879951924</v>
      </c>
      <c r="S75" s="2">
        <f t="shared" si="17"/>
        <v>481523.35112953186</v>
      </c>
      <c r="T75" s="2">
        <f t="shared" si="18"/>
        <v>10002.285714285681</v>
      </c>
      <c r="U75" s="2">
        <f t="shared" si="19"/>
        <v>486988.14525809884</v>
      </c>
      <c r="V75" s="2">
        <f t="shared" si="5"/>
        <v>671225.83333333337</v>
      </c>
      <c r="W75" s="2">
        <f t="shared" si="20"/>
        <v>13268.166666666744</v>
      </c>
      <c r="X75" s="2">
        <f t="shared" si="6"/>
        <v>473719.9785914321</v>
      </c>
      <c r="Y75" s="2">
        <f t="shared" si="7"/>
        <v>19570226.046618585</v>
      </c>
      <c r="Z75" s="2" t="str">
        <f t="shared" si="8"/>
        <v>HERE</v>
      </c>
      <c r="AA75" s="2">
        <f>IF(Z75="HERE",Y75,AA74+Graph!$G$1*1000)</f>
        <v>19570226.046618585</v>
      </c>
      <c r="AB75" s="2">
        <f t="shared" si="21"/>
        <v>473719.97859143093</v>
      </c>
      <c r="AC75" s="2">
        <f t="shared" si="9"/>
        <v>671225.83333333337</v>
      </c>
      <c r="AD75" s="3">
        <f t="shared" si="10"/>
        <v>19570226.046618585</v>
      </c>
      <c r="AE75" s="2">
        <f>IF(AE73&gt;=52800000,52800000,IF(AB54=Graph!G$1*1000,AE74+Graph!G$1*1000,AC75))</f>
        <v>671225.83333333337</v>
      </c>
      <c r="AF75" s="3">
        <f t="shared" si="11"/>
        <v>671225.83333333337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6</v>
      </c>
      <c r="C76" s="7"/>
      <c r="D76" s="2" t="e">
        <f t="shared" si="12"/>
        <v>#N/A</v>
      </c>
      <c r="E76" s="2" t="e">
        <f t="shared" si="22"/>
        <v>#N/A</v>
      </c>
      <c r="F76" s="2">
        <v>486030.54490888119</v>
      </c>
      <c r="G76" s="2">
        <f t="shared" si="25"/>
        <v>486030.54490888119</v>
      </c>
      <c r="H76" s="2">
        <f t="shared" si="13"/>
        <v>20096017.362763286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664898.71428571409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491569.72989195585</v>
      </c>
      <c r="Q76" s="2">
        <f t="shared" si="26"/>
        <v>491569.72989195585</v>
      </c>
      <c r="R76" s="2">
        <f t="shared" si="16"/>
        <v>20733021.60984388</v>
      </c>
      <c r="S76" s="2">
        <f t="shared" si="17"/>
        <v>486030.54490888119</v>
      </c>
      <c r="T76" s="2">
        <f t="shared" si="18"/>
        <v>10002.285714285681</v>
      </c>
      <c r="U76" s="2">
        <f t="shared" si="19"/>
        <v>491569.72989195585</v>
      </c>
      <c r="V76" s="2">
        <f t="shared" si="5"/>
        <v>684494</v>
      </c>
      <c r="W76" s="2">
        <f t="shared" si="20"/>
        <v>13268.166666666628</v>
      </c>
      <c r="X76" s="2">
        <f t="shared" si="6"/>
        <v>478301.56322528922</v>
      </c>
      <c r="Y76" s="2">
        <f t="shared" si="7"/>
        <v>20048527.609843872</v>
      </c>
      <c r="Z76" s="2" t="str">
        <f t="shared" si="8"/>
        <v>HERE</v>
      </c>
      <c r="AA76" s="2">
        <f>IF(Z76="HERE",Y76,AA75+Graph!$G$1*1000)</f>
        <v>20048527.609843872</v>
      </c>
      <c r="AB76" s="2">
        <f t="shared" si="21"/>
        <v>478301.56322528794</v>
      </c>
      <c r="AC76" s="2">
        <f t="shared" si="9"/>
        <v>684494</v>
      </c>
      <c r="AD76" s="3">
        <f t="shared" si="10"/>
        <v>20048527.609843872</v>
      </c>
      <c r="AE76" s="2">
        <f>IF(AE74&gt;=52800000,52800000,IF(AB55=Graph!G$1*1000,AE75+Graph!G$1*1000,AC76))</f>
        <v>684494</v>
      </c>
      <c r="AF76" s="3">
        <f t="shared" si="11"/>
        <v>684494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7</v>
      </c>
      <c r="C77" s="7"/>
      <c r="D77" s="2" t="e">
        <f t="shared" si="12"/>
        <v>#N/A</v>
      </c>
      <c r="E77" s="2" t="e">
        <f t="shared" si="22"/>
        <v>#N/A</v>
      </c>
      <c r="F77" s="2">
        <v>490537.73868820071</v>
      </c>
      <c r="G77" s="2">
        <f t="shared" si="25"/>
        <v>490537.73868820071</v>
      </c>
      <c r="H77" s="2">
        <f t="shared" si="13"/>
        <v>20586555.101451486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674900.99999999977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496151.31452581286</v>
      </c>
      <c r="Q77" s="2">
        <f t="shared" si="26"/>
        <v>496151.31452581286</v>
      </c>
      <c r="R77" s="2">
        <f t="shared" si="16"/>
        <v>21229172.924369693</v>
      </c>
      <c r="S77" s="2">
        <f t="shared" si="17"/>
        <v>490537.73868820071</v>
      </c>
      <c r="T77" s="2">
        <f t="shared" si="18"/>
        <v>10002.285714285681</v>
      </c>
      <c r="U77" s="2">
        <f t="shared" si="19"/>
        <v>496151.31452581286</v>
      </c>
      <c r="V77" s="2">
        <f t="shared" si="5"/>
        <v>697762.16666666663</v>
      </c>
      <c r="W77" s="2">
        <f t="shared" si="20"/>
        <v>13268.166666666628</v>
      </c>
      <c r="X77" s="2">
        <f t="shared" si="6"/>
        <v>482883.14785914624</v>
      </c>
      <c r="Y77" s="2">
        <f t="shared" si="7"/>
        <v>20531410.757703017</v>
      </c>
      <c r="Z77" s="2" t="str">
        <f t="shared" si="8"/>
        <v>HERE</v>
      </c>
      <c r="AA77" s="2">
        <f>IF(Z77="HERE",Y77,AA76+Graph!$G$1*1000)</f>
        <v>20531410.757703017</v>
      </c>
      <c r="AB77" s="2">
        <f t="shared" si="21"/>
        <v>482883.14785914496</v>
      </c>
      <c r="AC77" s="2">
        <f t="shared" si="9"/>
        <v>697762.16666666663</v>
      </c>
      <c r="AD77" s="3">
        <f t="shared" si="10"/>
        <v>20531410.757703017</v>
      </c>
      <c r="AE77" s="2">
        <f>IF(AE75&gt;=52800000,52800000,IF(AB56=Graph!G$1*1000,AE76+Graph!G$1*1000,AC77))</f>
        <v>697762.16666666663</v>
      </c>
      <c r="AF77" s="3">
        <f t="shared" si="11"/>
        <v>697762.16666666663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8</v>
      </c>
      <c r="C78" s="7"/>
      <c r="D78" s="2" t="e">
        <f t="shared" si="12"/>
        <v>#N/A</v>
      </c>
      <c r="E78" s="2" t="e">
        <f t="shared" si="22"/>
        <v>#N/A</v>
      </c>
      <c r="F78" s="2">
        <v>495044.93246752024</v>
      </c>
      <c r="G78" s="2">
        <f t="shared" si="25"/>
        <v>495044.93246752024</v>
      </c>
      <c r="H78" s="2">
        <f t="shared" si="13"/>
        <v>21081600.033919007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684903.28571428545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500732.89915964007</v>
      </c>
      <c r="Q78" s="2">
        <f t="shared" si="26"/>
        <v>500732.89915964007</v>
      </c>
      <c r="R78" s="2">
        <f t="shared" si="16"/>
        <v>21729905.823529333</v>
      </c>
      <c r="S78" s="2">
        <f t="shared" si="17"/>
        <v>495044.93246752024</v>
      </c>
      <c r="T78" s="2">
        <f t="shared" si="18"/>
        <v>10002.285714285681</v>
      </c>
      <c r="U78" s="2">
        <f t="shared" si="19"/>
        <v>500732.89915964007</v>
      </c>
      <c r="V78" s="2">
        <f t="shared" si="5"/>
        <v>711030.33333333337</v>
      </c>
      <c r="W78" s="2">
        <f t="shared" si="20"/>
        <v>13268.166666666744</v>
      </c>
      <c r="X78" s="2">
        <f t="shared" si="6"/>
        <v>487464.73249297333</v>
      </c>
      <c r="Y78" s="2">
        <f t="shared" si="7"/>
        <v>21018875.49019599</v>
      </c>
      <c r="Z78" s="2" t="str">
        <f t="shared" si="8"/>
        <v>HERE</v>
      </c>
      <c r="AA78" s="2">
        <f>IF(Z78="HERE",Y78,AA77+Graph!$G$1*1000)</f>
        <v>21018875.49019599</v>
      </c>
      <c r="AB78" s="2">
        <f t="shared" si="21"/>
        <v>487464.73249297217</v>
      </c>
      <c r="AC78" s="2">
        <f t="shared" si="9"/>
        <v>711030.33333333337</v>
      </c>
      <c r="AD78" s="3">
        <f t="shared" si="10"/>
        <v>21018875.49019599</v>
      </c>
      <c r="AE78" s="2">
        <f>IF(AE76&gt;=52800000,52800000,IF(AB57=Graph!G$1*1000,AE77+Graph!G$1*1000,AC78))</f>
        <v>711030.33333333337</v>
      </c>
      <c r="AF78" s="3">
        <f t="shared" si="11"/>
        <v>711030.33333333337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9</v>
      </c>
      <c r="C79" s="7"/>
      <c r="D79" s="2" t="e">
        <f t="shared" si="12"/>
        <v>#N/A</v>
      </c>
      <c r="E79" s="2" t="e">
        <f t="shared" si="22"/>
        <v>#N/A</v>
      </c>
      <c r="F79" s="2">
        <v>499552.12624686956</v>
      </c>
      <c r="G79" s="2">
        <f t="shared" si="25"/>
        <v>499552.12624686956</v>
      </c>
      <c r="H79" s="2">
        <f t="shared" si="13"/>
        <v>21581152.160165876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694905.57142857113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505314.48379349709</v>
      </c>
      <c r="Q79" s="2">
        <f t="shared" si="26"/>
        <v>505314.48379349709</v>
      </c>
      <c r="R79" s="2">
        <f t="shared" si="16"/>
        <v>22235220.30732283</v>
      </c>
      <c r="S79" s="2">
        <f t="shared" si="17"/>
        <v>499552.12624686956</v>
      </c>
      <c r="T79" s="2">
        <f t="shared" si="18"/>
        <v>10002.285714285681</v>
      </c>
      <c r="U79" s="2">
        <f t="shared" si="19"/>
        <v>505314.48379349709</v>
      </c>
      <c r="V79" s="2">
        <f t="shared" si="5"/>
        <v>724298.5</v>
      </c>
      <c r="W79" s="2">
        <f t="shared" si="20"/>
        <v>13268.166666666628</v>
      </c>
      <c r="X79" s="2">
        <f t="shared" si="6"/>
        <v>492046.31712683046</v>
      </c>
      <c r="Y79" s="2">
        <f t="shared" si="7"/>
        <v>21510921.807322819</v>
      </c>
      <c r="Z79" s="2" t="str">
        <f t="shared" si="8"/>
        <v>HERE</v>
      </c>
      <c r="AA79" s="2">
        <f>IF(Z79="HERE",Y79,AA78+Graph!$G$1*1000)</f>
        <v>21510921.807322819</v>
      </c>
      <c r="AB79" s="2">
        <f t="shared" si="21"/>
        <v>492046.31712682918</v>
      </c>
      <c r="AC79" s="2">
        <f t="shared" si="9"/>
        <v>724298.5</v>
      </c>
      <c r="AD79" s="3">
        <f t="shared" si="10"/>
        <v>21510921.807322819</v>
      </c>
      <c r="AE79" s="2">
        <f>IF(AE77&gt;=52800000,52800000,IF(AB58=Graph!G$1*1000,AE78+Graph!G$1*1000,AC79))</f>
        <v>724298.5</v>
      </c>
      <c r="AF79" s="3">
        <f t="shared" si="11"/>
        <v>724298.5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10</v>
      </c>
      <c r="C80" s="7"/>
      <c r="D80" s="2" t="e">
        <f t="shared" si="12"/>
        <v>#N/A</v>
      </c>
      <c r="E80" s="2" t="e">
        <f t="shared" si="22"/>
        <v>#N/A</v>
      </c>
      <c r="F80" s="2">
        <v>504059.32002618909</v>
      </c>
      <c r="G80" s="2">
        <f t="shared" si="25"/>
        <v>504059.32002618909</v>
      </c>
      <c r="H80" s="2">
        <f t="shared" si="13"/>
        <v>22085211.480192065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704907.85714285681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509896.0684273541</v>
      </c>
      <c r="Q80" s="2">
        <f t="shared" si="26"/>
        <v>509896.0684273541</v>
      </c>
      <c r="R80" s="2">
        <f t="shared" si="16"/>
        <v>22745116.375750184</v>
      </c>
      <c r="S80" s="2">
        <f t="shared" si="17"/>
        <v>504059.32002618909</v>
      </c>
      <c r="T80" s="2">
        <f t="shared" si="18"/>
        <v>10002.285714285681</v>
      </c>
      <c r="U80" s="2">
        <f t="shared" si="19"/>
        <v>509896.0684273541</v>
      </c>
      <c r="V80" s="2">
        <f t="shared" si="5"/>
        <v>737566.66666666663</v>
      </c>
      <c r="W80" s="2">
        <f t="shared" si="20"/>
        <v>13268.166666666628</v>
      </c>
      <c r="X80" s="2">
        <f t="shared" si="6"/>
        <v>496627.90176068747</v>
      </c>
      <c r="Y80" s="2">
        <f t="shared" si="7"/>
        <v>22007549.709083505</v>
      </c>
      <c r="Z80" s="2" t="str">
        <f t="shared" si="8"/>
        <v>HERE</v>
      </c>
      <c r="AA80" s="2">
        <f>IF(Z80="HERE",Y80,AA79+Graph!$G$1*1000)</f>
        <v>22007549.709083505</v>
      </c>
      <c r="AB80" s="2">
        <f t="shared" si="21"/>
        <v>496627.90176068619</v>
      </c>
      <c r="AC80" s="2">
        <f t="shared" si="9"/>
        <v>737566.66666666663</v>
      </c>
      <c r="AD80" s="3">
        <f t="shared" si="10"/>
        <v>22007549.709083505</v>
      </c>
      <c r="AE80" s="2">
        <f>IF(AE78&gt;=52800000,52800000,IF(AB59=Graph!G$1*1000,AE79+Graph!G$1*1000,AC80))</f>
        <v>737566.66666666663</v>
      </c>
      <c r="AF80" s="3">
        <f t="shared" si="11"/>
        <v>737566.66666666663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11</v>
      </c>
      <c r="C81" s="7"/>
      <c r="D81" s="2" t="e">
        <f t="shared" si="12"/>
        <v>#N/A</v>
      </c>
      <c r="E81" s="2" t="e">
        <f t="shared" si="22"/>
        <v>#N/A</v>
      </c>
      <c r="F81" s="2">
        <v>508566.51380550861</v>
      </c>
      <c r="G81" s="2">
        <f t="shared" si="25"/>
        <v>508566.51380550861</v>
      </c>
      <c r="H81" s="2">
        <f t="shared" si="13"/>
        <v>22593777.993997574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714910.14285714249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514477.65306121111</v>
      </c>
      <c r="Q81" s="2">
        <f t="shared" si="26"/>
        <v>514477.65306121111</v>
      </c>
      <c r="R81" s="2">
        <f t="shared" si="16"/>
        <v>23259594.028811395</v>
      </c>
      <c r="S81" s="2">
        <f t="shared" si="17"/>
        <v>508566.51380550861</v>
      </c>
      <c r="T81" s="2">
        <f t="shared" si="18"/>
        <v>10002.285714285681</v>
      </c>
      <c r="U81" s="2">
        <f t="shared" si="19"/>
        <v>514477.65306121111</v>
      </c>
      <c r="V81" s="2">
        <f t="shared" si="5"/>
        <v>750834.83333333326</v>
      </c>
      <c r="W81" s="2">
        <f t="shared" si="20"/>
        <v>13268.166666666628</v>
      </c>
      <c r="X81" s="2">
        <f t="shared" si="6"/>
        <v>501209.48639454448</v>
      </c>
      <c r="Y81" s="2">
        <f t="shared" si="7"/>
        <v>22508759.195478048</v>
      </c>
      <c r="Z81" s="2" t="str">
        <f t="shared" si="8"/>
        <v>HERE</v>
      </c>
      <c r="AA81" s="2">
        <f>IF(Z81="HERE",Y81,AA80+Graph!$G$1*1000)</f>
        <v>22508759.195478048</v>
      </c>
      <c r="AB81" s="2">
        <f t="shared" si="21"/>
        <v>501209.4863945432</v>
      </c>
      <c r="AC81" s="2">
        <f t="shared" si="9"/>
        <v>750834.83333333326</v>
      </c>
      <c r="AD81" s="3">
        <f t="shared" si="10"/>
        <v>22508759.195478048</v>
      </c>
      <c r="AE81" s="2">
        <f>IF(AE79&gt;=52800000,52800000,IF(AB60=Graph!G$1*1000,AE80+Graph!G$1*1000,AC81))</f>
        <v>750834.83333333326</v>
      </c>
      <c r="AF81" s="3">
        <f t="shared" si="11"/>
        <v>750834.83333333326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12</v>
      </c>
      <c r="C82" s="7"/>
      <c r="D82" s="2" t="e">
        <f t="shared" si="12"/>
        <v>#N/A</v>
      </c>
      <c r="E82" s="2" t="e">
        <f t="shared" si="22"/>
        <v>#N/A</v>
      </c>
      <c r="F82" s="2">
        <v>513073.70758485794</v>
      </c>
      <c r="G82" s="2">
        <f t="shared" si="25"/>
        <v>513073.70758485794</v>
      </c>
      <c r="H82" s="2">
        <f t="shared" si="13"/>
        <v>23106851.701582432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724912.42857142817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519059.23769506812</v>
      </c>
      <c r="Q82" s="2">
        <f t="shared" si="26"/>
        <v>519059.23769506812</v>
      </c>
      <c r="R82" s="2">
        <f t="shared" si="16"/>
        <v>23778653.266506463</v>
      </c>
      <c r="S82" s="2">
        <f t="shared" si="17"/>
        <v>513073.70758485794</v>
      </c>
      <c r="T82" s="2">
        <f t="shared" si="18"/>
        <v>10002.285714285681</v>
      </c>
      <c r="U82" s="2">
        <f t="shared" si="19"/>
        <v>519059.23769506812</v>
      </c>
      <c r="V82" s="2">
        <f t="shared" si="5"/>
        <v>764103</v>
      </c>
      <c r="W82" s="2">
        <f t="shared" si="20"/>
        <v>13268.166666666744</v>
      </c>
      <c r="X82" s="2">
        <f t="shared" si="6"/>
        <v>505791.07102840138</v>
      </c>
      <c r="Y82" s="2">
        <f t="shared" si="7"/>
        <v>23014550.266506448</v>
      </c>
      <c r="Z82" s="2" t="str">
        <f t="shared" si="8"/>
        <v>HERE</v>
      </c>
      <c r="AA82" s="2">
        <f>IF(Z82="HERE",Y82,AA81+Graph!$G$1*1000)</f>
        <v>23014550.266506448</v>
      </c>
      <c r="AB82" s="2">
        <f t="shared" si="21"/>
        <v>505791.07102840021</v>
      </c>
      <c r="AC82" s="2">
        <f t="shared" si="9"/>
        <v>764103</v>
      </c>
      <c r="AD82" s="3">
        <f t="shared" si="10"/>
        <v>23014550.266506448</v>
      </c>
      <c r="AE82" s="2">
        <f>IF(AE80&gt;=52800000,52800000,IF(AB61=Graph!G$1*1000,AE81+Graph!G$1*1000,AC82))</f>
        <v>764103</v>
      </c>
      <c r="AF82" s="3">
        <f t="shared" si="11"/>
        <v>764103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13</v>
      </c>
      <c r="C83" s="7"/>
      <c r="D83" s="2" t="e">
        <f t="shared" si="12"/>
        <v>#N/A</v>
      </c>
      <c r="E83" s="2" t="e">
        <f t="shared" si="22"/>
        <v>#N/A</v>
      </c>
      <c r="F83" s="2">
        <v>517580.90136417747</v>
      </c>
      <c r="G83" s="2">
        <f t="shared" si="25"/>
        <v>517580.90136417747</v>
      </c>
      <c r="H83" s="2">
        <f t="shared" si="13"/>
        <v>23624432.602946609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734914.71428571385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523640.82232892513</v>
      </c>
      <c r="Q83" s="2">
        <f t="shared" si="26"/>
        <v>523640.82232892513</v>
      </c>
      <c r="R83" s="2">
        <f t="shared" si="16"/>
        <v>24302294.088835388</v>
      </c>
      <c r="S83" s="2">
        <f t="shared" si="17"/>
        <v>517580.90136417747</v>
      </c>
      <c r="T83" s="2">
        <f t="shared" si="18"/>
        <v>10002.285714285681</v>
      </c>
      <c r="U83" s="2">
        <f t="shared" si="19"/>
        <v>523640.82232892513</v>
      </c>
      <c r="V83" s="2">
        <f t="shared" si="5"/>
        <v>777371.16666666663</v>
      </c>
      <c r="W83" s="2">
        <f t="shared" si="20"/>
        <v>13268.166666666628</v>
      </c>
      <c r="X83" s="2">
        <f t="shared" si="6"/>
        <v>510372.6556622585</v>
      </c>
      <c r="Y83" s="2">
        <f t="shared" si="7"/>
        <v>23524922.922168706</v>
      </c>
      <c r="Z83" s="2" t="str">
        <f t="shared" si="8"/>
        <v>HERE</v>
      </c>
      <c r="AA83" s="2">
        <f>IF(Z83="HERE",Y83,AA82+Graph!$G$1*1000)</f>
        <v>23524922.922168706</v>
      </c>
      <c r="AB83" s="2">
        <f t="shared" si="21"/>
        <v>510372.65566225722</v>
      </c>
      <c r="AC83" s="2">
        <f t="shared" si="9"/>
        <v>777371.16666666663</v>
      </c>
      <c r="AD83" s="3">
        <f t="shared" si="10"/>
        <v>23524922.922168706</v>
      </c>
      <c r="AE83" s="2">
        <f>IF(AE81&gt;=52800000,52800000,IF(AB62=Graph!G$1*1000,AE82+Graph!G$1*1000,AC83))</f>
        <v>777371.16666666663</v>
      </c>
      <c r="AF83" s="3">
        <f t="shared" si="11"/>
        <v>777371.16666666663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14</v>
      </c>
      <c r="C84" s="7"/>
      <c r="D84" s="2" t="e">
        <f t="shared" si="12"/>
        <v>#N/A</v>
      </c>
      <c r="E84" s="2" t="e">
        <f t="shared" si="22"/>
        <v>#N/A</v>
      </c>
      <c r="F84" s="2">
        <v>522088.09514349699</v>
      </c>
      <c r="G84" s="2">
        <f t="shared" si="25"/>
        <v>522088.09514349699</v>
      </c>
      <c r="H84" s="2">
        <f t="shared" si="13"/>
        <v>24146520.698090106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744916.99999999953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528222.40696278214</v>
      </c>
      <c r="Q84" s="2">
        <f t="shared" si="26"/>
        <v>528222.40696278214</v>
      </c>
      <c r="R84" s="2">
        <f t="shared" si="16"/>
        <v>24830516.495798171</v>
      </c>
      <c r="S84" s="2">
        <f t="shared" si="17"/>
        <v>522088.09514349699</v>
      </c>
      <c r="T84" s="2">
        <f t="shared" si="18"/>
        <v>10002.285714285681</v>
      </c>
      <c r="U84" s="2">
        <f t="shared" si="19"/>
        <v>528222.40696278214</v>
      </c>
      <c r="V84" s="2">
        <f t="shared" si="5"/>
        <v>790639.33333333326</v>
      </c>
      <c r="W84" s="2">
        <f t="shared" si="20"/>
        <v>13268.166666666628</v>
      </c>
      <c r="X84" s="2">
        <f t="shared" si="6"/>
        <v>514954.24029611552</v>
      </c>
      <c r="Y84" s="2">
        <f t="shared" si="7"/>
        <v>24039877.16246482</v>
      </c>
      <c r="Z84" s="2" t="str">
        <f t="shared" si="8"/>
        <v>HERE</v>
      </c>
      <c r="AA84" s="2">
        <f>IF(Z84="HERE",Y84,AA83+Graph!$G$1*1000)</f>
        <v>24039877.16246482</v>
      </c>
      <c r="AB84" s="2">
        <f t="shared" si="21"/>
        <v>514954.24029611424</v>
      </c>
      <c r="AC84" s="2">
        <f t="shared" si="9"/>
        <v>790639.33333333326</v>
      </c>
      <c r="AD84" s="3">
        <f t="shared" si="10"/>
        <v>24039877.16246482</v>
      </c>
      <c r="AE84" s="2">
        <f>IF(AE82&gt;=52800000,52800000,IF(AB63=Graph!G$1*1000,AE83+Graph!G$1*1000,AC84))</f>
        <v>790639.33333333326</v>
      </c>
      <c r="AF84" s="3">
        <f t="shared" si="11"/>
        <v>790639.33333333326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15</v>
      </c>
      <c r="C85" s="7"/>
      <c r="D85" s="2" t="e">
        <f t="shared" si="12"/>
        <v>#N/A</v>
      </c>
      <c r="E85" s="2" t="e">
        <f t="shared" si="22"/>
        <v>#N/A</v>
      </c>
      <c r="F85" s="2">
        <v>526595.28892284632</v>
      </c>
      <c r="G85" s="2">
        <f t="shared" si="25"/>
        <v>526595.28892284632</v>
      </c>
      <c r="H85" s="2">
        <f t="shared" si="13"/>
        <v>24673115.987012953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754919.28571428522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532803.99159663916</v>
      </c>
      <c r="Q85" s="2">
        <f t="shared" si="26"/>
        <v>532803.99159663916</v>
      </c>
      <c r="R85" s="2">
        <f t="shared" si="16"/>
        <v>25363320.48739481</v>
      </c>
      <c r="S85" s="2">
        <f t="shared" si="17"/>
        <v>526595.28892284632</v>
      </c>
      <c r="T85" s="2">
        <f t="shared" si="18"/>
        <v>10002.285714285681</v>
      </c>
      <c r="U85" s="2">
        <f t="shared" si="19"/>
        <v>532803.99159663916</v>
      </c>
      <c r="V85" s="2">
        <f t="shared" si="5"/>
        <v>803907.5</v>
      </c>
      <c r="W85" s="2">
        <f t="shared" si="20"/>
        <v>13268.166666666744</v>
      </c>
      <c r="X85" s="2">
        <f t="shared" si="6"/>
        <v>519535.82492997241</v>
      </c>
      <c r="Y85" s="2">
        <f t="shared" si="7"/>
        <v>24559412.987394791</v>
      </c>
      <c r="Z85" s="2" t="str">
        <f t="shared" si="8"/>
        <v>HERE</v>
      </c>
      <c r="AA85" s="2">
        <f>IF(Z85="HERE",Y85,AA84+Graph!$G$1*1000)</f>
        <v>24559412.987394791</v>
      </c>
      <c r="AB85" s="2">
        <f t="shared" si="21"/>
        <v>519535.82492997125</v>
      </c>
      <c r="AC85" s="2">
        <f t="shared" si="9"/>
        <v>803907.5</v>
      </c>
      <c r="AD85" s="3">
        <f t="shared" si="10"/>
        <v>24559412.987394791</v>
      </c>
      <c r="AE85" s="2">
        <f>IF(AE83&gt;=52800000,52800000,IF(AB64=Graph!G$1*1000,AE84+Graph!G$1*1000,AC85))</f>
        <v>803907.5</v>
      </c>
      <c r="AF85" s="3">
        <f t="shared" si="11"/>
        <v>803907.5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16</v>
      </c>
      <c r="C86" s="7"/>
      <c r="D86" s="2" t="e">
        <f t="shared" si="12"/>
        <v>#N/A</v>
      </c>
      <c r="E86" s="2" t="e">
        <f t="shared" si="22"/>
        <v>#N/A</v>
      </c>
      <c r="F86" s="2">
        <v>531102.48270216584</v>
      </c>
      <c r="G86" s="2">
        <f t="shared" si="25"/>
        <v>531102.48270216584</v>
      </c>
      <c r="H86" s="2">
        <f t="shared" si="13"/>
        <v>25204218.469715118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764921.5714285709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537385.57623049617</v>
      </c>
      <c r="Q86" s="2">
        <f t="shared" si="26"/>
        <v>537385.57623049617</v>
      </c>
      <c r="R86" s="2">
        <f t="shared" si="16"/>
        <v>25900706.063625306</v>
      </c>
      <c r="S86" s="2">
        <f t="shared" si="17"/>
        <v>531102.48270216584</v>
      </c>
      <c r="T86" s="2">
        <f t="shared" si="18"/>
        <v>10002.285714285681</v>
      </c>
      <c r="U86" s="2">
        <f t="shared" si="19"/>
        <v>537385.57623049617</v>
      </c>
      <c r="V86" s="2">
        <f t="shared" si="5"/>
        <v>817175.66666666663</v>
      </c>
      <c r="W86" s="2">
        <f t="shared" si="20"/>
        <v>13268.166666666628</v>
      </c>
      <c r="X86" s="2">
        <f t="shared" si="6"/>
        <v>524117.40956382954</v>
      </c>
      <c r="Y86" s="2">
        <f t="shared" si="7"/>
        <v>25083530.396958619</v>
      </c>
      <c r="Z86" s="2" t="str">
        <f t="shared" si="8"/>
        <v>HERE</v>
      </c>
      <c r="AA86" s="2">
        <f>IF(Z86="HERE",Y86,AA85+Graph!$G$1*1000)</f>
        <v>25083530.396958619</v>
      </c>
      <c r="AB86" s="2">
        <f t="shared" si="21"/>
        <v>524117.40956382826</v>
      </c>
      <c r="AC86" s="2">
        <f t="shared" si="9"/>
        <v>817175.66666666663</v>
      </c>
      <c r="AD86" s="3">
        <f t="shared" si="10"/>
        <v>25083530.396958619</v>
      </c>
      <c r="AE86" s="2">
        <f>IF(AE84&gt;=52800000,52800000,IF(AB65=Graph!G$1*1000,AE85+Graph!G$1*1000,AC86))</f>
        <v>817175.66666666663</v>
      </c>
      <c r="AF86" s="3">
        <f t="shared" si="11"/>
        <v>817175.66666666663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17</v>
      </c>
      <c r="C87" s="7"/>
      <c r="D87" s="2" t="e">
        <f t="shared" si="12"/>
        <v>#N/A</v>
      </c>
      <c r="E87" s="2" t="e">
        <f t="shared" si="22"/>
        <v>#N/A</v>
      </c>
      <c r="F87" s="2">
        <v>535609.67648151517</v>
      </c>
      <c r="G87" s="2">
        <f t="shared" si="25"/>
        <v>535609.67648151517</v>
      </c>
      <c r="H87" s="2">
        <f t="shared" si="13"/>
        <v>25739828.146196634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774923.85714285658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541967.16086432338</v>
      </c>
      <c r="Q87" s="2">
        <f t="shared" si="26"/>
        <v>541967.16086432338</v>
      </c>
      <c r="R87" s="2">
        <f t="shared" si="16"/>
        <v>26442673.224489629</v>
      </c>
      <c r="S87" s="2">
        <f t="shared" si="17"/>
        <v>535609.67648151517</v>
      </c>
      <c r="T87" s="2">
        <f t="shared" si="18"/>
        <v>10002.285714285681</v>
      </c>
      <c r="U87" s="2">
        <f t="shared" si="19"/>
        <v>541967.16086432338</v>
      </c>
      <c r="V87" s="2">
        <f t="shared" si="5"/>
        <v>830443.83333333326</v>
      </c>
      <c r="W87" s="2">
        <f t="shared" si="20"/>
        <v>13268.166666666628</v>
      </c>
      <c r="X87" s="2">
        <f t="shared" si="6"/>
        <v>528698.99419765675</v>
      </c>
      <c r="Y87" s="2">
        <f t="shared" si="7"/>
        <v>25612229.391156275</v>
      </c>
      <c r="Z87" s="2" t="str">
        <f t="shared" si="8"/>
        <v>HERE</v>
      </c>
      <c r="AA87" s="2">
        <f>IF(Z87="HERE",Y87,AA86+Graph!$G$1*1000)</f>
        <v>25612229.391156275</v>
      </c>
      <c r="AB87" s="2">
        <f t="shared" si="21"/>
        <v>528698.99419765547</v>
      </c>
      <c r="AC87" s="2">
        <f t="shared" si="9"/>
        <v>830443.83333333326</v>
      </c>
      <c r="AD87" s="3">
        <f t="shared" si="10"/>
        <v>25612229.391156275</v>
      </c>
      <c r="AE87" s="2">
        <f>IF(AE85&gt;=52800000,52800000,IF(AB66=Graph!G$1*1000,AE86+Graph!G$1*1000,AC87))</f>
        <v>830443.83333333326</v>
      </c>
      <c r="AF87" s="3">
        <f t="shared" si="11"/>
        <v>830443.83333333326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18</v>
      </c>
      <c r="C88" s="7"/>
      <c r="D88" s="2" t="e">
        <f t="shared" si="12"/>
        <v>#N/A</v>
      </c>
      <c r="E88" s="2" t="e">
        <f t="shared" si="22"/>
        <v>#N/A</v>
      </c>
      <c r="F88" s="2">
        <v>540116.87026083469</v>
      </c>
      <c r="G88" s="2">
        <f t="shared" si="25"/>
        <v>540116.87026083469</v>
      </c>
      <c r="H88" s="2">
        <f t="shared" si="13"/>
        <v>26279945.016457468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784926.14285714226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546548.74549818039</v>
      </c>
      <c r="Q88" s="2">
        <f t="shared" si="26"/>
        <v>546548.74549818039</v>
      </c>
      <c r="R88" s="2">
        <f t="shared" si="16"/>
        <v>26989221.96998781</v>
      </c>
      <c r="S88" s="2">
        <f t="shared" si="17"/>
        <v>540116.87026083469</v>
      </c>
      <c r="T88" s="2">
        <f t="shared" si="18"/>
        <v>10002.285714285681</v>
      </c>
      <c r="U88" s="2">
        <f t="shared" si="19"/>
        <v>546548.74549818039</v>
      </c>
      <c r="V88" s="2">
        <f t="shared" si="5"/>
        <v>843712</v>
      </c>
      <c r="W88" s="2">
        <f t="shared" si="20"/>
        <v>13268.166666666744</v>
      </c>
      <c r="X88" s="2">
        <f t="shared" si="6"/>
        <v>533280.57883151365</v>
      </c>
      <c r="Y88" s="2">
        <f t="shared" si="7"/>
        <v>26145509.969987787</v>
      </c>
      <c r="Z88" s="2" t="str">
        <f t="shared" si="8"/>
        <v>HERE</v>
      </c>
      <c r="AA88" s="2">
        <f>IF(Z88="HERE",Y88,AA87+Graph!$G$1*1000)</f>
        <v>26145509.969987787</v>
      </c>
      <c r="AB88" s="2">
        <f t="shared" si="21"/>
        <v>533280.57883151248</v>
      </c>
      <c r="AC88" s="2">
        <f t="shared" si="9"/>
        <v>843712</v>
      </c>
      <c r="AD88" s="3">
        <f t="shared" si="10"/>
        <v>26145509.969987787</v>
      </c>
      <c r="AE88" s="2">
        <f>IF(AE86&gt;=52800000,52800000,IF(AB67=Graph!G$1*1000,AE87+Graph!G$1*1000,AC88))</f>
        <v>843712</v>
      </c>
      <c r="AF88" s="3">
        <f t="shared" si="11"/>
        <v>843712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19</v>
      </c>
      <c r="C89" s="7"/>
      <c r="D89" s="2" t="e">
        <f t="shared" si="12"/>
        <v>#N/A</v>
      </c>
      <c r="E89" s="2" t="e">
        <f t="shared" si="22"/>
        <v>#N/A</v>
      </c>
      <c r="F89" s="2">
        <v>544624.06404015422</v>
      </c>
      <c r="G89" s="2">
        <f t="shared" si="25"/>
        <v>544624.06404015422</v>
      </c>
      <c r="H89" s="2">
        <f t="shared" si="13"/>
        <v>26824569.080497622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794928.42857142794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551130.3301320374</v>
      </c>
      <c r="Q89" s="2">
        <f t="shared" si="26"/>
        <v>551130.3301320374</v>
      </c>
      <c r="R89" s="2">
        <f t="shared" si="16"/>
        <v>27540352.300119847</v>
      </c>
      <c r="S89" s="2">
        <f t="shared" si="17"/>
        <v>544624.06404015422</v>
      </c>
      <c r="T89" s="2">
        <f t="shared" si="18"/>
        <v>10002.285714285681</v>
      </c>
      <c r="U89" s="2">
        <f t="shared" si="19"/>
        <v>551130.3301320374</v>
      </c>
      <c r="V89" s="2">
        <f t="shared" si="5"/>
        <v>856980.16666666663</v>
      </c>
      <c r="W89" s="2">
        <f t="shared" si="20"/>
        <v>13268.166666666628</v>
      </c>
      <c r="X89" s="2">
        <f t="shared" si="6"/>
        <v>537862.16346537077</v>
      </c>
      <c r="Y89" s="2">
        <f t="shared" si="7"/>
        <v>26683372.133453157</v>
      </c>
      <c r="Z89" s="2" t="str">
        <f t="shared" si="8"/>
        <v>HERE</v>
      </c>
      <c r="AA89" s="2">
        <f>IF(Z89="HERE",Y89,AA88+Graph!$G$1*1000)</f>
        <v>26683372.133453157</v>
      </c>
      <c r="AB89" s="2">
        <f t="shared" si="21"/>
        <v>537862.16346536949</v>
      </c>
      <c r="AC89" s="2">
        <f t="shared" si="9"/>
        <v>856980.16666666663</v>
      </c>
      <c r="AD89" s="3">
        <f t="shared" si="10"/>
        <v>26683372.133453157</v>
      </c>
      <c r="AE89" s="2">
        <f>IF(AE87&gt;=52800000,52800000,IF(AB68=Graph!G$1*1000,AE88+Graph!G$1*1000,AC89))</f>
        <v>856980.16666666663</v>
      </c>
      <c r="AF89" s="3">
        <f t="shared" si="11"/>
        <v>856980.16666666663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20</v>
      </c>
      <c r="C90" s="7"/>
      <c r="D90" s="2" t="e">
        <f t="shared" si="12"/>
        <v>#N/A</v>
      </c>
      <c r="E90" s="2" t="e">
        <f t="shared" si="22"/>
        <v>#N/A</v>
      </c>
      <c r="F90" s="2">
        <v>549131.25781950355</v>
      </c>
      <c r="G90" s="2">
        <f t="shared" si="25"/>
        <v>549131.25781950355</v>
      </c>
      <c r="H90" s="2">
        <f t="shared" si="13"/>
        <v>27373700.338317126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804930.71428571362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555711.91476589441</v>
      </c>
      <c r="Q90" s="2">
        <f t="shared" si="26"/>
        <v>555711.91476589441</v>
      </c>
      <c r="R90" s="2">
        <f t="shared" si="16"/>
        <v>28096064.214885741</v>
      </c>
      <c r="S90" s="2">
        <f t="shared" si="17"/>
        <v>549131.25781950355</v>
      </c>
      <c r="T90" s="2">
        <f t="shared" si="18"/>
        <v>10002.285714285681</v>
      </c>
      <c r="U90" s="2">
        <f t="shared" si="19"/>
        <v>555711.91476589441</v>
      </c>
      <c r="V90" s="2">
        <f t="shared" si="5"/>
        <v>870248.33333333326</v>
      </c>
      <c r="W90" s="2">
        <f t="shared" si="20"/>
        <v>13268.166666666628</v>
      </c>
      <c r="X90" s="2">
        <f t="shared" si="6"/>
        <v>542443.74809922779</v>
      </c>
      <c r="Y90" s="2">
        <f t="shared" si="7"/>
        <v>27225815.881552383</v>
      </c>
      <c r="Z90" s="2" t="str">
        <f t="shared" si="8"/>
        <v>HERE</v>
      </c>
      <c r="AA90" s="2">
        <f>IF(Z90="HERE",Y90,AA89+Graph!$G$1*1000)</f>
        <v>27225815.881552383</v>
      </c>
      <c r="AB90" s="2">
        <f t="shared" si="21"/>
        <v>542443.7480992265</v>
      </c>
      <c r="AC90" s="2">
        <f t="shared" si="9"/>
        <v>870248.33333333326</v>
      </c>
      <c r="AD90" s="3">
        <f t="shared" si="10"/>
        <v>27225815.881552383</v>
      </c>
      <c r="AE90" s="2">
        <f>IF(AE88&gt;=52800000,52800000,IF(AB69=Graph!G$1*1000,AE89+Graph!G$1*1000,AC90))</f>
        <v>870248.33333333326</v>
      </c>
      <c r="AF90" s="3">
        <f t="shared" si="11"/>
        <v>870248.33333333326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21</v>
      </c>
      <c r="C91" s="7"/>
      <c r="D91" s="2" t="e">
        <f t="shared" si="12"/>
        <v>#N/A</v>
      </c>
      <c r="E91" s="2" t="e">
        <f t="shared" si="22"/>
        <v>#N/A</v>
      </c>
      <c r="F91" s="2">
        <v>553638.45159882307</v>
      </c>
      <c r="G91" s="2">
        <f t="shared" si="25"/>
        <v>553638.45159882307</v>
      </c>
      <c r="H91" s="2">
        <f t="shared" si="13"/>
        <v>27927338.789915949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814932.9999999993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560293.49939975142</v>
      </c>
      <c r="Q91" s="2">
        <f t="shared" si="26"/>
        <v>560293.49939975142</v>
      </c>
      <c r="R91" s="2">
        <f t="shared" si="16"/>
        <v>28656357.714285493</v>
      </c>
      <c r="S91" s="2">
        <f t="shared" si="17"/>
        <v>553638.45159882307</v>
      </c>
      <c r="T91" s="2">
        <f t="shared" si="18"/>
        <v>10002.285714285681</v>
      </c>
      <c r="U91" s="2">
        <f t="shared" si="19"/>
        <v>560293.49939975142</v>
      </c>
      <c r="V91" s="2">
        <f t="shared" si="5"/>
        <v>883516.5</v>
      </c>
      <c r="W91" s="2">
        <f t="shared" si="20"/>
        <v>13268.166666666744</v>
      </c>
      <c r="X91" s="2">
        <f t="shared" si="6"/>
        <v>547025.33273308468</v>
      </c>
      <c r="Y91" s="2">
        <f t="shared" si="7"/>
        <v>27772841.214285467</v>
      </c>
      <c r="Z91" s="2" t="str">
        <f t="shared" si="8"/>
        <v>HERE</v>
      </c>
      <c r="AA91" s="2">
        <f>IF(Z91="HERE",Y91,AA90+Graph!$G$1*1000)</f>
        <v>27772841.214285467</v>
      </c>
      <c r="AB91" s="2">
        <f t="shared" si="21"/>
        <v>547025.33273308352</v>
      </c>
      <c r="AC91" s="2">
        <f t="shared" si="9"/>
        <v>883516.5</v>
      </c>
      <c r="AD91" s="3">
        <f t="shared" si="10"/>
        <v>27772841.214285467</v>
      </c>
      <c r="AE91" s="2">
        <f>IF(AE89&gt;=52800000,52800000,IF(AB70=Graph!G$1*1000,AE90+Graph!G$1*1000,AC91))</f>
        <v>883516.5</v>
      </c>
      <c r="AF91" s="3">
        <f t="shared" si="11"/>
        <v>883516.5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22</v>
      </c>
      <c r="C92" s="7"/>
      <c r="D92" s="2" t="e">
        <f t="shared" si="12"/>
        <v>#N/A</v>
      </c>
      <c r="E92" s="2" t="e">
        <f t="shared" si="22"/>
        <v>#N/A</v>
      </c>
      <c r="F92" s="2">
        <v>558145.6453781426</v>
      </c>
      <c r="G92" s="2">
        <f t="shared" si="25"/>
        <v>558145.6453781426</v>
      </c>
      <c r="H92" s="2">
        <f t="shared" si="13"/>
        <v>28485484.435294092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824935.28571428498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564875.08403360844</v>
      </c>
      <c r="Q92" s="2">
        <f t="shared" si="26"/>
        <v>564875.08403360844</v>
      </c>
      <c r="R92" s="2">
        <f t="shared" si="16"/>
        <v>29221232.798319101</v>
      </c>
      <c r="S92" s="2">
        <f t="shared" si="17"/>
        <v>558145.6453781426</v>
      </c>
      <c r="T92" s="2">
        <f t="shared" si="18"/>
        <v>10002.285714285681</v>
      </c>
      <c r="U92" s="2">
        <f t="shared" si="19"/>
        <v>564875.08403360844</v>
      </c>
      <c r="V92" s="2">
        <f t="shared" si="5"/>
        <v>896784.66666666663</v>
      </c>
      <c r="W92" s="2">
        <f t="shared" si="20"/>
        <v>13268.166666666628</v>
      </c>
      <c r="X92" s="2">
        <f t="shared" si="6"/>
        <v>551606.91736694181</v>
      </c>
      <c r="Y92" s="2">
        <f t="shared" si="7"/>
        <v>28324448.131652407</v>
      </c>
      <c r="Z92" s="2" t="str">
        <f t="shared" si="8"/>
        <v>HERE</v>
      </c>
      <c r="AA92" s="2">
        <f>IF(Z92="HERE",Y92,AA91+Graph!$G$1*1000)</f>
        <v>28324448.131652407</v>
      </c>
      <c r="AB92" s="2">
        <f t="shared" si="21"/>
        <v>551606.91736694053</v>
      </c>
      <c r="AC92" s="2">
        <f t="shared" si="9"/>
        <v>896784.66666666663</v>
      </c>
      <c r="AD92" s="3">
        <f t="shared" si="10"/>
        <v>28324448.131652407</v>
      </c>
      <c r="AE92" s="2">
        <f>IF(AE90&gt;=52800000,52800000,IF(AB71=Graph!G$1*1000,AE91+Graph!G$1*1000,AC92))</f>
        <v>896784.66666666663</v>
      </c>
      <c r="AF92" s="3">
        <f t="shared" si="11"/>
        <v>896784.66666666663</v>
      </c>
      <c r="AG92" s="3">
        <f t="shared" si="29"/>
        <v>15963459.734383736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23</v>
      </c>
      <c r="C93" s="7"/>
      <c r="D93" s="2" t="e">
        <f t="shared" si="12"/>
        <v>#N/A</v>
      </c>
      <c r="E93" s="2" t="e">
        <f t="shared" si="22"/>
        <v>#N/A</v>
      </c>
      <c r="F93" s="2">
        <v>562652.83915749192</v>
      </c>
      <c r="G93" s="2">
        <f t="shared" si="25"/>
        <v>562652.83915749192</v>
      </c>
      <c r="H93" s="2">
        <f t="shared" si="13"/>
        <v>29048137.274451584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834937.57142857066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569456.66866746545</v>
      </c>
      <c r="Q93" s="2">
        <f t="shared" si="26"/>
        <v>569456.66866746545</v>
      </c>
      <c r="R93" s="2">
        <f t="shared" si="16"/>
        <v>29790689.466986567</v>
      </c>
      <c r="S93" s="2">
        <f t="shared" si="17"/>
        <v>562652.83915749192</v>
      </c>
      <c r="T93" s="2">
        <f t="shared" si="18"/>
        <v>10002.285714285681</v>
      </c>
      <c r="U93" s="2">
        <f t="shared" si="19"/>
        <v>569456.66866746545</v>
      </c>
      <c r="V93" s="2">
        <f t="shared" si="5"/>
        <v>910052.83333333326</v>
      </c>
      <c r="W93" s="2">
        <f t="shared" si="20"/>
        <v>13268.166666666628</v>
      </c>
      <c r="X93" s="2">
        <f t="shared" si="6"/>
        <v>556188.50200079882</v>
      </c>
      <c r="Y93" s="2">
        <f t="shared" si="7"/>
        <v>28880636.633653205</v>
      </c>
      <c r="Z93" s="2" t="str">
        <f t="shared" si="8"/>
        <v>HERE</v>
      </c>
      <c r="AA93" s="2">
        <f>IF(Z93="HERE",Y93,AA92+Graph!$G$1*1000)</f>
        <v>28880636.633653205</v>
      </c>
      <c r="AB93" s="2">
        <f t="shared" si="21"/>
        <v>556188.50200079754</v>
      </c>
      <c r="AC93" s="2">
        <f t="shared" si="9"/>
        <v>910052.83333333326</v>
      </c>
      <c r="AD93" s="3">
        <f t="shared" si="10"/>
        <v>28880636.633653205</v>
      </c>
      <c r="AE93" s="2">
        <f>IF(AE91&gt;=52800000,52800000,IF(AB72=Graph!G$1*1000,AE92+Graph!G$1*1000,AC93))</f>
        <v>910052.83333333326</v>
      </c>
      <c r="AF93" s="3">
        <f t="shared" si="11"/>
        <v>910052.83333333326</v>
      </c>
      <c r="AG93" s="3">
        <f t="shared" si="29"/>
        <v>16378100.844937943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24</v>
      </c>
      <c r="C94" s="7"/>
      <c r="D94" s="2" t="e">
        <f t="shared" si="12"/>
        <v>#N/A</v>
      </c>
      <c r="E94" s="2" t="e">
        <f t="shared" si="22"/>
        <v>#N/A</v>
      </c>
      <c r="F94" s="2">
        <v>567160.03293681145</v>
      </c>
      <c r="G94" s="2">
        <f t="shared" si="25"/>
        <v>567160.03293681145</v>
      </c>
      <c r="H94" s="2">
        <f t="shared" si="13"/>
        <v>29615297.307388395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844939.85714285634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574038.25330132246</v>
      </c>
      <c r="Q94" s="2">
        <f t="shared" si="26"/>
        <v>574038.25330132246</v>
      </c>
      <c r="R94" s="2">
        <f t="shared" si="16"/>
        <v>30364727.720287889</v>
      </c>
      <c r="S94" s="2">
        <f t="shared" si="17"/>
        <v>567160.03293681145</v>
      </c>
      <c r="T94" s="2">
        <f t="shared" si="18"/>
        <v>10002.285714285681</v>
      </c>
      <c r="U94" s="2">
        <f t="shared" si="19"/>
        <v>574038.25330132246</v>
      </c>
      <c r="V94" s="2">
        <f t="shared" si="5"/>
        <v>923321</v>
      </c>
      <c r="W94" s="2">
        <f t="shared" si="20"/>
        <v>13268.166666666744</v>
      </c>
      <c r="X94" s="2">
        <f t="shared" si="6"/>
        <v>560770.08663465572</v>
      </c>
      <c r="Y94" s="2">
        <f t="shared" si="7"/>
        <v>29441406.720287859</v>
      </c>
      <c r="Z94" s="2" t="str">
        <f t="shared" si="8"/>
        <v>HERE</v>
      </c>
      <c r="AA94" s="2">
        <f>IF(Z94="HERE",Y94,AA93+Graph!$G$1*1000)</f>
        <v>29441406.720287859</v>
      </c>
      <c r="AB94" s="2">
        <f t="shared" si="21"/>
        <v>560770.08663465455</v>
      </c>
      <c r="AC94" s="2">
        <f t="shared" si="9"/>
        <v>923321</v>
      </c>
      <c r="AD94" s="3">
        <f t="shared" si="10"/>
        <v>29441406.720287859</v>
      </c>
      <c r="AE94" s="2">
        <f>IF(AE92&gt;=52800000,52800000,IF(AB73=Graph!G$1*1000,AE93+Graph!G$1*1000,AC94))</f>
        <v>923321</v>
      </c>
      <c r="AF94" s="3">
        <f t="shared" si="11"/>
        <v>923321</v>
      </c>
      <c r="AG94" s="3">
        <f t="shared" si="29"/>
        <v>16796865.381662622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25</v>
      </c>
      <c r="C95" s="7"/>
      <c r="D95" s="2" t="e">
        <f t="shared" si="12"/>
        <v>#N/A</v>
      </c>
      <c r="E95" s="2" t="e">
        <f t="shared" si="22"/>
        <v>#N/A</v>
      </c>
      <c r="F95" s="2">
        <v>571667.22671613097</v>
      </c>
      <c r="G95" s="2">
        <f t="shared" si="25"/>
        <v>571667.22671613097</v>
      </c>
      <c r="H95" s="2">
        <f t="shared" si="13"/>
        <v>30186964.534104526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854942.14285714203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578619.83793514967</v>
      </c>
      <c r="Q95" s="2">
        <f t="shared" si="26"/>
        <v>578619.83793514967</v>
      </c>
      <c r="R95" s="2">
        <f t="shared" si="16"/>
        <v>30943347.558223039</v>
      </c>
      <c r="S95" s="2">
        <f t="shared" si="17"/>
        <v>571667.22671613097</v>
      </c>
      <c r="T95" s="2">
        <f t="shared" si="18"/>
        <v>10002.285714285681</v>
      </c>
      <c r="U95" s="2">
        <f t="shared" si="19"/>
        <v>578619.83793514967</v>
      </c>
      <c r="V95" s="2">
        <f t="shared" si="5"/>
        <v>936589.16666666663</v>
      </c>
      <c r="W95" s="2">
        <f t="shared" si="20"/>
        <v>13268.166666666628</v>
      </c>
      <c r="X95" s="2">
        <f t="shared" si="6"/>
        <v>565351.67126848304</v>
      </c>
      <c r="Y95" s="2">
        <f t="shared" ref="Y95:Y158" si="30">IF(COUNT($C96)=0,IF(COUNT($C95)=1,C95,SUM(Y94+X95)),C95)</f>
        <v>30006758.391556341</v>
      </c>
      <c r="Z95" s="2" t="str">
        <f t="shared" si="8"/>
        <v>HERE</v>
      </c>
      <c r="AA95" s="2">
        <f>IF(Z95="HERE",Y95,AA94+Graph!$G$1*1000)</f>
        <v>30006758.391556341</v>
      </c>
      <c r="AB95" s="2">
        <f t="shared" si="21"/>
        <v>565351.67126848176</v>
      </c>
      <c r="AC95" s="2">
        <f t="shared" ref="AC95:AC158" si="31">IF(Z96="HERE",V95,AC94)</f>
        <v>936589.16666666663</v>
      </c>
      <c r="AD95" s="3">
        <f t="shared" si="10"/>
        <v>30006758.391556341</v>
      </c>
      <c r="AE95" s="2">
        <f>IF(AE93&gt;=52800000,52800000,IF(AB74=Graph!G$1*1000,AE94+Graph!G$1*1000,AC95))</f>
        <v>936589.16666666663</v>
      </c>
      <c r="AF95" s="3">
        <f t="shared" si="11"/>
        <v>936589.16666666663</v>
      </c>
      <c r="AG95" s="3">
        <f t="shared" si="29"/>
        <v>17219753.344557773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26</v>
      </c>
      <c r="C96" s="7"/>
      <c r="D96" s="2" t="e">
        <f t="shared" si="12"/>
        <v>#N/A</v>
      </c>
      <c r="E96" s="2" t="e">
        <f t="shared" si="22"/>
        <v>#N/A</v>
      </c>
      <c r="F96" s="2">
        <v>576174.4204954803</v>
      </c>
      <c r="G96" s="2">
        <f t="shared" si="25"/>
        <v>576174.4204954803</v>
      </c>
      <c r="H96" s="2">
        <f t="shared" ref="H96:H159" si="32">IF(COUNT($C97)=0,IF(COUNT($C96)=1,C96,SUM(H95+G96)),C96)</f>
        <v>30763138.954600006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864944.42857142771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583201.42256900668</v>
      </c>
      <c r="Q96" s="2">
        <f t="shared" si="26"/>
        <v>583201.42256900668</v>
      </c>
      <c r="R96" s="2">
        <f t="shared" ref="R96:R159" si="33">IF(COUNT($C97)=0,IF(COUNT($C96)=1,M96,SUM(R95+Q96)),M96)</f>
        <v>31526548.980792046</v>
      </c>
      <c r="S96" s="2">
        <f t="shared" si="17"/>
        <v>576174.4204954803</v>
      </c>
      <c r="T96" s="2">
        <f t="shared" si="18"/>
        <v>10002.285714285681</v>
      </c>
      <c r="U96" s="2">
        <f t="shared" si="19"/>
        <v>583201.42256900668</v>
      </c>
      <c r="V96" s="2">
        <f t="shared" si="5"/>
        <v>949857.33333333326</v>
      </c>
      <c r="W96" s="2">
        <f t="shared" si="20"/>
        <v>13268.166666666628</v>
      </c>
      <c r="X96" s="2">
        <f t="shared" si="6"/>
        <v>569933.25590234005</v>
      </c>
      <c r="Y96" s="2">
        <f t="shared" si="30"/>
        <v>30576691.64745868</v>
      </c>
      <c r="Z96" s="2" t="str">
        <f t="shared" si="8"/>
        <v>HERE</v>
      </c>
      <c r="AA96" s="2">
        <f>IF(Z96="HERE",Y96,AA95+Graph!$G$1*1000)</f>
        <v>30576691.64745868</v>
      </c>
      <c r="AB96" s="2">
        <f t="shared" si="21"/>
        <v>569933.25590233877</v>
      </c>
      <c r="AC96" s="2">
        <f t="shared" si="31"/>
        <v>949857.33333333326</v>
      </c>
      <c r="AD96" s="3">
        <f t="shared" si="10"/>
        <v>30576691.64745868</v>
      </c>
      <c r="AE96" s="2">
        <f>IF(AE94&gt;=52800000,52800000,IF(AB75=Graph!G$1*1000,AE95+Graph!G$1*1000,AC96))</f>
        <v>949857.33333333326</v>
      </c>
      <c r="AF96" s="3">
        <f t="shared" si="11"/>
        <v>949857.33333333326</v>
      </c>
      <c r="AG96" s="3">
        <f t="shared" si="29"/>
        <v>17646764.733623393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27</v>
      </c>
      <c r="C97" s="7"/>
      <c r="D97" s="2" t="e">
        <f t="shared" si="12"/>
        <v>#N/A</v>
      </c>
      <c r="E97" s="2" t="e">
        <f t="shared" si="22"/>
        <v>#N/A</v>
      </c>
      <c r="F97" s="2">
        <v>580681.61427479982</v>
      </c>
      <c r="G97" s="2">
        <f t="shared" si="25"/>
        <v>580681.61427479982</v>
      </c>
      <c r="H97" s="2">
        <f t="shared" si="32"/>
        <v>31343820.568874806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874946.71428571339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587783.00720286369</v>
      </c>
      <c r="Q97" s="2">
        <f t="shared" si="26"/>
        <v>587783.00720286369</v>
      </c>
      <c r="R97" s="2">
        <f t="shared" si="33"/>
        <v>32114331.987994909</v>
      </c>
      <c r="S97" s="2">
        <f t="shared" si="17"/>
        <v>580681.61427479982</v>
      </c>
      <c r="T97" s="2">
        <f t="shared" si="18"/>
        <v>10002.285714285681</v>
      </c>
      <c r="U97" s="2">
        <f t="shared" si="19"/>
        <v>587783.00720286369</v>
      </c>
      <c r="V97" s="2">
        <f t="shared" si="5"/>
        <v>963125.5</v>
      </c>
      <c r="W97" s="2">
        <f t="shared" si="20"/>
        <v>13268.166666666744</v>
      </c>
      <c r="X97" s="2">
        <f t="shared" si="6"/>
        <v>574514.84053619695</v>
      </c>
      <c r="Y97" s="2">
        <f t="shared" si="30"/>
        <v>31151206.487994876</v>
      </c>
      <c r="Z97" s="2" t="str">
        <f t="shared" si="8"/>
        <v>HERE</v>
      </c>
      <c r="AA97" s="2">
        <f>IF(Z97="HERE",Y97,AA96+Graph!$G$1*1000)</f>
        <v>31151206.487994876</v>
      </c>
      <c r="AB97" s="2">
        <f t="shared" si="21"/>
        <v>574514.84053619578</v>
      </c>
      <c r="AC97" s="2">
        <f t="shared" si="31"/>
        <v>963125.5</v>
      </c>
      <c r="AD97" s="3">
        <f t="shared" si="10"/>
        <v>31151206.487994876</v>
      </c>
      <c r="AE97" s="2">
        <f>IF(AE95&gt;=52800000,52800000,IF(AB76=Graph!G$1*1000,AE96+Graph!G$1*1000,AC97))</f>
        <v>963125.5</v>
      </c>
      <c r="AF97" s="3">
        <f t="shared" si="11"/>
        <v>963125.5</v>
      </c>
      <c r="AG97" s="3">
        <f t="shared" si="29"/>
        <v>18077899.548859484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28</v>
      </c>
      <c r="C98" s="7"/>
      <c r="D98" s="2" t="e">
        <f t="shared" si="12"/>
        <v>#N/A</v>
      </c>
      <c r="E98" s="2" t="e">
        <f t="shared" si="22"/>
        <v>#N/A</v>
      </c>
      <c r="F98" s="2">
        <v>585188.80805411935</v>
      </c>
      <c r="G98" s="2">
        <f t="shared" si="25"/>
        <v>585188.80805411935</v>
      </c>
      <c r="H98" s="2">
        <f t="shared" si="32"/>
        <v>31929009.376928926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884948.99999999907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592364.59183672071</v>
      </c>
      <c r="Q98" s="2">
        <f t="shared" si="26"/>
        <v>592364.59183672071</v>
      </c>
      <c r="R98" s="2">
        <f t="shared" si="33"/>
        <v>32706696.57983163</v>
      </c>
      <c r="S98" s="2">
        <f t="shared" si="17"/>
        <v>585188.80805411935</v>
      </c>
      <c r="T98" s="2">
        <f t="shared" si="18"/>
        <v>10002.285714285681</v>
      </c>
      <c r="U98" s="2">
        <f t="shared" si="19"/>
        <v>592364.59183672071</v>
      </c>
      <c r="V98" s="2">
        <f t="shared" si="5"/>
        <v>976393.66666666663</v>
      </c>
      <c r="W98" s="2">
        <f t="shared" si="20"/>
        <v>13268.166666666628</v>
      </c>
      <c r="X98" s="2">
        <f t="shared" si="6"/>
        <v>579096.42517005408</v>
      </c>
      <c r="Y98" s="2">
        <f t="shared" si="30"/>
        <v>31730302.913164929</v>
      </c>
      <c r="Z98" s="2" t="str">
        <f t="shared" si="8"/>
        <v>HERE</v>
      </c>
      <c r="AA98" s="2">
        <f>IF(Z98="HERE",Y98,AA97+Graph!$G$1*1000)</f>
        <v>31730302.913164929</v>
      </c>
      <c r="AB98" s="2">
        <f t="shared" si="21"/>
        <v>579096.4251700528</v>
      </c>
      <c r="AC98" s="2">
        <f t="shared" si="31"/>
        <v>976393.66666666663</v>
      </c>
      <c r="AD98" s="3">
        <f t="shared" si="10"/>
        <v>31730302.913164929</v>
      </c>
      <c r="AE98" s="2">
        <f>IF(AE96&gt;=52800000,52800000,IF(AB77=Graph!G$1*1000,AE97+Graph!G$1*1000,AC98))</f>
        <v>976393.66666666663</v>
      </c>
      <c r="AF98" s="3">
        <f t="shared" si="11"/>
        <v>976393.66666666663</v>
      </c>
      <c r="AG98" s="3">
        <f t="shared" si="29"/>
        <v>18513157.790266052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29</v>
      </c>
      <c r="C99" s="7"/>
      <c r="D99" s="2" t="e">
        <f t="shared" si="12"/>
        <v>#N/A</v>
      </c>
      <c r="E99" s="2" t="e">
        <f t="shared" si="22"/>
        <v>#N/A</v>
      </c>
      <c r="F99" s="2">
        <v>589696.00183346868</v>
      </c>
      <c r="G99" s="2">
        <f t="shared" si="25"/>
        <v>589696.00183346868</v>
      </c>
      <c r="H99" s="2">
        <f t="shared" si="32"/>
        <v>32518705.378762394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894951.28571428475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596946.17647057772</v>
      </c>
      <c r="Q99" s="2">
        <f t="shared" si="26"/>
        <v>596946.17647057772</v>
      </c>
      <c r="R99" s="2">
        <f t="shared" si="33"/>
        <v>33303642.756302208</v>
      </c>
      <c r="S99" s="2">
        <f t="shared" si="17"/>
        <v>589696.00183346868</v>
      </c>
      <c r="T99" s="2">
        <f t="shared" si="18"/>
        <v>10002.285714285681</v>
      </c>
      <c r="U99" s="2">
        <f t="shared" si="19"/>
        <v>596946.17647057772</v>
      </c>
      <c r="V99" s="2">
        <f t="shared" si="5"/>
        <v>989661.83333333326</v>
      </c>
      <c r="W99" s="2">
        <f t="shared" si="20"/>
        <v>13268.166666666628</v>
      </c>
      <c r="X99" s="2">
        <f t="shared" si="6"/>
        <v>583678.00980391109</v>
      </c>
      <c r="Y99" s="2">
        <f t="shared" si="30"/>
        <v>32313980.922968838</v>
      </c>
      <c r="Z99" s="2" t="str">
        <f t="shared" si="8"/>
        <v>HERE</v>
      </c>
      <c r="AA99" s="2">
        <f>IF(Z99="HERE",Y99,AA98+Graph!$G$1*1000)</f>
        <v>32313980.922968838</v>
      </c>
      <c r="AB99" s="2">
        <f t="shared" si="21"/>
        <v>583678.00980390981</v>
      </c>
      <c r="AC99" s="2">
        <f t="shared" si="31"/>
        <v>989661.83333333326</v>
      </c>
      <c r="AD99" s="3">
        <f t="shared" si="10"/>
        <v>32313980.922968838</v>
      </c>
      <c r="AE99" s="2">
        <f>IF(AE97&gt;=52800000,52800000,IF(AB78=Graph!G$1*1000,AE98+Graph!G$1*1000,AC99))</f>
        <v>989661.83333333326</v>
      </c>
      <c r="AF99" s="3">
        <f t="shared" si="11"/>
        <v>989661.83333333326</v>
      </c>
      <c r="AG99" s="3">
        <f t="shared" si="29"/>
        <v>18952539.457843058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30</v>
      </c>
      <c r="C100" s="14"/>
      <c r="D100" s="13" t="e">
        <f t="shared" si="12"/>
        <v>#N/A</v>
      </c>
      <c r="E100" s="13" t="e">
        <f t="shared" si="22"/>
        <v>#N/A</v>
      </c>
      <c r="F100" s="13">
        <v>594203.1956127882</v>
      </c>
      <c r="G100" s="2">
        <f t="shared" si="25"/>
        <v>594203.1956127882</v>
      </c>
      <c r="H100" s="13">
        <f t="shared" si="32"/>
        <v>33112908.574375182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904953.57142857043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601527.76110443473</v>
      </c>
      <c r="Q100" s="2">
        <f t="shared" si="26"/>
        <v>601527.76110443473</v>
      </c>
      <c r="R100" s="13">
        <f t="shared" si="33"/>
        <v>33905170.517406642</v>
      </c>
      <c r="S100" s="13">
        <f t="shared" si="17"/>
        <v>594203.1956127882</v>
      </c>
      <c r="T100" s="13">
        <f t="shared" si="18"/>
        <v>10002.285714285681</v>
      </c>
      <c r="U100" s="13">
        <f t="shared" si="19"/>
        <v>601527.76110443473</v>
      </c>
      <c r="V100" s="13">
        <f t="shared" si="5"/>
        <v>1002930</v>
      </c>
      <c r="W100" s="13">
        <f t="shared" si="20"/>
        <v>13268.166666666744</v>
      </c>
      <c r="X100" s="13">
        <f t="shared" si="6"/>
        <v>588259.59443776798</v>
      </c>
      <c r="Y100" s="2">
        <f t="shared" si="30"/>
        <v>32902240.517406605</v>
      </c>
      <c r="Z100" s="2" t="str">
        <f t="shared" si="8"/>
        <v>HERE</v>
      </c>
      <c r="AA100" s="2">
        <f>IF(Z100="HERE",Y100,AA99+Graph!$G$1*1000)</f>
        <v>32902240.517406605</v>
      </c>
      <c r="AB100" s="2">
        <f t="shared" si="21"/>
        <v>588259.59443776682</v>
      </c>
      <c r="AC100" s="2">
        <f t="shared" si="31"/>
        <v>1002930</v>
      </c>
      <c r="AD100" s="3">
        <f t="shared" si="10"/>
        <v>32902240.517406605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19396044.55159054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31</v>
      </c>
      <c r="C101" s="7"/>
      <c r="D101" s="2" t="e">
        <f t="shared" si="12"/>
        <v>#N/A</v>
      </c>
      <c r="E101" s="2" t="e">
        <f t="shared" si="22"/>
        <v>#N/A</v>
      </c>
      <c r="F101" s="2">
        <v>598710.38939210773</v>
      </c>
      <c r="G101" s="2">
        <f t="shared" si="25"/>
        <v>598710.38939210773</v>
      </c>
      <c r="H101" s="2">
        <f t="shared" si="32"/>
        <v>33711618.96376729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914955.85714285611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606109.34573829174</v>
      </c>
      <c r="Q101" s="2">
        <f t="shared" si="26"/>
        <v>606109.34573829174</v>
      </c>
      <c r="R101" s="2">
        <f t="shared" si="33"/>
        <v>34511279.863144934</v>
      </c>
      <c r="S101" s="2">
        <f t="shared" si="17"/>
        <v>598710.38939210773</v>
      </c>
      <c r="T101" s="2">
        <f t="shared" si="18"/>
        <v>10002.285714285681</v>
      </c>
      <c r="U101" s="2">
        <f t="shared" si="19"/>
        <v>606109.34573829174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552671.63145257742</v>
      </c>
      <c r="Y101" s="2">
        <f t="shared" si="30"/>
        <v>33454912.148859184</v>
      </c>
      <c r="Z101" s="2" t="str">
        <f t="shared" si="8"/>
        <v>HERE</v>
      </c>
      <c r="AA101" s="2">
        <f>IF(Z101="HERE",Y101,AA100+Graph!$G$1*1000)</f>
        <v>33454912.148859184</v>
      </c>
      <c r="AB101" s="2">
        <f t="shared" si="21"/>
        <v>552671.63145257905</v>
      </c>
      <c r="AC101" s="2">
        <f t="shared" si="31"/>
        <v>1056367.7142857143</v>
      </c>
      <c r="AD101" s="3">
        <f t="shared" si="10"/>
        <v>33454912.148859184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19843673.071508486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32</v>
      </c>
      <c r="C102" s="7"/>
      <c r="D102" s="2" t="e">
        <f t="shared" si="12"/>
        <v>#N/A</v>
      </c>
      <c r="E102" s="2" t="e">
        <f t="shared" si="22"/>
        <v>#N/A</v>
      </c>
      <c r="F102" s="2">
        <v>603217.58317145705</v>
      </c>
      <c r="G102" s="2">
        <f t="shared" ref="G102:G165" si="35">IF(F102&gt;700000,$AK$31*1000,F102)</f>
        <v>603217.58317145705</v>
      </c>
      <c r="H102" s="2">
        <f t="shared" si="32"/>
        <v>34314836.546938747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924958.14285714179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610690.93037214875</v>
      </c>
      <c r="Q102" s="2">
        <f t="shared" ref="Q102:Q165" si="36">IF(P102&gt;700000,700000,P102)</f>
        <v>610690.93037214875</v>
      </c>
      <c r="R102" s="2">
        <f t="shared" si="33"/>
        <v>35121970.793517083</v>
      </c>
      <c r="S102" s="2">
        <f t="shared" si="17"/>
        <v>603217.58317145705</v>
      </c>
      <c r="T102" s="2">
        <f t="shared" si="18"/>
        <v>10002.285714285681</v>
      </c>
      <c r="U102" s="2">
        <f t="shared" si="19"/>
        <v>610690.93037214875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557253.21608643443</v>
      </c>
      <c r="Y102" s="2">
        <f t="shared" si="30"/>
        <v>34012165.36494562</v>
      </c>
      <c r="Z102" s="2" t="str">
        <f t="shared" si="8"/>
        <v>HERE</v>
      </c>
      <c r="AA102" s="2">
        <f>IF(Z102="HERE",Y102,AA101+Graph!$G$1*1000)</f>
        <v>34012165.36494562</v>
      </c>
      <c r="AB102" s="2">
        <f t="shared" si="21"/>
        <v>557253.21608643606</v>
      </c>
      <c r="AC102" s="2">
        <f t="shared" si="31"/>
        <v>1109805.4285714286</v>
      </c>
      <c r="AD102" s="3">
        <f t="shared" si="10"/>
        <v>34012165.36494562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20295425.017596912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33</v>
      </c>
      <c r="C103" s="7"/>
      <c r="D103" s="2" t="e">
        <f t="shared" si="12"/>
        <v>#N/A</v>
      </c>
      <c r="E103" s="2" t="e">
        <f t="shared" si="22"/>
        <v>#N/A</v>
      </c>
      <c r="F103" s="2">
        <v>607724.77695077658</v>
      </c>
      <c r="G103" s="2">
        <f t="shared" si="35"/>
        <v>607724.77695077658</v>
      </c>
      <c r="H103" s="2">
        <f t="shared" si="32"/>
        <v>34922561.323889524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934960.42857142747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615272.51500600576</v>
      </c>
      <c r="Q103" s="2">
        <f t="shared" si="36"/>
        <v>615272.51500600576</v>
      </c>
      <c r="R103" s="2">
        <f t="shared" si="33"/>
        <v>35737243.308523089</v>
      </c>
      <c r="S103" s="2">
        <f t="shared" si="17"/>
        <v>607724.77695077658</v>
      </c>
      <c r="T103" s="2">
        <f t="shared" si="18"/>
        <v>10002.285714285681</v>
      </c>
      <c r="U103" s="2">
        <f t="shared" si="19"/>
        <v>615272.51500600576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561834.80072029168</v>
      </c>
      <c r="Y103" s="2">
        <f t="shared" si="30"/>
        <v>34574000.16566591</v>
      </c>
      <c r="Z103" s="2" t="str">
        <f t="shared" si="8"/>
        <v>HERE</v>
      </c>
      <c r="AA103" s="2">
        <f>IF(Z103="HERE",Y103,AA102+Graph!$G$1*1000)</f>
        <v>34574000.16566591</v>
      </c>
      <c r="AB103" s="2">
        <f t="shared" si="21"/>
        <v>561834.80072028935</v>
      </c>
      <c r="AC103" s="2">
        <f t="shared" si="31"/>
        <v>1163243.1428571427</v>
      </c>
      <c r="AD103" s="3">
        <f t="shared" si="10"/>
        <v>34574000.16566591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20751300.389855802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34</v>
      </c>
      <c r="C104" s="7"/>
      <c r="D104" s="2" t="e">
        <f t="shared" si="12"/>
        <v>#N/A</v>
      </c>
      <c r="E104" s="2" t="e">
        <f t="shared" si="22"/>
        <v>#N/A</v>
      </c>
      <c r="F104" s="2">
        <v>612231.9707300961</v>
      </c>
      <c r="G104" s="2">
        <f t="shared" si="35"/>
        <v>612231.9707300961</v>
      </c>
      <c r="H104" s="2">
        <f t="shared" si="32"/>
        <v>35534793.29461962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944962.71428571315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619854.09963983297</v>
      </c>
      <c r="Q104" s="2">
        <f t="shared" si="36"/>
        <v>619854.09963983297</v>
      </c>
      <c r="R104" s="2">
        <f t="shared" si="33"/>
        <v>36357097.408162922</v>
      </c>
      <c r="S104" s="2">
        <f t="shared" si="17"/>
        <v>612231.9707300961</v>
      </c>
      <c r="T104" s="2">
        <f t="shared" si="18"/>
        <v>10002.285714285681</v>
      </c>
      <c r="U104" s="2">
        <f t="shared" si="19"/>
        <v>619854.09963983297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566416.38535411865</v>
      </c>
      <c r="Y104" s="2">
        <f t="shared" si="30"/>
        <v>35140416.551020026</v>
      </c>
      <c r="Z104" s="2" t="str">
        <f t="shared" si="8"/>
        <v>HERE</v>
      </c>
      <c r="AA104" s="2">
        <f>IF(Z104="HERE",Y104,AA103+Graph!$G$1*1000)</f>
        <v>35140416.551020026</v>
      </c>
      <c r="AB104" s="2">
        <f t="shared" si="21"/>
        <v>566416.38535411656</v>
      </c>
      <c r="AC104" s="2">
        <f t="shared" si="31"/>
        <v>1216680.857142857</v>
      </c>
      <c r="AD104" s="3">
        <f t="shared" si="10"/>
        <v>35140416.551020026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21211299.188285168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35</v>
      </c>
      <c r="C105" s="7"/>
      <c r="D105" s="2" t="e">
        <f t="shared" si="12"/>
        <v>#N/A</v>
      </c>
      <c r="E105" s="2" t="e">
        <f t="shared" si="22"/>
        <v>#N/A</v>
      </c>
      <c r="F105" s="2">
        <v>616739.16450944543</v>
      </c>
      <c r="G105" s="2">
        <f t="shared" si="35"/>
        <v>616739.16450944543</v>
      </c>
      <c r="H105" s="2">
        <f t="shared" si="32"/>
        <v>36151532.459129065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954964.99999999884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624435.68427368999</v>
      </c>
      <c r="Q105" s="2">
        <f t="shared" si="36"/>
        <v>624435.68427368999</v>
      </c>
      <c r="R105" s="2">
        <f t="shared" si="33"/>
        <v>36981533.092436612</v>
      </c>
      <c r="S105" s="2">
        <f t="shared" si="17"/>
        <v>616739.16450944543</v>
      </c>
      <c r="T105" s="2">
        <f t="shared" si="18"/>
        <v>10002.285714285681</v>
      </c>
      <c r="U105" s="2">
        <f t="shared" si="19"/>
        <v>624435.68427368999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570997.96998797567</v>
      </c>
      <c r="Y105" s="2">
        <f t="shared" si="30"/>
        <v>35711414.521008</v>
      </c>
      <c r="Z105" s="2" t="str">
        <f t="shared" si="8"/>
        <v>HERE</v>
      </c>
      <c r="AA105" s="2">
        <f>IF(Z105="HERE",Y105,AA104+Graph!$G$1*1000)</f>
        <v>35711414.521008</v>
      </c>
      <c r="AB105" s="2">
        <f t="shared" si="21"/>
        <v>570997.96998797357</v>
      </c>
      <c r="AC105" s="2">
        <f t="shared" si="31"/>
        <v>1270118.5714285714</v>
      </c>
      <c r="AD105" s="3">
        <f t="shared" si="10"/>
        <v>35711414.521008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21675421.412885003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36</v>
      </c>
      <c r="C106" s="7"/>
      <c r="D106" s="2" t="e">
        <f t="shared" si="12"/>
        <v>#N/A</v>
      </c>
      <c r="E106" s="2" t="e">
        <f t="shared" si="22"/>
        <v>#N/A</v>
      </c>
      <c r="F106" s="2">
        <v>621246.35828876495</v>
      </c>
      <c r="G106" s="2">
        <f t="shared" si="35"/>
        <v>621246.35828876495</v>
      </c>
      <c r="H106" s="2">
        <f t="shared" si="32"/>
        <v>36772778.81741783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964967.28571428452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629017.268907547</v>
      </c>
      <c r="Q106" s="2">
        <f t="shared" si="36"/>
        <v>629017.268907547</v>
      </c>
      <c r="R106" s="2">
        <f t="shared" si="33"/>
        <v>37610550.361344159</v>
      </c>
      <c r="S106" s="2">
        <f t="shared" si="17"/>
        <v>621246.35828876495</v>
      </c>
      <c r="T106" s="2">
        <f t="shared" si="18"/>
        <v>10002.285714285681</v>
      </c>
      <c r="U106" s="2">
        <f t="shared" si="19"/>
        <v>629017.268907547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575579.55462183268</v>
      </c>
      <c r="Y106" s="2">
        <f t="shared" si="30"/>
        <v>36286994.07562983</v>
      </c>
      <c r="Z106" s="2" t="str">
        <f t="shared" si="8"/>
        <v>HERE</v>
      </c>
      <c r="AA106" s="2">
        <f>IF(Z106="HERE",Y106,AA105+Graph!$G$1*1000)</f>
        <v>36286994.07562983</v>
      </c>
      <c r="AB106" s="2">
        <f t="shared" si="21"/>
        <v>575579.55462183058</v>
      </c>
      <c r="AC106" s="2">
        <f t="shared" si="31"/>
        <v>1323556.2857142857</v>
      </c>
      <c r="AD106" s="3">
        <f t="shared" si="10"/>
        <v>36286994.07562983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22143667.063655313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37</v>
      </c>
      <c r="C107" s="7"/>
      <c r="D107" s="2" t="e">
        <f t="shared" si="12"/>
        <v>#N/A</v>
      </c>
      <c r="E107" s="2" t="e">
        <f t="shared" si="22"/>
        <v>#N/A</v>
      </c>
      <c r="F107" s="2">
        <v>625753.55206811428</v>
      </c>
      <c r="G107" s="2">
        <f t="shared" si="35"/>
        <v>625753.55206811428</v>
      </c>
      <c r="H107" s="2">
        <f t="shared" si="32"/>
        <v>37398532.369485945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974969.5714285702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633598.85354140401</v>
      </c>
      <c r="Q107" s="2">
        <f t="shared" si="36"/>
        <v>633598.85354140401</v>
      </c>
      <c r="R107" s="2">
        <f t="shared" si="33"/>
        <v>38244149.214885563</v>
      </c>
      <c r="S107" s="2">
        <f t="shared" si="17"/>
        <v>625753.55206811428</v>
      </c>
      <c r="T107" s="2">
        <f t="shared" si="18"/>
        <v>10002.285714285681</v>
      </c>
      <c r="U107" s="2">
        <f t="shared" si="19"/>
        <v>633598.85354140401</v>
      </c>
      <c r="V107" s="2">
        <f t="shared" si="34"/>
        <v>1376994</v>
      </c>
      <c r="W107" s="2">
        <f t="shared" si="20"/>
        <v>53437.714285714319</v>
      </c>
      <c r="X107" s="2">
        <f t="shared" si="6"/>
        <v>580161.13925568969</v>
      </c>
      <c r="Y107" s="2">
        <f t="shared" si="30"/>
        <v>36867155.214885518</v>
      </c>
      <c r="Z107" s="2" t="str">
        <f t="shared" si="8"/>
        <v>HERE</v>
      </c>
      <c r="AA107" s="2">
        <f>IF(Z107="HERE",Y107,AA106+Graph!$G$1*1000)</f>
        <v>36867155.214885518</v>
      </c>
      <c r="AB107" s="2">
        <f t="shared" si="21"/>
        <v>580161.13925568759</v>
      </c>
      <c r="AC107" s="2">
        <f t="shared" si="31"/>
        <v>1376994</v>
      </c>
      <c r="AD107" s="3">
        <f t="shared" si="10"/>
        <v>36867155.214885518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22616036.140596092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38</v>
      </c>
      <c r="C108" s="7"/>
      <c r="D108" s="2" t="e">
        <f t="shared" si="12"/>
        <v>#N/A</v>
      </c>
      <c r="E108" s="2" t="e">
        <f t="shared" si="22"/>
        <v>#N/A</v>
      </c>
      <c r="F108" s="2">
        <v>630260.74584743381</v>
      </c>
      <c r="G108" s="2">
        <f t="shared" si="35"/>
        <v>630260.74584743381</v>
      </c>
      <c r="H108" s="2">
        <f t="shared" si="32"/>
        <v>38028793.115333378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984971.85714285588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638180.43817526102</v>
      </c>
      <c r="Q108" s="2">
        <f t="shared" si="36"/>
        <v>638180.43817526102</v>
      </c>
      <c r="R108" s="2">
        <f t="shared" si="33"/>
        <v>38882329.653060824</v>
      </c>
      <c r="S108" s="2">
        <f t="shared" si="17"/>
        <v>630260.74584743381</v>
      </c>
      <c r="T108" s="2">
        <f t="shared" si="18"/>
        <v>10002.285714285681</v>
      </c>
      <c r="U108" s="2">
        <f t="shared" si="19"/>
        <v>638180.43817526102</v>
      </c>
      <c r="V108" s="2">
        <f t="shared" si="34"/>
        <v>1508825.75</v>
      </c>
      <c r="W108" s="2">
        <f t="shared" si="20"/>
        <v>131831.75</v>
      </c>
      <c r="X108" s="2">
        <f t="shared" si="6"/>
        <v>506348.68817526102</v>
      </c>
      <c r="Y108" s="2">
        <f t="shared" si="30"/>
        <v>37373503.903060779</v>
      </c>
      <c r="Z108" s="2" t="str">
        <f t="shared" si="8"/>
        <v>HERE</v>
      </c>
      <c r="AA108" s="2">
        <f>IF(Z108="HERE",Y108,AA107+Graph!$G$1*1000)</f>
        <v>37373503.903060779</v>
      </c>
      <c r="AB108" s="2">
        <f t="shared" si="21"/>
        <v>506348.68817526102</v>
      </c>
      <c r="AC108" s="2">
        <f t="shared" si="31"/>
        <v>1508825.75</v>
      </c>
      <c r="AD108" s="3">
        <f t="shared" si="10"/>
        <v>37373503.903060779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23092528.643707313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39</v>
      </c>
      <c r="C109" s="7"/>
      <c r="D109" s="2" t="e">
        <f t="shared" si="12"/>
        <v>#N/A</v>
      </c>
      <c r="E109" s="2" t="e">
        <f t="shared" si="22"/>
        <v>#N/A</v>
      </c>
      <c r="F109" s="2">
        <v>634767.93962675333</v>
      </c>
      <c r="G109" s="2">
        <f t="shared" si="35"/>
        <v>634767.93962675333</v>
      </c>
      <c r="H109" s="2">
        <f t="shared" si="32"/>
        <v>38663561.054960132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994974.14285714156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642762.02280911803</v>
      </c>
      <c r="Q109" s="2">
        <f t="shared" si="36"/>
        <v>642762.02280911803</v>
      </c>
      <c r="R109" s="2">
        <f t="shared" si="33"/>
        <v>39525091.675869942</v>
      </c>
      <c r="S109" s="2">
        <f t="shared" si="17"/>
        <v>634767.93962675333</v>
      </c>
      <c r="T109" s="2">
        <f t="shared" si="18"/>
        <v>10002.285714285681</v>
      </c>
      <c r="U109" s="2">
        <f t="shared" si="19"/>
        <v>642762.02280911803</v>
      </c>
      <c r="V109" s="2">
        <f t="shared" si="34"/>
        <v>1640657.5</v>
      </c>
      <c r="W109" s="2">
        <f t="shared" si="20"/>
        <v>131831.75</v>
      </c>
      <c r="X109" s="2">
        <f t="shared" si="6"/>
        <v>510930.27280911803</v>
      </c>
      <c r="Y109" s="2">
        <f t="shared" si="30"/>
        <v>37884434.175869897</v>
      </c>
      <c r="Z109" s="2" t="str">
        <f t="shared" si="8"/>
        <v>HERE</v>
      </c>
      <c r="AA109" s="2">
        <f>IF(Z109="HERE",Y109,AA108+Graph!$G$1*1000)</f>
        <v>37884434.175869897</v>
      </c>
      <c r="AB109" s="2">
        <f t="shared" si="21"/>
        <v>510930.27280911803</v>
      </c>
      <c r="AC109" s="2">
        <f t="shared" si="31"/>
        <v>1640657.5</v>
      </c>
      <c r="AD109" s="3">
        <f t="shared" si="10"/>
        <v>37884434.175869897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23573144.572989009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40</v>
      </c>
      <c r="C110" s="7"/>
      <c r="D110" s="2" t="e">
        <f t="shared" si="12"/>
        <v>#N/A</v>
      </c>
      <c r="E110" s="2" t="e">
        <f t="shared" si="22"/>
        <v>#N/A</v>
      </c>
      <c r="F110" s="2">
        <v>639275.13340610266</v>
      </c>
      <c r="G110" s="2">
        <f t="shared" si="35"/>
        <v>639275.13340610266</v>
      </c>
      <c r="H110" s="2">
        <f t="shared" si="32"/>
        <v>39302836.188366234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1004976.4285714272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647343.60744297504</v>
      </c>
      <c r="Q110" s="2">
        <f t="shared" si="36"/>
        <v>647343.60744297504</v>
      </c>
      <c r="R110" s="2">
        <f t="shared" si="33"/>
        <v>40172435.283312917</v>
      </c>
      <c r="S110" s="2">
        <f t="shared" si="17"/>
        <v>639275.13340610266</v>
      </c>
      <c r="T110" s="2">
        <f t="shared" si="18"/>
        <v>10002.285714285681</v>
      </c>
      <c r="U110" s="2">
        <f t="shared" si="19"/>
        <v>647343.60744297504</v>
      </c>
      <c r="V110" s="2">
        <f t="shared" si="34"/>
        <v>1772489.25</v>
      </c>
      <c r="W110" s="2">
        <f t="shared" si="20"/>
        <v>131831.75</v>
      </c>
      <c r="X110" s="2">
        <f t="shared" si="6"/>
        <v>515511.85744297504</v>
      </c>
      <c r="Y110" s="2">
        <f t="shared" si="30"/>
        <v>38399946.033312872</v>
      </c>
      <c r="Z110" s="2" t="str">
        <f t="shared" si="8"/>
        <v>HERE</v>
      </c>
      <c r="AA110" s="2">
        <f>IF(Z110="HERE",Y110,AA109+Graph!$G$1*1000)</f>
        <v>38399946.033312872</v>
      </c>
      <c r="AB110" s="2">
        <f t="shared" si="21"/>
        <v>515511.85744297504</v>
      </c>
      <c r="AC110" s="2">
        <f t="shared" si="31"/>
        <v>1772489.25</v>
      </c>
      <c r="AD110" s="3">
        <f t="shared" si="10"/>
        <v>38399946.033312872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24057883.928441174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41</v>
      </c>
      <c r="C111" s="7"/>
      <c r="D111" s="2" t="e">
        <f t="shared" si="12"/>
        <v>#N/A</v>
      </c>
      <c r="E111" s="2" t="e">
        <f t="shared" si="22"/>
        <v>#N/A</v>
      </c>
      <c r="F111" s="2">
        <v>643782.32718542218</v>
      </c>
      <c r="G111" s="2">
        <f t="shared" si="35"/>
        <v>643782.32718542218</v>
      </c>
      <c r="H111" s="2">
        <f t="shared" si="32"/>
        <v>39946618.515551656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1014978.7142857129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651925.19207683206</v>
      </c>
      <c r="Q111" s="2">
        <f t="shared" si="36"/>
        <v>651925.19207683206</v>
      </c>
      <c r="R111" s="2">
        <f t="shared" si="33"/>
        <v>40824360.475389749</v>
      </c>
      <c r="S111" s="2">
        <f t="shared" si="17"/>
        <v>643782.32718542218</v>
      </c>
      <c r="T111" s="2">
        <f t="shared" si="18"/>
        <v>10002.285714285681</v>
      </c>
      <c r="U111" s="2">
        <f t="shared" si="19"/>
        <v>651925.19207683206</v>
      </c>
      <c r="V111" s="2">
        <f t="shared" si="34"/>
        <v>1904321</v>
      </c>
      <c r="W111" s="2">
        <f t="shared" si="20"/>
        <v>131831.75</v>
      </c>
      <c r="X111" s="2">
        <f t="shared" si="6"/>
        <v>520093.44207683206</v>
      </c>
      <c r="Y111" s="2">
        <f t="shared" si="30"/>
        <v>38920039.475389704</v>
      </c>
      <c r="Z111" s="2" t="str">
        <f t="shared" si="8"/>
        <v>HERE</v>
      </c>
      <c r="AA111" s="2">
        <f>IF(Z111="HERE",Y111,AA110+Graph!$G$1*1000)</f>
        <v>38920039.475389704</v>
      </c>
      <c r="AB111" s="2">
        <f t="shared" si="21"/>
        <v>520093.44207683206</v>
      </c>
      <c r="AC111" s="2">
        <f t="shared" si="31"/>
        <v>1904321</v>
      </c>
      <c r="AD111" s="3">
        <f t="shared" si="10"/>
        <v>38920039.475389704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24546746.710063815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42</v>
      </c>
      <c r="C112" s="7"/>
      <c r="D112" s="2" t="e">
        <f t="shared" si="12"/>
        <v>#N/A</v>
      </c>
      <c r="E112" s="2" t="e">
        <f t="shared" si="22"/>
        <v>#N/A</v>
      </c>
      <c r="F112" s="2">
        <v>648289.52096474171</v>
      </c>
      <c r="G112" s="2">
        <f t="shared" si="35"/>
        <v>648289.52096474171</v>
      </c>
      <c r="H112" s="2">
        <f t="shared" si="32"/>
        <v>40594908.036516398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1024980.9999999986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656506.77671065927</v>
      </c>
      <c r="Q112" s="2">
        <f t="shared" si="36"/>
        <v>656506.77671065927</v>
      </c>
      <c r="R112" s="2">
        <f t="shared" si="33"/>
        <v>41480867.252100408</v>
      </c>
      <c r="S112" s="2">
        <f t="shared" si="17"/>
        <v>648289.52096474171</v>
      </c>
      <c r="T112" s="2">
        <f t="shared" si="18"/>
        <v>10002.285714285681</v>
      </c>
      <c r="U112" s="2">
        <f t="shared" si="19"/>
        <v>656506.77671065927</v>
      </c>
      <c r="V112" s="2">
        <f t="shared" si="34"/>
        <v>2036152.75</v>
      </c>
      <c r="W112" s="2">
        <f t="shared" si="20"/>
        <v>131831.75</v>
      </c>
      <c r="X112" s="2">
        <f t="shared" si="6"/>
        <v>524675.02671065927</v>
      </c>
      <c r="Y112" s="2">
        <f t="shared" si="30"/>
        <v>39444714.502100363</v>
      </c>
      <c r="Z112" s="2" t="str">
        <f t="shared" si="8"/>
        <v>HERE</v>
      </c>
      <c r="AA112" s="2">
        <f>IF(Z112="HERE",Y112,AA111+Graph!$G$1*1000)</f>
        <v>39444714.502100363</v>
      </c>
      <c r="AB112" s="2">
        <f t="shared" si="21"/>
        <v>524675.02671065927</v>
      </c>
      <c r="AC112" s="2">
        <f t="shared" si="31"/>
        <v>2036152.75</v>
      </c>
      <c r="AD112" s="3">
        <f t="shared" si="10"/>
        <v>39444714.502100363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25039732.917856921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43</v>
      </c>
      <c r="C113" s="7"/>
      <c r="D113" s="2" t="e">
        <f t="shared" si="12"/>
        <v>#N/A</v>
      </c>
      <c r="E113" s="2" t="e">
        <f t="shared" si="22"/>
        <v>#N/A</v>
      </c>
      <c r="F113" s="2">
        <v>652796.71474409103</v>
      </c>
      <c r="G113" s="2">
        <f t="shared" si="35"/>
        <v>652796.71474409103</v>
      </c>
      <c r="H113" s="2">
        <f t="shared" si="32"/>
        <v>41247704.751260489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1034983.2857142843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661088.36134451628</v>
      </c>
      <c r="Q113" s="2">
        <f t="shared" si="36"/>
        <v>661088.36134451628</v>
      </c>
      <c r="R113" s="2">
        <f t="shared" si="33"/>
        <v>42141955.613444924</v>
      </c>
      <c r="S113" s="2">
        <f t="shared" si="17"/>
        <v>652796.71474409103</v>
      </c>
      <c r="T113" s="2">
        <f t="shared" si="18"/>
        <v>10002.285714285681</v>
      </c>
      <c r="U113" s="2">
        <f t="shared" si="19"/>
        <v>661088.36134451628</v>
      </c>
      <c r="V113" s="2">
        <f t="shared" si="34"/>
        <v>2167984.5</v>
      </c>
      <c r="W113" s="2">
        <f t="shared" si="20"/>
        <v>131831.75</v>
      </c>
      <c r="X113" s="2">
        <f t="shared" si="6"/>
        <v>529256.61134451628</v>
      </c>
      <c r="Y113" s="2">
        <f t="shared" si="30"/>
        <v>39973971.11344488</v>
      </c>
      <c r="Z113" s="2" t="str">
        <f t="shared" si="8"/>
        <v>HERE</v>
      </c>
      <c r="AA113" s="2">
        <f>IF(Z113="HERE",Y113,AA112+Graph!$G$1*1000)</f>
        <v>39973971.11344488</v>
      </c>
      <c r="AB113" s="2">
        <f t="shared" si="21"/>
        <v>529256.61134451628</v>
      </c>
      <c r="AC113" s="2">
        <f t="shared" si="31"/>
        <v>2167984.5</v>
      </c>
      <c r="AD113" s="3">
        <f t="shared" si="10"/>
        <v>39973971.11344488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25536842.551820502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44</v>
      </c>
      <c r="C114" s="7"/>
      <c r="D114" s="2" t="e">
        <f t="shared" si="12"/>
        <v>#N/A</v>
      </c>
      <c r="E114" s="2" t="e">
        <f t="shared" si="22"/>
        <v>#N/A</v>
      </c>
      <c r="F114" s="2">
        <v>657303.90852341056</v>
      </c>
      <c r="G114" s="2">
        <f t="shared" si="35"/>
        <v>657303.90852341056</v>
      </c>
      <c r="H114" s="2">
        <f t="shared" si="32"/>
        <v>41905008.6597839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1044985.57142857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665669.94597837329</v>
      </c>
      <c r="Q114" s="2">
        <f t="shared" si="36"/>
        <v>665669.94597837329</v>
      </c>
      <c r="R114" s="2">
        <f t="shared" si="33"/>
        <v>42807625.559423298</v>
      </c>
      <c r="S114" s="2">
        <f t="shared" si="17"/>
        <v>657303.90852341056</v>
      </c>
      <c r="T114" s="2">
        <f t="shared" si="18"/>
        <v>10002.285714285681</v>
      </c>
      <c r="U114" s="2">
        <f t="shared" si="19"/>
        <v>665669.94597837329</v>
      </c>
      <c r="V114" s="2">
        <f t="shared" si="34"/>
        <v>2299816.25</v>
      </c>
      <c r="W114" s="2">
        <f t="shared" si="20"/>
        <v>131831.75</v>
      </c>
      <c r="X114" s="2">
        <f t="shared" si="6"/>
        <v>533838.19597837329</v>
      </c>
      <c r="Y114" s="2">
        <f t="shared" si="30"/>
        <v>40507809.309423253</v>
      </c>
      <c r="Z114" s="2" t="str">
        <f t="shared" si="8"/>
        <v>HERE</v>
      </c>
      <c r="AA114" s="2">
        <f>IF(Z114="HERE",Y114,AA113+Graph!$G$1*1000)</f>
        <v>40507809.309423253</v>
      </c>
      <c r="AB114" s="2">
        <f t="shared" si="21"/>
        <v>533838.19597837329</v>
      </c>
      <c r="AC114" s="2">
        <f t="shared" si="31"/>
        <v>2299816.25</v>
      </c>
      <c r="AD114" s="3">
        <f t="shared" si="10"/>
        <v>40507809.309423253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26038075.611954551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45</v>
      </c>
      <c r="C115" s="7"/>
      <c r="D115" s="2" t="e">
        <f t="shared" si="12"/>
        <v>#N/A</v>
      </c>
      <c r="E115" s="2" t="e">
        <f t="shared" si="22"/>
        <v>#N/A</v>
      </c>
      <c r="F115" s="2">
        <v>661811.10230273008</v>
      </c>
      <c r="G115" s="2">
        <f t="shared" si="35"/>
        <v>661811.10230273008</v>
      </c>
      <c r="H115" s="2">
        <f t="shared" si="32"/>
        <v>42566819.76208663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1054987.8571428556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670251.5306122303</v>
      </c>
      <c r="Q115" s="2">
        <f t="shared" si="36"/>
        <v>670251.5306122303</v>
      </c>
      <c r="R115" s="2">
        <f t="shared" si="33"/>
        <v>43477877.090035528</v>
      </c>
      <c r="S115" s="2">
        <f t="shared" si="17"/>
        <v>661811.10230273008</v>
      </c>
      <c r="T115" s="2">
        <f t="shared" si="18"/>
        <v>10002.285714285681</v>
      </c>
      <c r="U115" s="2">
        <f t="shared" si="19"/>
        <v>670251.5306122303</v>
      </c>
      <c r="V115" s="2">
        <f t="shared" si="34"/>
        <v>2431648</v>
      </c>
      <c r="W115" s="2">
        <f t="shared" si="20"/>
        <v>131831.75</v>
      </c>
      <c r="X115" s="2">
        <f t="shared" si="6"/>
        <v>538419.7806122303</v>
      </c>
      <c r="Y115" s="2">
        <f t="shared" si="30"/>
        <v>41046229.090035483</v>
      </c>
      <c r="Z115" s="2" t="str">
        <f t="shared" si="8"/>
        <v>HERE</v>
      </c>
      <c r="AA115" s="2">
        <f>IF(Z115="HERE",Y115,AA114+Graph!$G$1*1000)</f>
        <v>41046229.090035483</v>
      </c>
      <c r="AB115" s="2">
        <f t="shared" si="21"/>
        <v>538419.7806122303</v>
      </c>
      <c r="AC115" s="2">
        <f t="shared" si="31"/>
        <v>2431648</v>
      </c>
      <c r="AD115" s="3">
        <f t="shared" si="10"/>
        <v>41046229.090035483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26543432.098259076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46</v>
      </c>
      <c r="C116" s="7"/>
      <c r="D116" s="2" t="e">
        <f t="shared" si="12"/>
        <v>#N/A</v>
      </c>
      <c r="E116" s="2" t="e">
        <f t="shared" si="22"/>
        <v>#N/A</v>
      </c>
      <c r="F116" s="2">
        <v>666318.29608207941</v>
      </c>
      <c r="G116" s="2">
        <f t="shared" si="35"/>
        <v>666318.29608207941</v>
      </c>
      <c r="H116" s="2">
        <f t="shared" si="32"/>
        <v>43233138.058168709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1064990.1428571413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674833.11524608731</v>
      </c>
      <c r="Q116" s="2">
        <f t="shared" si="36"/>
        <v>674833.11524608731</v>
      </c>
      <c r="R116" s="2">
        <f t="shared" si="33"/>
        <v>44152710.205281615</v>
      </c>
      <c r="S116" s="2">
        <f t="shared" si="17"/>
        <v>666318.29608207941</v>
      </c>
      <c r="T116" s="2">
        <f t="shared" si="18"/>
        <v>10002.285714285681</v>
      </c>
      <c r="U116" s="2">
        <f t="shared" si="19"/>
        <v>674833.11524608731</v>
      </c>
      <c r="V116" s="2">
        <f t="shared" si="34"/>
        <v>2639309</v>
      </c>
      <c r="W116" s="2">
        <f t="shared" si="20"/>
        <v>207661</v>
      </c>
      <c r="X116" s="2">
        <f t="shared" si="6"/>
        <v>467172.11524608731</v>
      </c>
      <c r="Y116" s="2">
        <f t="shared" si="30"/>
        <v>41513401.205281571</v>
      </c>
      <c r="Z116" s="2" t="str">
        <f t="shared" si="8"/>
        <v>HERE</v>
      </c>
      <c r="AA116" s="2">
        <f>IF(Z116="HERE",Y116,AA115+Graph!$G$1*1000)</f>
        <v>41513401.205281571</v>
      </c>
      <c r="AB116" s="2">
        <f t="shared" si="21"/>
        <v>467172.11524608731</v>
      </c>
      <c r="AC116" s="2">
        <f t="shared" si="31"/>
        <v>2639309</v>
      </c>
      <c r="AD116" s="3">
        <f t="shared" si="10"/>
        <v>41513401.205281571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27052912.01073404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47</v>
      </c>
      <c r="C117" s="7"/>
      <c r="D117" s="2" t="e">
        <f t="shared" si="12"/>
        <v>#N/A</v>
      </c>
      <c r="E117" s="2" t="e">
        <f t="shared" si="22"/>
        <v>#N/A</v>
      </c>
      <c r="F117" s="2">
        <v>670825.48986139894</v>
      </c>
      <c r="G117" s="2">
        <f t="shared" si="35"/>
        <v>670825.48986139894</v>
      </c>
      <c r="H117" s="2">
        <f t="shared" si="32"/>
        <v>43903963.548030108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1074992.428571427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679414.69987994432</v>
      </c>
      <c r="Q117" s="2">
        <f t="shared" si="36"/>
        <v>679414.69987994432</v>
      </c>
      <c r="R117" s="2">
        <f t="shared" si="33"/>
        <v>44832124.90516156</v>
      </c>
      <c r="S117" s="2">
        <f t="shared" si="17"/>
        <v>670825.48986139894</v>
      </c>
      <c r="T117" s="2">
        <f t="shared" si="18"/>
        <v>10002.285714285681</v>
      </c>
      <c r="U117" s="2">
        <f t="shared" si="19"/>
        <v>679414.69987994432</v>
      </c>
      <c r="V117" s="2">
        <f t="shared" si="34"/>
        <v>2918252</v>
      </c>
      <c r="W117" s="2">
        <f t="shared" si="20"/>
        <v>278943</v>
      </c>
      <c r="X117" s="2">
        <f t="shared" si="6"/>
        <v>400471.69987994432</v>
      </c>
      <c r="Y117" s="2">
        <f t="shared" si="30"/>
        <v>41913872.905161515</v>
      </c>
      <c r="Z117" s="2" t="str">
        <f t="shared" si="8"/>
        <v>HERE</v>
      </c>
      <c r="AA117" s="2">
        <f>IF(Z117="HERE",Y117,AA116+Graph!$G$1*1000)</f>
        <v>41913872.905161515</v>
      </c>
      <c r="AB117" s="2">
        <f t="shared" si="21"/>
        <v>400471.69987994432</v>
      </c>
      <c r="AC117" s="2">
        <f t="shared" si="31"/>
        <v>2918252</v>
      </c>
      <c r="AD117" s="3">
        <f t="shared" si="10"/>
        <v>41913872.905161515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27566515.34937948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48</v>
      </c>
      <c r="C118" s="7"/>
      <c r="D118" s="2" t="e">
        <f t="shared" si="12"/>
        <v>#N/A</v>
      </c>
      <c r="E118" s="2" t="e">
        <f t="shared" si="22"/>
        <v>#N/A</v>
      </c>
      <c r="F118" s="2">
        <v>675332.68364071846</v>
      </c>
      <c r="G118" s="2">
        <f t="shared" si="35"/>
        <v>675332.68364071846</v>
      </c>
      <c r="H118" s="2">
        <f t="shared" si="32"/>
        <v>44579296.231670827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1084994.7142857127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683996.28451380134</v>
      </c>
      <c r="Q118" s="2">
        <f t="shared" si="36"/>
        <v>683996.28451380134</v>
      </c>
      <c r="R118" s="2">
        <f t="shared" si="33"/>
        <v>45516121.189675361</v>
      </c>
      <c r="S118" s="2">
        <f t="shared" si="17"/>
        <v>675332.68364071846</v>
      </c>
      <c r="T118" s="2">
        <f t="shared" si="18"/>
        <v>10002.285714285681</v>
      </c>
      <c r="U118" s="2">
        <f t="shared" si="19"/>
        <v>683996.28451380134</v>
      </c>
      <c r="V118" s="2">
        <f t="shared" si="34"/>
        <v>3234946</v>
      </c>
      <c r="W118" s="2">
        <f t="shared" si="20"/>
        <v>316694</v>
      </c>
      <c r="X118" s="2">
        <f t="shared" si="6"/>
        <v>367302.28451380134</v>
      </c>
      <c r="Y118" s="2">
        <f t="shared" si="30"/>
        <v>42281175.189675316</v>
      </c>
      <c r="Z118" s="2" t="str">
        <f t="shared" si="8"/>
        <v>HERE</v>
      </c>
      <c r="AA118" s="2">
        <f>IF(Z118="HERE",Y118,AA117+Graph!$G$1*1000)</f>
        <v>42281175.189675316</v>
      </c>
      <c r="AB118" s="2">
        <f t="shared" si="21"/>
        <v>367302.28451380134</v>
      </c>
      <c r="AC118" s="2">
        <f t="shared" si="31"/>
        <v>3234946</v>
      </c>
      <c r="AD118" s="3">
        <f t="shared" si="10"/>
        <v>42281175.189675316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28084242.114195388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49</v>
      </c>
      <c r="C119" s="7"/>
      <c r="D119" s="2" t="e">
        <f t="shared" si="12"/>
        <v>#N/A</v>
      </c>
      <c r="E119" s="2" t="e">
        <f t="shared" si="22"/>
        <v>#N/A</v>
      </c>
      <c r="F119" s="2">
        <v>679839.87742006779</v>
      </c>
      <c r="G119" s="2">
        <f t="shared" si="35"/>
        <v>679839.87742006779</v>
      </c>
      <c r="H119" s="2">
        <f t="shared" si="32"/>
        <v>45259136.109090894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1094996.9999999984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688577.86914765835</v>
      </c>
      <c r="Q119" s="2">
        <f t="shared" si="36"/>
        <v>688577.86914765835</v>
      </c>
      <c r="R119" s="2">
        <f t="shared" si="33"/>
        <v>46204699.058823019</v>
      </c>
      <c r="S119" s="2">
        <f t="shared" si="17"/>
        <v>679839.87742006779</v>
      </c>
      <c r="T119" s="2">
        <f t="shared" si="18"/>
        <v>10002.285714285681</v>
      </c>
      <c r="U119" s="2">
        <f t="shared" si="19"/>
        <v>688577.86914765835</v>
      </c>
      <c r="V119" s="2">
        <f t="shared" si="34"/>
        <v>3559179</v>
      </c>
      <c r="W119" s="2">
        <f t="shared" si="20"/>
        <v>324233</v>
      </c>
      <c r="X119" s="2">
        <f t="shared" si="6"/>
        <v>364344.86914765835</v>
      </c>
      <c r="Y119" s="2">
        <f t="shared" si="30"/>
        <v>42645520.058822975</v>
      </c>
      <c r="Z119" s="2" t="str">
        <f t="shared" si="8"/>
        <v>HERE</v>
      </c>
      <c r="AA119" s="2">
        <f>IF(Z119="HERE",Y119,AA118+Graph!$G$1*1000)</f>
        <v>42645520.058822975</v>
      </c>
      <c r="AB119" s="2">
        <f t="shared" si="21"/>
        <v>364344.86914765835</v>
      </c>
      <c r="AC119" s="2">
        <f t="shared" si="31"/>
        <v>3559179</v>
      </c>
      <c r="AD119" s="3">
        <f t="shared" si="10"/>
        <v>42645520.058822975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28606092.305181772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50</v>
      </c>
      <c r="C120" s="7"/>
      <c r="D120" s="2" t="e">
        <f t="shared" si="12"/>
        <v>#N/A</v>
      </c>
      <c r="E120" s="2" t="e">
        <f t="shared" si="22"/>
        <v>#N/A</v>
      </c>
      <c r="F120" s="2">
        <v>684347.07119938731</v>
      </c>
      <c r="G120" s="2">
        <f t="shared" si="35"/>
        <v>684347.07119938731</v>
      </c>
      <c r="H120" s="2">
        <f t="shared" si="32"/>
        <v>45943483.180290282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1104999.2857142841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693159.45378151536</v>
      </c>
      <c r="Q120" s="2">
        <f t="shared" si="36"/>
        <v>693159.45378151536</v>
      </c>
      <c r="R120" s="2">
        <f t="shared" si="33"/>
        <v>46897858.512604535</v>
      </c>
      <c r="S120" s="2">
        <f t="shared" si="17"/>
        <v>684347.07119938731</v>
      </c>
      <c r="T120" s="2">
        <f t="shared" si="18"/>
        <v>10002.285714285681</v>
      </c>
      <c r="U120" s="2">
        <f t="shared" si="19"/>
        <v>693159.45378151536</v>
      </c>
      <c r="V120" s="2">
        <f t="shared" si="34"/>
        <v>3837094</v>
      </c>
      <c r="W120" s="2">
        <f t="shared" si="20"/>
        <v>277915</v>
      </c>
      <c r="X120" s="2">
        <f t="shared" si="6"/>
        <v>415244.45378151536</v>
      </c>
      <c r="Y120" s="2">
        <f t="shared" si="30"/>
        <v>43060764.51260449</v>
      </c>
      <c r="Z120" s="2" t="str">
        <f t="shared" si="8"/>
        <v>HERE</v>
      </c>
      <c r="AA120" s="2">
        <f>IF(Z120="HERE",Y120,AA119+Graph!$G$1*1000)</f>
        <v>43060764.51260449</v>
      </c>
      <c r="AB120" s="2">
        <f t="shared" si="21"/>
        <v>415244.45378151536</v>
      </c>
      <c r="AC120" s="2">
        <f t="shared" si="31"/>
        <v>3837094</v>
      </c>
      <c r="AD120" s="3">
        <f t="shared" si="10"/>
        <v>43060764.51260449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29132065.92233862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51</v>
      </c>
      <c r="C121" s="7"/>
      <c r="D121" s="2" t="e">
        <f t="shared" si="12"/>
        <v>#N/A</v>
      </c>
      <c r="E121" s="2" t="e">
        <f t="shared" si="22"/>
        <v>#N/A</v>
      </c>
      <c r="F121" s="2">
        <v>688854.26497870684</v>
      </c>
      <c r="G121" s="2">
        <f t="shared" si="35"/>
        <v>688854.26497870684</v>
      </c>
      <c r="H121" s="2">
        <f t="shared" si="32"/>
        <v>46632337.445268989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1115001.5714285697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697741.03841534257</v>
      </c>
      <c r="Q121" s="2">
        <f t="shared" si="36"/>
        <v>697741.03841534257</v>
      </c>
      <c r="R121" s="2">
        <f t="shared" si="33"/>
        <v>47595599.551019877</v>
      </c>
      <c r="S121" s="2">
        <f t="shared" si="17"/>
        <v>688854.26497870684</v>
      </c>
      <c r="T121" s="2">
        <f t="shared" si="18"/>
        <v>10002.285714285681</v>
      </c>
      <c r="U121" s="2">
        <f t="shared" si="19"/>
        <v>697741.03841534257</v>
      </c>
      <c r="V121" s="2">
        <f t="shared" si="34"/>
        <v>4062501</v>
      </c>
      <c r="W121" s="2">
        <f t="shared" si="20"/>
        <v>225407</v>
      </c>
      <c r="X121" s="2">
        <f t="shared" si="6"/>
        <v>472334.03841534257</v>
      </c>
      <c r="Y121" s="2">
        <f t="shared" si="30"/>
        <v>43533098.551019832</v>
      </c>
      <c r="Z121" s="2" t="str">
        <f t="shared" si="8"/>
        <v>HERE</v>
      </c>
      <c r="AA121" s="2">
        <f>IF(Z121="HERE",Y121,AA120+Graph!$G$1*1000)</f>
        <v>43533098.551019832</v>
      </c>
      <c r="AB121" s="2">
        <f t="shared" si="21"/>
        <v>472334.03841534257</v>
      </c>
      <c r="AC121" s="2">
        <f t="shared" si="31"/>
        <v>4062501</v>
      </c>
      <c r="AD121" s="3">
        <f t="shared" si="10"/>
        <v>43533098.551019832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29662162.965665944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52</v>
      </c>
      <c r="C122" s="7"/>
      <c r="D122" s="2" t="e">
        <f t="shared" si="12"/>
        <v>#N/A</v>
      </c>
      <c r="E122" s="2" t="e">
        <f t="shared" si="22"/>
        <v>#N/A</v>
      </c>
      <c r="F122" s="2">
        <v>693361.45875805616</v>
      </c>
      <c r="G122" s="2">
        <f t="shared" si="35"/>
        <v>693361.45875805616</v>
      </c>
      <c r="H122" s="2">
        <f t="shared" si="32"/>
        <v>47325698.904027045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1125003.8571428554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702322.62304919958</v>
      </c>
      <c r="Q122" s="2">
        <f t="shared" si="36"/>
        <v>700000</v>
      </c>
      <c r="R122" s="2">
        <f t="shared" si="33"/>
        <v>48295599.551019877</v>
      </c>
      <c r="S122" s="2">
        <f t="shared" si="17"/>
        <v>693361.45875805616</v>
      </c>
      <c r="T122" s="2">
        <f t="shared" si="18"/>
        <v>10002.285714285681</v>
      </c>
      <c r="U122" s="2">
        <f t="shared" si="19"/>
        <v>700000</v>
      </c>
      <c r="V122" s="2">
        <f t="shared" si="34"/>
        <v>4266577</v>
      </c>
      <c r="W122" s="2">
        <f t="shared" si="20"/>
        <v>204076</v>
      </c>
      <c r="X122" s="2">
        <f t="shared" si="6"/>
        <v>495924</v>
      </c>
      <c r="Y122" s="2">
        <f t="shared" si="30"/>
        <v>44029022.551019832</v>
      </c>
      <c r="Z122" s="2" t="str">
        <f t="shared" si="8"/>
        <v>HERE</v>
      </c>
      <c r="AA122" s="2">
        <f>IF(Z122="HERE",Y122,AA121+Graph!$G$1*1000)</f>
        <v>44029022.551019832</v>
      </c>
      <c r="AB122" s="2">
        <f t="shared" si="21"/>
        <v>495924</v>
      </c>
      <c r="AC122" s="2">
        <f t="shared" si="31"/>
        <v>4266577</v>
      </c>
      <c r="AD122" s="3">
        <f t="shared" si="10"/>
        <v>44029022.551019832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30162239.319687553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53</v>
      </c>
      <c r="C123" s="7"/>
      <c r="D123" s="2" t="e">
        <f t="shared" si="12"/>
        <v>#N/A</v>
      </c>
      <c r="E123" s="2" t="e">
        <f t="shared" si="22"/>
        <v>#N/A</v>
      </c>
      <c r="F123" s="2">
        <v>697868.65253737569</v>
      </c>
      <c r="G123" s="2">
        <f t="shared" si="35"/>
        <v>697868.65253737569</v>
      </c>
      <c r="H123" s="2">
        <f t="shared" si="32"/>
        <v>48023567.55656442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1135006.1428571411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706904.20768305659</v>
      </c>
      <c r="Q123" s="2">
        <f t="shared" si="36"/>
        <v>700000</v>
      </c>
      <c r="R123" s="2">
        <f t="shared" si="33"/>
        <v>48995599.551019877</v>
      </c>
      <c r="S123" s="2">
        <f t="shared" si="17"/>
        <v>697868.65253737569</v>
      </c>
      <c r="T123" s="2">
        <f t="shared" si="18"/>
        <v>10002.285714285681</v>
      </c>
      <c r="U123" s="2">
        <f t="shared" si="19"/>
        <v>700000</v>
      </c>
      <c r="V123" s="2">
        <f t="shared" si="34"/>
        <v>4609740</v>
      </c>
      <c r="W123" s="2">
        <f t="shared" si="20"/>
        <v>343163</v>
      </c>
      <c r="X123" s="2">
        <f t="shared" si="6"/>
        <v>356837</v>
      </c>
      <c r="Y123" s="2">
        <f t="shared" si="30"/>
        <v>44385859.551019832</v>
      </c>
      <c r="Z123" s="2" t="str">
        <f t="shared" si="8"/>
        <v>HERE</v>
      </c>
      <c r="AA123" s="2">
        <f>IF(Z123="HERE",Y123,AA122+Graph!$G$1*1000)</f>
        <v>44385859.551019832</v>
      </c>
      <c r="AB123" s="2">
        <f t="shared" si="21"/>
        <v>356837</v>
      </c>
      <c r="AC123" s="2">
        <f t="shared" si="31"/>
        <v>4609740</v>
      </c>
      <c r="AD123" s="3">
        <f t="shared" si="10"/>
        <v>44385859.551019832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30666439.09987963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54</v>
      </c>
      <c r="C124" s="7"/>
      <c r="D124" s="2" t="e">
        <f t="shared" si="12"/>
        <v>#N/A</v>
      </c>
      <c r="E124" s="2" t="e">
        <f t="shared" si="22"/>
        <v>#N/A</v>
      </c>
      <c r="F124" s="2">
        <v>702375.84631669521</v>
      </c>
      <c r="G124" s="2">
        <f t="shared" si="35"/>
        <v>689997.71428571432</v>
      </c>
      <c r="H124" s="2">
        <f t="shared" si="32"/>
        <v>48713565.270850137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1145008.4285714268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711485.7923169136</v>
      </c>
      <c r="Q124" s="2">
        <f t="shared" si="36"/>
        <v>700000</v>
      </c>
      <c r="R124" s="2">
        <f t="shared" si="33"/>
        <v>49695599.551019877</v>
      </c>
      <c r="S124" s="2">
        <f t="shared" si="17"/>
        <v>689997.71428571641</v>
      </c>
      <c r="T124" s="2">
        <f t="shared" si="18"/>
        <v>10002.285714285681</v>
      </c>
      <c r="U124" s="2">
        <f t="shared" si="19"/>
        <v>700000</v>
      </c>
      <c r="V124" s="2">
        <f t="shared" si="34"/>
        <v>4973248</v>
      </c>
      <c r="W124" s="2">
        <f t="shared" si="20"/>
        <v>363508</v>
      </c>
      <c r="X124" s="2">
        <f t="shared" si="6"/>
        <v>336492</v>
      </c>
      <c r="Y124" s="2">
        <f t="shared" si="30"/>
        <v>44722351.551019832</v>
      </c>
      <c r="Z124" s="2" t="str">
        <f t="shared" si="8"/>
        <v>HERE</v>
      </c>
      <c r="AA124" s="2">
        <f>IF(Z124="HERE",Y124,AA123+Graph!$G$1*1000)</f>
        <v>44722351.551019832</v>
      </c>
      <c r="AB124" s="2">
        <f t="shared" si="21"/>
        <v>336492</v>
      </c>
      <c r="AC124" s="2">
        <f t="shared" si="31"/>
        <v>4973248</v>
      </c>
      <c r="AD124" s="3">
        <f t="shared" si="10"/>
        <v>44722351.551019832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31174762.306242179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55</v>
      </c>
      <c r="C125" s="7"/>
      <c r="D125" s="2" t="e">
        <f t="shared" si="12"/>
        <v>#N/A</v>
      </c>
      <c r="E125" s="2" t="e">
        <f t="shared" si="22"/>
        <v>#N/A</v>
      </c>
      <c r="F125" s="2">
        <v>706883.04009604454</v>
      </c>
      <c r="G125" s="2">
        <f t="shared" si="35"/>
        <v>689997.71428571432</v>
      </c>
      <c r="H125" s="2">
        <f t="shared" si="32"/>
        <v>49403562.985135853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1155010.7142857125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716067.37695077062</v>
      </c>
      <c r="Q125" s="2">
        <f t="shared" si="36"/>
        <v>700000</v>
      </c>
      <c r="R125" s="2">
        <f t="shared" si="33"/>
        <v>50395599.551019877</v>
      </c>
      <c r="S125" s="2">
        <f t="shared" si="17"/>
        <v>689997.71428571641</v>
      </c>
      <c r="T125" s="2">
        <f t="shared" si="18"/>
        <v>10002.285714285681</v>
      </c>
      <c r="U125" s="2">
        <f t="shared" si="19"/>
        <v>700000</v>
      </c>
      <c r="V125" s="2">
        <f t="shared" si="34"/>
        <v>5383103</v>
      </c>
      <c r="W125" s="2">
        <f t="shared" si="20"/>
        <v>409855</v>
      </c>
      <c r="X125" s="2">
        <f t="shared" si="6"/>
        <v>290145</v>
      </c>
      <c r="Y125" s="2">
        <f t="shared" si="30"/>
        <v>45012496.551019832</v>
      </c>
      <c r="Z125" s="2" t="str">
        <f t="shared" si="8"/>
        <v>HERE</v>
      </c>
      <c r="AA125" s="2">
        <f>IF(Z125="HERE",Y125,AA124+Graph!$G$1*1000)</f>
        <v>45012496.551019832</v>
      </c>
      <c r="AB125" s="2">
        <f t="shared" si="21"/>
        <v>290145</v>
      </c>
      <c r="AC125" s="2">
        <f t="shared" si="31"/>
        <v>5383103</v>
      </c>
      <c r="AD125" s="3">
        <f t="shared" si="10"/>
        <v>45012496.551019832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31687208.938775167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56</v>
      </c>
      <c r="C126" s="7"/>
      <c r="D126" s="2" t="e">
        <f t="shared" si="12"/>
        <v>#N/A</v>
      </c>
      <c r="E126" s="2" t="e">
        <f t="shared" si="22"/>
        <v>#N/A</v>
      </c>
      <c r="F126" s="2">
        <v>711390.23387536407</v>
      </c>
      <c r="G126" s="2">
        <f t="shared" si="35"/>
        <v>689997.71428571432</v>
      </c>
      <c r="H126" s="2">
        <f t="shared" si="32"/>
        <v>50093560.69942157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1165012.9999999981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720648.96158462763</v>
      </c>
      <c r="Q126" s="2">
        <f t="shared" si="36"/>
        <v>700000</v>
      </c>
      <c r="R126" s="2">
        <f t="shared" si="33"/>
        <v>51095599.551019877</v>
      </c>
      <c r="S126" s="2">
        <f t="shared" si="17"/>
        <v>689997.71428571641</v>
      </c>
      <c r="T126" s="2">
        <f t="shared" si="18"/>
        <v>10002.285714285681</v>
      </c>
      <c r="U126" s="2">
        <f t="shared" si="19"/>
        <v>700000</v>
      </c>
      <c r="V126" s="2">
        <f t="shared" si="34"/>
        <v>5861351</v>
      </c>
      <c r="W126" s="2">
        <f t="shared" si="20"/>
        <v>478248</v>
      </c>
      <c r="X126" s="2">
        <f t="shared" si="6"/>
        <v>221752</v>
      </c>
      <c r="Y126" s="2">
        <f t="shared" si="30"/>
        <v>45234248.551019832</v>
      </c>
      <c r="Z126" s="2" t="str">
        <f t="shared" si="8"/>
        <v>HERE</v>
      </c>
      <c r="AA126" s="2">
        <f>IF(Z126="HERE",Y126,AA125+Graph!$G$1*1000)</f>
        <v>45234248.551019832</v>
      </c>
      <c r="AB126" s="2">
        <f t="shared" si="21"/>
        <v>221752</v>
      </c>
      <c r="AC126" s="2">
        <f t="shared" si="31"/>
        <v>5861351</v>
      </c>
      <c r="AD126" s="3">
        <f t="shared" si="10"/>
        <v>45234248.551019832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32203778.99747863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57</v>
      </c>
      <c r="C127" s="7"/>
      <c r="D127" s="2" t="e">
        <f t="shared" si="12"/>
        <v>#N/A</v>
      </c>
      <c r="E127" s="2" t="e">
        <f t="shared" si="22"/>
        <v>#N/A</v>
      </c>
      <c r="F127" s="2">
        <v>715897.42765468359</v>
      </c>
      <c r="G127" s="2">
        <f t="shared" si="35"/>
        <v>689997.71428571432</v>
      </c>
      <c r="H127" s="2">
        <f t="shared" si="32"/>
        <v>50783558.413707286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1175015.2857142838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725230.54621848464</v>
      </c>
      <c r="Q127" s="2">
        <f t="shared" si="36"/>
        <v>700000</v>
      </c>
      <c r="R127" s="2">
        <f t="shared" si="33"/>
        <v>51795599.551019877</v>
      </c>
      <c r="S127" s="2">
        <f t="shared" si="17"/>
        <v>689997.71428571641</v>
      </c>
      <c r="T127" s="2">
        <f t="shared" si="18"/>
        <v>10002.285714285681</v>
      </c>
      <c r="U127" s="2">
        <f t="shared" si="19"/>
        <v>700000</v>
      </c>
      <c r="V127" s="2">
        <f t="shared" si="34"/>
        <v>6353321</v>
      </c>
      <c r="W127" s="2">
        <f t="shared" si="20"/>
        <v>491970</v>
      </c>
      <c r="X127" s="2">
        <f t="shared" si="6"/>
        <v>208030</v>
      </c>
      <c r="Y127" s="2">
        <f t="shared" si="30"/>
        <v>45442278.551019832</v>
      </c>
      <c r="Z127" s="2" t="str">
        <f t="shared" si="8"/>
        <v>HERE</v>
      </c>
      <c r="AA127" s="2">
        <f>IF(Z127="HERE",Y127,AA126+Graph!$G$1*1000)</f>
        <v>45442278.551019832</v>
      </c>
      <c r="AB127" s="2">
        <f t="shared" si="21"/>
        <v>208030</v>
      </c>
      <c r="AC127" s="2">
        <f t="shared" si="31"/>
        <v>6353321</v>
      </c>
      <c r="AD127" s="3">
        <f t="shared" si="10"/>
        <v>45442278.551019832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32724472.482352562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58</v>
      </c>
      <c r="C128" s="7"/>
      <c r="D128" s="2" t="e">
        <f t="shared" si="12"/>
        <v>#N/A</v>
      </c>
      <c r="E128" s="2" t="e">
        <f t="shared" si="22"/>
        <v>#N/A</v>
      </c>
      <c r="F128" s="2">
        <v>720404.62143403292</v>
      </c>
      <c r="G128" s="2">
        <f t="shared" si="35"/>
        <v>689997.71428571432</v>
      </c>
      <c r="H128" s="2">
        <f t="shared" si="32"/>
        <v>51473556.127993003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1185017.5714285695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729812.13085234165</v>
      </c>
      <c r="Q128" s="2">
        <f t="shared" si="36"/>
        <v>700000</v>
      </c>
      <c r="R128" s="2">
        <f t="shared" si="33"/>
        <v>52495599.551019877</v>
      </c>
      <c r="S128" s="2">
        <f t="shared" si="17"/>
        <v>689997.71428571641</v>
      </c>
      <c r="T128" s="2">
        <f t="shared" si="18"/>
        <v>10002.285714285681</v>
      </c>
      <c r="U128" s="2">
        <f t="shared" si="19"/>
        <v>700000</v>
      </c>
      <c r="V128" s="2">
        <f t="shared" si="34"/>
        <v>6573570</v>
      </c>
      <c r="W128" s="2">
        <f t="shared" si="20"/>
        <v>220249</v>
      </c>
      <c r="X128" s="2">
        <f t="shared" si="6"/>
        <v>479751</v>
      </c>
      <c r="Y128" s="2">
        <f t="shared" si="30"/>
        <v>45922029.551019832</v>
      </c>
      <c r="Z128" s="2" t="str">
        <f t="shared" si="8"/>
        <v>HERE</v>
      </c>
      <c r="AA128" s="2">
        <f>IF(Z128="HERE",Y128,AA127+Graph!$G$1*1000)</f>
        <v>45922029.551019832</v>
      </c>
      <c r="AB128" s="2">
        <f t="shared" si="21"/>
        <v>479751</v>
      </c>
      <c r="AC128" s="2">
        <f t="shared" si="31"/>
        <v>6573570</v>
      </c>
      <c r="AD128" s="3">
        <f t="shared" si="10"/>
        <v>45922029.551019832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33249289.393396966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59</v>
      </c>
      <c r="C129" s="7"/>
      <c r="D129" s="2" t="e">
        <f t="shared" si="12"/>
        <v>#N/A</v>
      </c>
      <c r="E129" s="2" t="e">
        <f t="shared" si="22"/>
        <v>#N/A</v>
      </c>
      <c r="F129" s="2">
        <v>724911.81521335244</v>
      </c>
      <c r="G129" s="2">
        <f t="shared" si="35"/>
        <v>689997.71428571432</v>
      </c>
      <c r="H129" s="2">
        <f t="shared" si="32"/>
        <v>52163553.842278719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1195019.8571428552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734393.71548619866</v>
      </c>
      <c r="Q129" s="2">
        <f t="shared" si="36"/>
        <v>700000</v>
      </c>
      <c r="R129" s="2">
        <f t="shared" si="33"/>
        <v>53195599.551019877</v>
      </c>
      <c r="S129" s="2">
        <f t="shared" si="17"/>
        <v>689997.71428571641</v>
      </c>
      <c r="T129" s="2">
        <f t="shared" si="18"/>
        <v>10002.285714285681</v>
      </c>
      <c r="U129" s="2">
        <f t="shared" si="19"/>
        <v>700000</v>
      </c>
      <c r="V129" s="2">
        <f t="shared" si="34"/>
        <v>6853372</v>
      </c>
      <c r="W129" s="2">
        <f t="shared" si="20"/>
        <v>279802</v>
      </c>
      <c r="X129" s="2">
        <f t="shared" si="6"/>
        <v>420198</v>
      </c>
      <c r="Y129" s="2">
        <f t="shared" si="30"/>
        <v>46342227.551019832</v>
      </c>
      <c r="Z129" s="2" t="str">
        <f t="shared" si="8"/>
        <v>HERE</v>
      </c>
      <c r="AA129" s="2">
        <f>IF(Z129="HERE",Y129,AA128+Graph!$G$1*1000)</f>
        <v>46342227.551019832</v>
      </c>
      <c r="AB129" s="2">
        <f t="shared" si="21"/>
        <v>420198</v>
      </c>
      <c r="AC129" s="2">
        <f t="shared" si="31"/>
        <v>6853372</v>
      </c>
      <c r="AD129" s="3">
        <f t="shared" si="10"/>
        <v>46342227.551019832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33711594.800254703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60</v>
      </c>
      <c r="C130" s="7"/>
      <c r="D130" s="2" t="e">
        <f t="shared" si="12"/>
        <v>#N/A</v>
      </c>
      <c r="E130" s="2" t="e">
        <f t="shared" si="22"/>
        <v>#N/A</v>
      </c>
      <c r="F130" s="2">
        <v>729419.00899270177</v>
      </c>
      <c r="G130" s="2">
        <f t="shared" si="35"/>
        <v>689997.71428571432</v>
      </c>
      <c r="H130" s="2">
        <f t="shared" si="32"/>
        <v>52853551.556564435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1205022.1428571409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738975.30012002587</v>
      </c>
      <c r="Q130" s="2">
        <f t="shared" si="36"/>
        <v>700000</v>
      </c>
      <c r="R130" s="2">
        <f t="shared" si="33"/>
        <v>53895599.551019877</v>
      </c>
      <c r="S130" s="2">
        <f t="shared" si="17"/>
        <v>689997.71428571641</v>
      </c>
      <c r="T130" s="2">
        <f t="shared" si="18"/>
        <v>10002.285714285681</v>
      </c>
      <c r="U130" s="2">
        <f t="shared" si="19"/>
        <v>700000</v>
      </c>
      <c r="V130" s="2">
        <f t="shared" si="34"/>
        <v>7164387</v>
      </c>
      <c r="W130" s="2">
        <f t="shared" si="20"/>
        <v>311015</v>
      </c>
      <c r="X130" s="2">
        <f t="shared" si="6"/>
        <v>388985</v>
      </c>
      <c r="Y130" s="2">
        <f t="shared" si="30"/>
        <v>46731212.551019832</v>
      </c>
      <c r="Z130" s="2" t="str">
        <f t="shared" si="8"/>
        <v>HERE</v>
      </c>
      <c r="AA130" s="2">
        <f>IF(Z130="HERE",Y130,AA129+Graph!$G$1*1000)</f>
        <v>46731212.551019832</v>
      </c>
      <c r="AB130" s="2">
        <f t="shared" si="21"/>
        <v>388985</v>
      </c>
      <c r="AC130" s="2">
        <f t="shared" si="31"/>
        <v>7164387</v>
      </c>
      <c r="AD130" s="3">
        <f t="shared" si="10"/>
        <v>46731212.551019832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34178023.633282907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61</v>
      </c>
      <c r="C131" s="7"/>
      <c r="D131" s="2" t="e">
        <f t="shared" si="12"/>
        <v>#N/A</v>
      </c>
      <c r="E131" s="2" t="e">
        <f t="shared" si="22"/>
        <v>#N/A</v>
      </c>
      <c r="F131" s="2">
        <v>733926.20277202129</v>
      </c>
      <c r="G131" s="2">
        <f t="shared" si="35"/>
        <v>689997.71428571432</v>
      </c>
      <c r="H131" s="2">
        <f t="shared" si="32"/>
        <v>53543549.270850152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1215024.4285714265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743556.88475388288</v>
      </c>
      <c r="Q131" s="2">
        <f t="shared" si="36"/>
        <v>700000</v>
      </c>
      <c r="R131" s="2">
        <f t="shared" si="33"/>
        <v>54595599.551019877</v>
      </c>
      <c r="S131" s="2">
        <f t="shared" si="17"/>
        <v>689997.71428571641</v>
      </c>
      <c r="T131" s="2">
        <f t="shared" si="18"/>
        <v>10002.285714285681</v>
      </c>
      <c r="U131" s="2">
        <f t="shared" si="19"/>
        <v>700000</v>
      </c>
      <c r="V131" s="2">
        <f t="shared" si="34"/>
        <v>7447199</v>
      </c>
      <c r="W131" s="2">
        <f t="shared" si="20"/>
        <v>282812</v>
      </c>
      <c r="X131" s="2">
        <f t="shared" si="6"/>
        <v>417188</v>
      </c>
      <c r="Y131" s="2">
        <f t="shared" si="30"/>
        <v>47148400.551019832</v>
      </c>
      <c r="Z131" s="2" t="str">
        <f t="shared" si="8"/>
        <v>HERE</v>
      </c>
      <c r="AA131" s="2">
        <f>IF(Z131="HERE",Y131,AA130+Graph!$G$1*1000)</f>
        <v>47148400.551019832</v>
      </c>
      <c r="AB131" s="2">
        <f t="shared" si="21"/>
        <v>417188</v>
      </c>
      <c r="AC131" s="2">
        <f t="shared" si="31"/>
        <v>7447199</v>
      </c>
      <c r="AD131" s="3">
        <f t="shared" si="10"/>
        <v>47148400.551019832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34648575.892481588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62</v>
      </c>
      <c r="C132" s="7"/>
      <c r="D132" s="2" t="e">
        <f t="shared" si="12"/>
        <v>#N/A</v>
      </c>
      <c r="E132" s="2" t="e">
        <f t="shared" si="22"/>
        <v>#N/A</v>
      </c>
      <c r="F132" s="2">
        <v>738433.39655134082</v>
      </c>
      <c r="G132" s="2">
        <f t="shared" si="35"/>
        <v>689997.71428571432</v>
      </c>
      <c r="H132" s="2">
        <f t="shared" si="32"/>
        <v>54233546.985135868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1225026.7142857122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748138.4693877399</v>
      </c>
      <c r="Q132" s="2">
        <f t="shared" si="36"/>
        <v>700000</v>
      </c>
      <c r="R132" s="2">
        <f t="shared" si="33"/>
        <v>55295599.551019877</v>
      </c>
      <c r="S132" s="2">
        <f t="shared" si="17"/>
        <v>689997.71428571641</v>
      </c>
      <c r="T132" s="2">
        <f t="shared" si="18"/>
        <v>10002.285714285681</v>
      </c>
      <c r="U132" s="2">
        <f t="shared" si="19"/>
        <v>700000</v>
      </c>
      <c r="V132" s="2">
        <f t="shared" si="34"/>
        <v>7891184</v>
      </c>
      <c r="W132" s="2">
        <f t="shared" si="20"/>
        <v>443985</v>
      </c>
      <c r="X132" s="2">
        <f t="shared" si="6"/>
        <v>256015</v>
      </c>
      <c r="Y132" s="2">
        <f t="shared" si="30"/>
        <v>47404415.551019832</v>
      </c>
      <c r="Z132" s="2" t="str">
        <f t="shared" si="8"/>
        <v>HERE</v>
      </c>
      <c r="AA132" s="2">
        <f>IF(Z132="HERE",Y132,AA131+Graph!$G$1*1000)</f>
        <v>47404415.551019832</v>
      </c>
      <c r="AB132" s="2">
        <f t="shared" si="21"/>
        <v>256015</v>
      </c>
      <c r="AC132" s="2">
        <f t="shared" si="31"/>
        <v>7891184</v>
      </c>
      <c r="AD132" s="3">
        <f t="shared" si="10"/>
        <v>47404415.551019832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35123251.577850729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63</v>
      </c>
      <c r="C133" s="7"/>
      <c r="D133" s="2" t="e">
        <f t="shared" si="12"/>
        <v>#N/A</v>
      </c>
      <c r="E133" s="2" t="e">
        <f t="shared" si="22"/>
        <v>#N/A</v>
      </c>
      <c r="F133" s="2">
        <v>742940.59033069015</v>
      </c>
      <c r="G133" s="2">
        <f t="shared" si="35"/>
        <v>689997.71428571432</v>
      </c>
      <c r="H133" s="2">
        <f t="shared" si="32"/>
        <v>54923544.699421585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1235028.9999999979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752720.05402159691</v>
      </c>
      <c r="Q133" s="2">
        <f t="shared" si="36"/>
        <v>700000</v>
      </c>
      <c r="R133" s="2">
        <f t="shared" si="33"/>
        <v>55995599.551019877</v>
      </c>
      <c r="S133" s="2">
        <f t="shared" si="17"/>
        <v>689997.71428571641</v>
      </c>
      <c r="T133" s="2">
        <f t="shared" si="18"/>
        <v>10002.285714285681</v>
      </c>
      <c r="U133" s="2">
        <f t="shared" si="19"/>
        <v>700000</v>
      </c>
      <c r="V133" s="2">
        <f t="shared" si="34"/>
        <v>8378940</v>
      </c>
      <c r="W133" s="2">
        <f t="shared" si="20"/>
        <v>487756</v>
      </c>
      <c r="X133" s="2">
        <f t="shared" si="6"/>
        <v>212244</v>
      </c>
      <c r="Y133" s="2">
        <f t="shared" si="30"/>
        <v>47616659.551019832</v>
      </c>
      <c r="Z133" s="2" t="str">
        <f t="shared" si="8"/>
        <v>HERE</v>
      </c>
      <c r="AA133" s="2">
        <f>IF(Z133="HERE",Y133,AA132+Graph!$G$1*1000)</f>
        <v>47616659.551019832</v>
      </c>
      <c r="AB133" s="2">
        <f t="shared" si="21"/>
        <v>212244</v>
      </c>
      <c r="AC133" s="2">
        <f t="shared" si="31"/>
        <v>8378940</v>
      </c>
      <c r="AD133" s="3">
        <f t="shared" si="10"/>
        <v>47616659.551019832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35602050.689390332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64</v>
      </c>
      <c r="C134" s="7"/>
      <c r="D134" s="2" t="e">
        <f t="shared" si="12"/>
        <v>#N/A</v>
      </c>
      <c r="E134" s="2" t="e">
        <f t="shared" si="22"/>
        <v>#N/A</v>
      </c>
      <c r="F134" s="2">
        <v>747447.78411000967</v>
      </c>
      <c r="G134" s="2">
        <f t="shared" si="35"/>
        <v>689997.71428571432</v>
      </c>
      <c r="H134" s="2">
        <f t="shared" si="32"/>
        <v>55613542.413707301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1245031.2857142836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757301.63865545392</v>
      </c>
      <c r="Q134" s="2">
        <f t="shared" si="36"/>
        <v>700000</v>
      </c>
      <c r="R134" s="2">
        <f t="shared" si="33"/>
        <v>56695599.551019877</v>
      </c>
      <c r="S134" s="2">
        <f t="shared" si="17"/>
        <v>689997.71428571641</v>
      </c>
      <c r="T134" s="2">
        <f t="shared" si="18"/>
        <v>10002.285714285681</v>
      </c>
      <c r="U134" s="2">
        <f t="shared" si="19"/>
        <v>700000</v>
      </c>
      <c r="V134" s="2">
        <f t="shared" si="34"/>
        <v>8977329</v>
      </c>
      <c r="W134" s="2">
        <f t="shared" si="20"/>
        <v>598389</v>
      </c>
      <c r="X134" s="2">
        <f t="shared" si="6"/>
        <v>101611</v>
      </c>
      <c r="Y134" s="2">
        <f t="shared" si="30"/>
        <v>47718270.551019832</v>
      </c>
      <c r="Z134" s="2" t="str">
        <f t="shared" si="8"/>
        <v>HERE</v>
      </c>
      <c r="AA134" s="2">
        <f>IF(Z134="HERE",Y134,AA133+Graph!$G$1*1000)</f>
        <v>47718270.551019832</v>
      </c>
      <c r="AB134" s="2">
        <f t="shared" si="21"/>
        <v>101611</v>
      </c>
      <c r="AC134" s="2">
        <f t="shared" si="31"/>
        <v>8977329</v>
      </c>
      <c r="AD134" s="3">
        <f t="shared" si="10"/>
        <v>47718270.551019832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36084973.227100395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65</v>
      </c>
      <c r="C135" s="7"/>
      <c r="D135" s="2" t="e">
        <f t="shared" si="12"/>
        <v>#N/A</v>
      </c>
      <c r="E135" s="2" t="e">
        <f t="shared" si="22"/>
        <v>#N/A</v>
      </c>
      <c r="F135" s="2">
        <v>751954.9778893292</v>
      </c>
      <c r="G135" s="2">
        <f t="shared" si="35"/>
        <v>689997.71428571432</v>
      </c>
      <c r="H135" s="2">
        <f t="shared" si="32"/>
        <v>56303540.127993017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1255033.5714285693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761883.22328931093</v>
      </c>
      <c r="Q135" s="2">
        <f t="shared" si="36"/>
        <v>700000</v>
      </c>
      <c r="R135" s="2">
        <f t="shared" si="33"/>
        <v>57395599.551019877</v>
      </c>
      <c r="S135" s="2">
        <f t="shared" si="17"/>
        <v>689997.71428571641</v>
      </c>
      <c r="T135" s="2">
        <f t="shared" si="18"/>
        <v>10002.285714285681</v>
      </c>
      <c r="U135" s="2">
        <f t="shared" si="19"/>
        <v>700000</v>
      </c>
      <c r="V135" s="2">
        <f t="shared" si="34"/>
        <v>9296367</v>
      </c>
      <c r="W135" s="2">
        <f t="shared" si="20"/>
        <v>319038</v>
      </c>
      <c r="X135" s="2">
        <f t="shared" si="6"/>
        <v>380962</v>
      </c>
      <c r="Y135" s="2">
        <f t="shared" si="30"/>
        <v>48099232.551019832</v>
      </c>
      <c r="Z135" s="2" t="str">
        <f t="shared" si="8"/>
        <v>HERE</v>
      </c>
      <c r="AA135" s="2">
        <f>IF(Z135="HERE",Y135,AA134+Graph!$G$1*1000)</f>
        <v>48099232.551019832</v>
      </c>
      <c r="AB135" s="2">
        <f t="shared" si="21"/>
        <v>380962</v>
      </c>
      <c r="AC135" s="2">
        <f t="shared" si="31"/>
        <v>9296367</v>
      </c>
      <c r="AD135" s="3">
        <f t="shared" si="10"/>
        <v>48099232.551019832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36572019.190980926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66</v>
      </c>
      <c r="C136" s="7"/>
      <c r="D136" s="2" t="e">
        <f t="shared" si="12"/>
        <v>#N/A</v>
      </c>
      <c r="E136" s="2" t="e">
        <f t="shared" si="22"/>
        <v>#N/A</v>
      </c>
      <c r="F136" s="2">
        <v>756462.17166867852</v>
      </c>
      <c r="G136" s="2">
        <f t="shared" si="35"/>
        <v>689997.71428571432</v>
      </c>
      <c r="H136" s="2">
        <f t="shared" si="32"/>
        <v>56993537.842278734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1265035.8571428549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766464.80792316794</v>
      </c>
      <c r="Q136" s="2">
        <f t="shared" si="36"/>
        <v>700000</v>
      </c>
      <c r="R136" s="2">
        <f t="shared" si="33"/>
        <v>58095599.551019877</v>
      </c>
      <c r="S136" s="2">
        <f t="shared" si="17"/>
        <v>689997.71428571641</v>
      </c>
      <c r="T136" s="2">
        <f t="shared" si="18"/>
        <v>10002.285714285681</v>
      </c>
      <c r="U136" s="2">
        <f t="shared" si="19"/>
        <v>700000</v>
      </c>
      <c r="V136" s="2">
        <f t="shared" si="34"/>
        <v>9646715</v>
      </c>
      <c r="W136" s="2">
        <f t="shared" si="20"/>
        <v>350348</v>
      </c>
      <c r="X136" s="2">
        <f t="shared" si="6"/>
        <v>349652</v>
      </c>
      <c r="Y136" s="2">
        <f t="shared" si="30"/>
        <v>48448884.551019832</v>
      </c>
      <c r="Z136" s="2" t="str">
        <f t="shared" si="8"/>
        <v>HERE</v>
      </c>
      <c r="AA136" s="2">
        <f>IF(Z136="HERE",Y136,AA135+Graph!$G$1*1000)</f>
        <v>48448884.551019832</v>
      </c>
      <c r="AB136" s="2">
        <f t="shared" si="21"/>
        <v>349652</v>
      </c>
      <c r="AC136" s="2">
        <f t="shared" si="31"/>
        <v>9646715</v>
      </c>
      <c r="AD136" s="3">
        <f t="shared" si="10"/>
        <v>48448884.551019832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37063188.581031933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67</v>
      </c>
      <c r="C137" s="7"/>
      <c r="D137" s="2" t="e">
        <f t="shared" si="12"/>
        <v>#N/A</v>
      </c>
      <c r="E137" s="2" t="e">
        <f t="shared" si="22"/>
        <v>#N/A</v>
      </c>
      <c r="F137" s="2">
        <v>760969.36544799805</v>
      </c>
      <c r="G137" s="2">
        <f t="shared" si="35"/>
        <v>689997.71428571432</v>
      </c>
      <c r="H137" s="2">
        <f t="shared" si="32"/>
        <v>57683535.55656445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1275038.1428571406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771046.39255702496</v>
      </c>
      <c r="Q137" s="2">
        <f t="shared" si="36"/>
        <v>700000</v>
      </c>
      <c r="R137" s="2">
        <f t="shared" si="33"/>
        <v>58795599.551019877</v>
      </c>
      <c r="S137" s="2">
        <f t="shared" si="17"/>
        <v>689997.71428571641</v>
      </c>
      <c r="T137" s="2">
        <f t="shared" si="18"/>
        <v>10002.285714285681</v>
      </c>
      <c r="U137" s="2">
        <f t="shared" si="19"/>
        <v>700000</v>
      </c>
      <c r="V137" s="2">
        <f t="shared" si="34"/>
        <v>10021471</v>
      </c>
      <c r="W137" s="2">
        <f t="shared" si="20"/>
        <v>374756</v>
      </c>
      <c r="X137" s="2">
        <f t="shared" si="6"/>
        <v>325244</v>
      </c>
      <c r="Y137" s="2">
        <f t="shared" si="30"/>
        <v>48774128.551019832</v>
      </c>
      <c r="Z137" s="2" t="str">
        <f t="shared" si="8"/>
        <v>HERE</v>
      </c>
      <c r="AA137" s="2">
        <f>IF(Z137="HERE",Y137,AA136+Graph!$G$1*1000)</f>
        <v>48774128.551019832</v>
      </c>
      <c r="AB137" s="2">
        <f t="shared" si="21"/>
        <v>325244</v>
      </c>
      <c r="AC137" s="2">
        <f t="shared" si="31"/>
        <v>10021471</v>
      </c>
      <c r="AD137" s="3">
        <f t="shared" si="10"/>
        <v>48774128.551019832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37494026.534753419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68</v>
      </c>
      <c r="C138" s="7"/>
      <c r="D138" s="2" t="e">
        <f t="shared" si="12"/>
        <v>#N/A</v>
      </c>
      <c r="E138" s="2" t="e">
        <f t="shared" si="22"/>
        <v>#N/A</v>
      </c>
      <c r="F138" s="2">
        <v>765476.55922731757</v>
      </c>
      <c r="G138" s="2">
        <f t="shared" si="35"/>
        <v>689997.71428571432</v>
      </c>
      <c r="H138" s="2">
        <f t="shared" si="32"/>
        <v>58373533.270850167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1285040.4285714263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775627.97719085217</v>
      </c>
      <c r="Q138" s="2">
        <f t="shared" si="36"/>
        <v>700000</v>
      </c>
      <c r="R138" s="2">
        <f t="shared" si="33"/>
        <v>59495599.551019877</v>
      </c>
      <c r="S138" s="2">
        <f t="shared" si="17"/>
        <v>689997.71428571641</v>
      </c>
      <c r="T138" s="2">
        <f t="shared" si="18"/>
        <v>10002.285714285681</v>
      </c>
      <c r="U138" s="2">
        <f t="shared" si="19"/>
        <v>700000</v>
      </c>
      <c r="V138" s="2">
        <f t="shared" si="34"/>
        <v>10490487</v>
      </c>
      <c r="W138" s="2">
        <f t="shared" si="20"/>
        <v>469016</v>
      </c>
      <c r="X138" s="2">
        <f t="shared" si="6"/>
        <v>230984</v>
      </c>
      <c r="Y138" s="2">
        <f t="shared" si="30"/>
        <v>49005112.551019832</v>
      </c>
      <c r="Z138" s="2" t="str">
        <f t="shared" si="8"/>
        <v>HERE</v>
      </c>
      <c r="AA138" s="2">
        <f>IF(Z138="HERE",Y138,AA137+Graph!$G$1*1000)</f>
        <v>49005112.551019832</v>
      </c>
      <c r="AB138" s="2">
        <f t="shared" si="21"/>
        <v>230984</v>
      </c>
      <c r="AC138" s="2">
        <f t="shared" si="31"/>
        <v>10490487</v>
      </c>
      <c r="AD138" s="3">
        <f t="shared" si="10"/>
        <v>49005112.551019832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37868398.214645363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69</v>
      </c>
      <c r="C139" s="7"/>
      <c r="D139" s="2" t="e">
        <f t="shared" si="12"/>
        <v>#N/A</v>
      </c>
      <c r="E139" s="2" t="e">
        <f t="shared" si="22"/>
        <v>#N/A</v>
      </c>
      <c r="F139" s="2">
        <v>769983.7530066669</v>
      </c>
      <c r="G139" s="2">
        <f t="shared" si="35"/>
        <v>689997.71428571432</v>
      </c>
      <c r="H139" s="2">
        <f t="shared" si="32"/>
        <v>59063530.985135883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1295042.714285712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780209.56182470918</v>
      </c>
      <c r="Q139" s="2">
        <f t="shared" si="36"/>
        <v>700000</v>
      </c>
      <c r="R139" s="2">
        <f t="shared" si="33"/>
        <v>60195599.551019877</v>
      </c>
      <c r="S139" s="2">
        <f t="shared" si="17"/>
        <v>689997.71428571641</v>
      </c>
      <c r="T139" s="2">
        <f t="shared" si="18"/>
        <v>10002.285714285681</v>
      </c>
      <c r="U139" s="2">
        <f t="shared" si="19"/>
        <v>700000</v>
      </c>
      <c r="V139" s="2">
        <f t="shared" si="34"/>
        <v>10971047</v>
      </c>
      <c r="W139" s="2">
        <f t="shared" si="20"/>
        <v>480560</v>
      </c>
      <c r="X139" s="2">
        <f t="shared" si="6"/>
        <v>219440</v>
      </c>
      <c r="Y139" s="2">
        <f t="shared" si="30"/>
        <v>49224552.551019832</v>
      </c>
      <c r="Z139" s="2" t="str">
        <f t="shared" si="8"/>
        <v>HERE</v>
      </c>
      <c r="AA139" s="2">
        <f>IF(Z139="HERE",Y139,AA138+Graph!$G$1*1000)</f>
        <v>49224552.551019832</v>
      </c>
      <c r="AB139" s="2">
        <f t="shared" si="21"/>
        <v>219440</v>
      </c>
      <c r="AC139" s="2">
        <f t="shared" si="31"/>
        <v>10971047</v>
      </c>
      <c r="AD139" s="3">
        <f t="shared" si="10"/>
        <v>49224552.551019832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38214804.970707782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70</v>
      </c>
      <c r="C140" s="7"/>
      <c r="D140" s="2" t="e">
        <f t="shared" si="12"/>
        <v>#N/A</v>
      </c>
      <c r="E140" s="2" t="e">
        <f t="shared" si="22"/>
        <v>#N/A</v>
      </c>
      <c r="F140" s="2">
        <v>774490.94678598642</v>
      </c>
      <c r="G140" s="2">
        <f t="shared" si="35"/>
        <v>689997.71428571432</v>
      </c>
      <c r="H140" s="2">
        <f t="shared" si="32"/>
        <v>59753528.6994216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1305044.9999999977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784791.14645856619</v>
      </c>
      <c r="Q140" s="2">
        <f t="shared" si="36"/>
        <v>700000</v>
      </c>
      <c r="R140" s="2">
        <f t="shared" si="33"/>
        <v>60895599.551019877</v>
      </c>
      <c r="S140" s="2">
        <f t="shared" si="17"/>
        <v>689997.71428571641</v>
      </c>
      <c r="T140" s="2">
        <f t="shared" si="18"/>
        <v>10002.285714285681</v>
      </c>
      <c r="U140" s="2">
        <f t="shared" si="19"/>
        <v>700000</v>
      </c>
      <c r="V140" s="2">
        <f t="shared" si="34"/>
        <v>11465210</v>
      </c>
      <c r="W140" s="2">
        <f t="shared" si="20"/>
        <v>494163</v>
      </c>
      <c r="X140" s="2">
        <f t="shared" si="6"/>
        <v>205837</v>
      </c>
      <c r="Y140" s="2">
        <f t="shared" si="30"/>
        <v>49430389.551019832</v>
      </c>
      <c r="Z140" s="2" t="str">
        <f t="shared" si="8"/>
        <v>HERE</v>
      </c>
      <c r="AA140" s="2">
        <f>IF(Z140="HERE",Y140,AA139+Graph!$G$1*1000)</f>
        <v>49430389.551019832</v>
      </c>
      <c r="AB140" s="2">
        <f t="shared" si="21"/>
        <v>205837</v>
      </c>
      <c r="AC140" s="2">
        <f t="shared" si="31"/>
        <v>11465210</v>
      </c>
      <c r="AD140" s="3">
        <f t="shared" si="10"/>
        <v>49430389.551019832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38558927.002940685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71</v>
      </c>
      <c r="C141" s="7"/>
      <c r="D141" s="2" t="e">
        <f t="shared" si="12"/>
        <v>#N/A</v>
      </c>
      <c r="E141" s="2" t="e">
        <f t="shared" si="22"/>
        <v>#N/A</v>
      </c>
      <c r="F141" s="2">
        <v>778998.14056530595</v>
      </c>
      <c r="G141" s="2">
        <f t="shared" si="35"/>
        <v>689997.71428571432</v>
      </c>
      <c r="H141" s="2">
        <f t="shared" si="32"/>
        <v>60443526.413707316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1315047.2857142834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789372.7310924232</v>
      </c>
      <c r="Q141" s="2">
        <f t="shared" si="36"/>
        <v>700000</v>
      </c>
      <c r="R141" s="2">
        <f t="shared" si="33"/>
        <v>61595599.551019877</v>
      </c>
      <c r="S141" s="2">
        <f t="shared" si="17"/>
        <v>689997.71428571641</v>
      </c>
      <c r="T141" s="2">
        <f t="shared" si="18"/>
        <v>10002.285714285681</v>
      </c>
      <c r="U141" s="2">
        <f t="shared" si="19"/>
        <v>700000</v>
      </c>
      <c r="V141" s="2">
        <f t="shared" si="34"/>
        <v>12014288</v>
      </c>
      <c r="W141" s="2">
        <f t="shared" si="20"/>
        <v>549078</v>
      </c>
      <c r="X141" s="2">
        <f t="shared" si="6"/>
        <v>150922</v>
      </c>
      <c r="Y141" s="2">
        <f t="shared" si="30"/>
        <v>49581311.551019832</v>
      </c>
      <c r="Z141" s="2" t="str">
        <f t="shared" si="8"/>
        <v>HERE</v>
      </c>
      <c r="AA141" s="2">
        <f>IF(Z141="HERE",Y141,AA140+Graph!$G$1*1000)</f>
        <v>49581311.551019832</v>
      </c>
      <c r="AB141" s="2">
        <f t="shared" si="21"/>
        <v>150922</v>
      </c>
      <c r="AC141" s="2">
        <f t="shared" si="31"/>
        <v>12014288</v>
      </c>
      <c r="AD141" s="3">
        <f t="shared" si="10"/>
        <v>49581311.551019832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38946542.761344045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72</v>
      </c>
      <c r="C142" s="7"/>
      <c r="D142" s="2" t="e">
        <f t="shared" si="12"/>
        <v>#N/A</v>
      </c>
      <c r="E142" s="2" t="e">
        <f t="shared" si="22"/>
        <v>#N/A</v>
      </c>
      <c r="F142" s="2">
        <v>783505.33434465528</v>
      </c>
      <c r="G142" s="2">
        <f t="shared" si="35"/>
        <v>689997.71428571432</v>
      </c>
      <c r="H142" s="2">
        <f t="shared" si="32"/>
        <v>61133524.127993032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1325049.571428569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793954.31572628021</v>
      </c>
      <c r="Q142" s="2">
        <f t="shared" si="36"/>
        <v>700000</v>
      </c>
      <c r="R142" s="2">
        <f t="shared" si="33"/>
        <v>62295599.551019877</v>
      </c>
      <c r="S142" s="2">
        <f t="shared" si="17"/>
        <v>689997.71428571641</v>
      </c>
      <c r="T142" s="2">
        <f t="shared" si="18"/>
        <v>10002.285714285681</v>
      </c>
      <c r="U142" s="2">
        <f t="shared" si="19"/>
        <v>700000</v>
      </c>
      <c r="V142" s="2">
        <f t="shared" si="34"/>
        <v>12294006</v>
      </c>
      <c r="W142" s="2">
        <f t="shared" si="20"/>
        <v>279718</v>
      </c>
      <c r="X142" s="2">
        <f t="shared" si="6"/>
        <v>420282</v>
      </c>
      <c r="Y142" s="2">
        <f t="shared" si="30"/>
        <v>50001593.551019832</v>
      </c>
      <c r="Z142" s="2" t="str">
        <f t="shared" si="8"/>
        <v>HERE</v>
      </c>
      <c r="AA142" s="2">
        <f>IF(Z142="HERE",Y142,AA141+Graph!$G$1*1000)</f>
        <v>50001593.551019832</v>
      </c>
      <c r="AB142" s="2">
        <f t="shared" si="21"/>
        <v>420282</v>
      </c>
      <c r="AC142" s="2">
        <f t="shared" si="31"/>
        <v>12294006</v>
      </c>
      <c r="AD142" s="3">
        <f t="shared" si="10"/>
        <v>50001593.551019832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39382913.745917849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73</v>
      </c>
      <c r="C143" s="7"/>
      <c r="D143" s="2" t="e">
        <f t="shared" si="12"/>
        <v>#N/A</v>
      </c>
      <c r="E143" s="2" t="e">
        <f t="shared" si="22"/>
        <v>#N/A</v>
      </c>
      <c r="F143" s="2">
        <v>788012.5281239748</v>
      </c>
      <c r="G143" s="2">
        <f t="shared" si="35"/>
        <v>689997.71428571432</v>
      </c>
      <c r="H143" s="2">
        <f t="shared" si="32"/>
        <v>61823521.842278749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1335051.8571428547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798535.90036013722</v>
      </c>
      <c r="Q143" s="2">
        <f t="shared" si="36"/>
        <v>700000</v>
      </c>
      <c r="R143" s="2">
        <f t="shared" si="33"/>
        <v>62995599.551019877</v>
      </c>
      <c r="S143" s="2">
        <f t="shared" si="17"/>
        <v>689997.71428571641</v>
      </c>
      <c r="T143" s="2">
        <f t="shared" si="18"/>
        <v>10002.285714285681</v>
      </c>
      <c r="U143" s="2">
        <f t="shared" si="19"/>
        <v>700000</v>
      </c>
      <c r="V143" s="2">
        <f t="shared" si="34"/>
        <v>12646486</v>
      </c>
      <c r="W143" s="2">
        <f t="shared" si="20"/>
        <v>352480</v>
      </c>
      <c r="X143" s="2">
        <f t="shared" si="6"/>
        <v>347520</v>
      </c>
      <c r="Y143" s="2">
        <f t="shared" si="30"/>
        <v>50349113.551019832</v>
      </c>
      <c r="Z143" s="2" t="str">
        <f t="shared" si="8"/>
        <v>HERE</v>
      </c>
      <c r="AA143" s="2">
        <f>IF(Z143="HERE",Y143,AA142+Graph!$G$1*1000)</f>
        <v>50349113.551019832</v>
      </c>
      <c r="AB143" s="2">
        <f t="shared" si="21"/>
        <v>347520</v>
      </c>
      <c r="AC143" s="2">
        <f t="shared" si="31"/>
        <v>12646486</v>
      </c>
      <c r="AD143" s="3">
        <f t="shared" si="10"/>
        <v>50349113.551019832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39839449.145917855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74</v>
      </c>
      <c r="C144" s="7"/>
      <c r="D144" s="2" t="e">
        <f t="shared" si="12"/>
        <v>#N/A</v>
      </c>
      <c r="E144" s="2" t="e">
        <f t="shared" si="22"/>
        <v>#N/A</v>
      </c>
      <c r="F144" s="2">
        <v>792519.72190329432</v>
      </c>
      <c r="G144" s="2">
        <f t="shared" si="35"/>
        <v>689997.71428571432</v>
      </c>
      <c r="H144" s="2">
        <f t="shared" si="32"/>
        <v>62513519.556564465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1345054.1428571404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803117.48499399424</v>
      </c>
      <c r="Q144" s="2">
        <f t="shared" si="36"/>
        <v>700000</v>
      </c>
      <c r="R144" s="2">
        <f t="shared" si="33"/>
        <v>63695599.551019877</v>
      </c>
      <c r="S144" s="2">
        <f t="shared" si="17"/>
        <v>689997.71428571641</v>
      </c>
      <c r="T144" s="2">
        <f t="shared" si="18"/>
        <v>10002.285714285681</v>
      </c>
      <c r="U144" s="2">
        <f t="shared" si="19"/>
        <v>700000</v>
      </c>
      <c r="V144" s="2">
        <f t="shared" si="34"/>
        <v>13058298</v>
      </c>
      <c r="W144" s="2">
        <f t="shared" si="20"/>
        <v>411812</v>
      </c>
      <c r="X144" s="2">
        <f t="shared" si="6"/>
        <v>288188</v>
      </c>
      <c r="Y144" s="2">
        <f t="shared" si="30"/>
        <v>50637301.551019832</v>
      </c>
      <c r="Z144" s="2" t="str">
        <f t="shared" si="8"/>
        <v>HERE</v>
      </c>
      <c r="AA144" s="2">
        <f>IF(Z144="HERE",Y144,AA143+Graph!$G$1*1000)</f>
        <v>50637301.551019832</v>
      </c>
      <c r="AB144" s="2">
        <f t="shared" si="21"/>
        <v>288188</v>
      </c>
      <c r="AC144" s="2">
        <f t="shared" si="31"/>
        <v>13058298</v>
      </c>
      <c r="AD144" s="3">
        <f t="shared" si="10"/>
        <v>50637301.551019832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40177760.595917851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75</v>
      </c>
      <c r="C145" s="7"/>
      <c r="D145" s="2" t="e">
        <f t="shared" si="12"/>
        <v>#N/A</v>
      </c>
      <c r="E145" s="2" t="e">
        <f t="shared" si="22"/>
        <v>#N/A</v>
      </c>
      <c r="F145" s="2">
        <v>797026.91568264365</v>
      </c>
      <c r="G145" s="2">
        <f t="shared" si="35"/>
        <v>689997.71428571432</v>
      </c>
      <c r="H145" s="2">
        <f t="shared" si="32"/>
        <v>63203517.270850182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1355056.4285714261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807699.06962785125</v>
      </c>
      <c r="Q145" s="2">
        <f t="shared" si="36"/>
        <v>700000</v>
      </c>
      <c r="R145" s="2">
        <f t="shared" si="33"/>
        <v>64395599.551019877</v>
      </c>
      <c r="S145" s="2">
        <f t="shared" si="17"/>
        <v>689997.71428571641</v>
      </c>
      <c r="T145" s="2">
        <f t="shared" si="18"/>
        <v>10002.285714285681</v>
      </c>
      <c r="U145" s="2">
        <f t="shared" si="19"/>
        <v>700000</v>
      </c>
      <c r="V145" s="2">
        <f t="shared" si="34"/>
        <v>13509108</v>
      </c>
      <c r="W145" s="2">
        <f t="shared" si="20"/>
        <v>450810</v>
      </c>
      <c r="X145" s="2">
        <f t="shared" si="6"/>
        <v>249190</v>
      </c>
      <c r="Y145" s="2">
        <f t="shared" si="30"/>
        <v>50886491.551019832</v>
      </c>
      <c r="Z145" s="2" t="str">
        <f t="shared" si="8"/>
        <v>HERE</v>
      </c>
      <c r="AA145" s="2">
        <f>IF(Z145="HERE",Y145,AA144+Graph!$G$1*1000)</f>
        <v>50886491.551019832</v>
      </c>
      <c r="AB145" s="2">
        <f t="shared" si="21"/>
        <v>249190</v>
      </c>
      <c r="AC145" s="2">
        <f t="shared" si="31"/>
        <v>13509108</v>
      </c>
      <c r="AD145" s="3">
        <f t="shared" si="10"/>
        <v>50886491.551019832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40498778.795917846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76</v>
      </c>
      <c r="C146" s="7"/>
      <c r="D146" s="2" t="e">
        <f t="shared" si="12"/>
        <v>#N/A</v>
      </c>
      <c r="E146" s="2" t="e">
        <f t="shared" si="22"/>
        <v>#N/A</v>
      </c>
      <c r="F146" s="2">
        <v>801534.10946196318</v>
      </c>
      <c r="G146" s="2">
        <f t="shared" si="35"/>
        <v>689997.71428571432</v>
      </c>
      <c r="H146" s="2">
        <f t="shared" si="32"/>
        <v>63893514.985135898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1365058.7142857118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812280.65426170826</v>
      </c>
      <c r="Q146" s="2">
        <f t="shared" si="36"/>
        <v>700000</v>
      </c>
      <c r="R146" s="2">
        <f t="shared" si="33"/>
        <v>65095599.551019877</v>
      </c>
      <c r="S146" s="2">
        <f t="shared" si="17"/>
        <v>689997.71428571641</v>
      </c>
      <c r="T146" s="2">
        <f t="shared" si="18"/>
        <v>10002.285714285681</v>
      </c>
      <c r="U146" s="2">
        <f t="shared" si="19"/>
        <v>700000</v>
      </c>
      <c r="V146" s="2">
        <f t="shared" si="34"/>
        <v>14012224</v>
      </c>
      <c r="W146" s="2">
        <f t="shared" si="20"/>
        <v>503116</v>
      </c>
      <c r="X146" s="2">
        <f t="shared" si="6"/>
        <v>196884</v>
      </c>
      <c r="Y146" s="2">
        <f t="shared" si="30"/>
        <v>51083375.551019832</v>
      </c>
      <c r="Z146" s="2" t="str">
        <f t="shared" si="8"/>
        <v>HERE</v>
      </c>
      <c r="AA146" s="2">
        <f>IF(Z146="HERE",Y146,AA145+Graph!$G$1*1000)</f>
        <v>51083375.551019832</v>
      </c>
      <c r="AB146" s="2">
        <f t="shared" si="21"/>
        <v>196884</v>
      </c>
      <c r="AC146" s="2">
        <f t="shared" si="31"/>
        <v>14012224</v>
      </c>
      <c r="AD146" s="3">
        <f t="shared" si="10"/>
        <v>51083375.551019832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40780402.045917846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77</v>
      </c>
      <c r="C147" s="7"/>
      <c r="D147" s="2" t="e">
        <f t="shared" si="12"/>
        <v>#N/A</v>
      </c>
      <c r="E147" s="2" t="e">
        <f t="shared" si="22"/>
        <v>#N/A</v>
      </c>
      <c r="F147" s="2">
        <v>806041.3032412827</v>
      </c>
      <c r="G147" s="2">
        <f t="shared" si="35"/>
        <v>689997.71428571432</v>
      </c>
      <c r="H147" s="2">
        <f t="shared" si="32"/>
        <v>64583512.699421614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1375060.9999999974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816862.23889553547</v>
      </c>
      <c r="Q147" s="2">
        <f t="shared" si="36"/>
        <v>700000</v>
      </c>
      <c r="R147" s="2">
        <f t="shared" si="33"/>
        <v>65795599.551019877</v>
      </c>
      <c r="S147" s="2">
        <f t="shared" si="17"/>
        <v>689997.71428571641</v>
      </c>
      <c r="T147" s="2">
        <f t="shared" si="18"/>
        <v>10002.285714285681</v>
      </c>
      <c r="U147" s="2">
        <f t="shared" si="19"/>
        <v>700000</v>
      </c>
      <c r="V147" s="2">
        <f t="shared" si="34"/>
        <v>14556827</v>
      </c>
      <c r="W147" s="2">
        <f t="shared" si="20"/>
        <v>544603</v>
      </c>
      <c r="X147" s="2">
        <f t="shared" si="6"/>
        <v>155397</v>
      </c>
      <c r="Y147" s="2">
        <f t="shared" si="30"/>
        <v>51238772.551019832</v>
      </c>
      <c r="Z147" s="2" t="str">
        <f t="shared" si="8"/>
        <v>HERE</v>
      </c>
      <c r="AA147" s="2">
        <f>IF(Z147="HERE",Y147,AA146+Graph!$G$1*1000)</f>
        <v>51238772.551019832</v>
      </c>
      <c r="AB147" s="2">
        <f t="shared" si="21"/>
        <v>155397</v>
      </c>
      <c r="AC147" s="2">
        <f t="shared" si="31"/>
        <v>14556827</v>
      </c>
      <c r="AD147" s="3">
        <f t="shared" si="10"/>
        <v>51238772.551019832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41003891.245917849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78</v>
      </c>
      <c r="C148" s="7"/>
      <c r="D148" s="2" t="e">
        <f t="shared" si="12"/>
        <v>#N/A</v>
      </c>
      <c r="E148" s="2" t="e">
        <f t="shared" si="22"/>
        <v>#N/A</v>
      </c>
      <c r="F148" s="2">
        <v>810548.49702063203</v>
      </c>
      <c r="G148" s="2">
        <f t="shared" si="35"/>
        <v>689997.71428571432</v>
      </c>
      <c r="H148" s="2">
        <f t="shared" si="32"/>
        <v>65273510.413707331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1385063.2857142831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821443.82352939248</v>
      </c>
      <c r="Q148" s="2">
        <f t="shared" si="36"/>
        <v>700000</v>
      </c>
      <c r="R148" s="2">
        <f t="shared" si="33"/>
        <v>66495599.551019877</v>
      </c>
      <c r="S148" s="2">
        <f t="shared" si="17"/>
        <v>689997.71428571641</v>
      </c>
      <c r="T148" s="2">
        <f t="shared" si="18"/>
        <v>10002.285714285681</v>
      </c>
      <c r="U148" s="2">
        <f t="shared" si="19"/>
        <v>700000</v>
      </c>
      <c r="V148" s="2">
        <f t="shared" si="34"/>
        <v>15062189</v>
      </c>
      <c r="W148" s="2">
        <f t="shared" si="20"/>
        <v>505362</v>
      </c>
      <c r="X148" s="2">
        <f t="shared" si="6"/>
        <v>194638</v>
      </c>
      <c r="Y148" s="2">
        <f t="shared" si="30"/>
        <v>51433410.551019832</v>
      </c>
      <c r="Z148" s="2" t="str">
        <f t="shared" si="8"/>
        <v>HERE</v>
      </c>
      <c r="AA148" s="2">
        <f>IF(Z148="HERE",Y148,AA147+Graph!$G$1*1000)</f>
        <v>51433410.551019832</v>
      </c>
      <c r="AB148" s="2">
        <f t="shared" si="21"/>
        <v>194638</v>
      </c>
      <c r="AC148" s="2">
        <f t="shared" si="31"/>
        <v>15062189</v>
      </c>
      <c r="AD148" s="3">
        <f t="shared" si="10"/>
        <v>51433410.551019832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41215716.745917849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79</v>
      </c>
      <c r="C149" s="7"/>
      <c r="D149" s="2" t="e">
        <f t="shared" si="12"/>
        <v>#N/A</v>
      </c>
      <c r="E149" s="2" t="e">
        <f t="shared" si="22"/>
        <v>#N/A</v>
      </c>
      <c r="F149" s="2">
        <v>815055.69079995155</v>
      </c>
      <c r="G149" s="2">
        <f t="shared" si="35"/>
        <v>689997.71428571432</v>
      </c>
      <c r="H149" s="2">
        <f t="shared" si="32"/>
        <v>65963508.127993047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1395065.5714285688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826025.40816324949</v>
      </c>
      <c r="Q149" s="2">
        <f t="shared" si="36"/>
        <v>700000</v>
      </c>
      <c r="R149" s="2">
        <f t="shared" si="33"/>
        <v>67195599.551019877</v>
      </c>
      <c r="S149" s="2">
        <f t="shared" si="17"/>
        <v>689997.71428571641</v>
      </c>
      <c r="T149" s="2">
        <f t="shared" si="18"/>
        <v>10002.285714285681</v>
      </c>
      <c r="U149" s="2">
        <f t="shared" si="19"/>
        <v>700000</v>
      </c>
      <c r="V149" s="2">
        <f t="shared" si="34"/>
        <v>15300151</v>
      </c>
      <c r="W149" s="2">
        <f t="shared" si="20"/>
        <v>237962</v>
      </c>
      <c r="X149" s="2">
        <f t="shared" si="6"/>
        <v>462038</v>
      </c>
      <c r="Y149" s="2">
        <f t="shared" si="30"/>
        <v>51895448.551019832</v>
      </c>
      <c r="Z149" s="2" t="str">
        <f t="shared" si="8"/>
        <v>HERE</v>
      </c>
      <c r="AA149" s="2">
        <f>IF(Z149="HERE",Y149,AA148+Graph!$G$1*1000)</f>
        <v>51895448.551019832</v>
      </c>
      <c r="AB149" s="2">
        <f t="shared" si="21"/>
        <v>462038</v>
      </c>
      <c r="AC149" s="2">
        <f t="shared" si="31"/>
        <v>15300151</v>
      </c>
      <c r="AD149" s="3">
        <f t="shared" si="10"/>
        <v>51895448.551019832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41658505.095917851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80</v>
      </c>
      <c r="C150" s="7"/>
      <c r="D150" s="2" t="e">
        <f t="shared" si="12"/>
        <v>#N/A</v>
      </c>
      <c r="E150" s="2" t="e">
        <f t="shared" si="22"/>
        <v>#N/A</v>
      </c>
      <c r="F150" s="2">
        <v>819562.88457927108</v>
      </c>
      <c r="G150" s="2">
        <f t="shared" si="35"/>
        <v>689997.71428571432</v>
      </c>
      <c r="H150" s="2">
        <f t="shared" si="32"/>
        <v>66653505.842278764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1405067.8571428545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830606.9927971065</v>
      </c>
      <c r="Q150" s="2">
        <f t="shared" si="36"/>
        <v>700000</v>
      </c>
      <c r="R150" s="2">
        <f t="shared" si="33"/>
        <v>67895599.551019877</v>
      </c>
      <c r="S150" s="2">
        <f t="shared" si="17"/>
        <v>689997.71428571641</v>
      </c>
      <c r="T150" s="2">
        <f t="shared" si="18"/>
        <v>10002.285714285681</v>
      </c>
      <c r="U150" s="2">
        <f t="shared" si="19"/>
        <v>700000</v>
      </c>
      <c r="V150" s="2">
        <f t="shared" si="34"/>
        <v>15576107</v>
      </c>
      <c r="W150" s="2">
        <f t="shared" si="20"/>
        <v>275956</v>
      </c>
      <c r="X150" s="2">
        <f t="shared" si="6"/>
        <v>424044</v>
      </c>
      <c r="Y150" s="2">
        <f t="shared" si="30"/>
        <v>52319492.551019832</v>
      </c>
      <c r="Z150" s="2" t="str">
        <f t="shared" si="8"/>
        <v>HERE</v>
      </c>
      <c r="AA150" s="2">
        <f>IF(Z150="HERE",Y150,AA149+Graph!$G$1*1000)</f>
        <v>52319492.551019832</v>
      </c>
      <c r="AB150" s="2">
        <f t="shared" si="21"/>
        <v>424044</v>
      </c>
      <c r="AC150" s="2">
        <f t="shared" si="31"/>
        <v>15576107</v>
      </c>
      <c r="AD150" s="3">
        <f t="shared" si="10"/>
        <v>52319492.551019832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42050673.395917855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81</v>
      </c>
      <c r="C151" s="7"/>
      <c r="D151" s="2" t="e">
        <f t="shared" si="12"/>
        <v>#N/A</v>
      </c>
      <c r="E151" s="2" t="e">
        <f t="shared" si="22"/>
        <v>#N/A</v>
      </c>
      <c r="F151" s="2">
        <v>824070.07835862041</v>
      </c>
      <c r="G151" s="2">
        <f t="shared" si="35"/>
        <v>689997.71428571432</v>
      </c>
      <c r="H151" s="2">
        <f t="shared" si="32"/>
        <v>67343503.55656448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1415070.1428571402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835188.57743096352</v>
      </c>
      <c r="Q151" s="2">
        <f t="shared" si="36"/>
        <v>700000</v>
      </c>
      <c r="R151" s="2">
        <f t="shared" si="33"/>
        <v>68595599.551019877</v>
      </c>
      <c r="S151" s="2">
        <f t="shared" si="17"/>
        <v>689997.71428571641</v>
      </c>
      <c r="T151" s="2">
        <f t="shared" si="18"/>
        <v>10002.285714285681</v>
      </c>
      <c r="U151" s="2">
        <f t="shared" si="19"/>
        <v>700000</v>
      </c>
      <c r="V151" s="2">
        <f t="shared" si="34"/>
        <v>15940972</v>
      </c>
      <c r="W151" s="2">
        <f t="shared" si="20"/>
        <v>364865</v>
      </c>
      <c r="X151" s="2">
        <f t="shared" si="6"/>
        <v>335135</v>
      </c>
      <c r="Y151" s="2">
        <f t="shared" si="30"/>
        <v>52654627.551019832</v>
      </c>
      <c r="Z151" s="2" t="str">
        <f t="shared" si="8"/>
        <v>HERE</v>
      </c>
      <c r="AA151" s="2">
        <f>IF(Z151="HERE",Y151,AA150+Graph!$G$1*1000)</f>
        <v>52654627.551019832</v>
      </c>
      <c r="AB151" s="2">
        <f t="shared" si="21"/>
        <v>335135</v>
      </c>
      <c r="AC151" s="2">
        <f t="shared" si="31"/>
        <v>15940972</v>
      </c>
      <c r="AD151" s="3">
        <f t="shared" si="10"/>
        <v>52654627.551019832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42416310.645917855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82</v>
      </c>
      <c r="C152" s="7"/>
      <c r="D152" s="2" t="e">
        <f t="shared" si="12"/>
        <v>#N/A</v>
      </c>
      <c r="E152" s="2" t="e">
        <f t="shared" si="22"/>
        <v>#N/A</v>
      </c>
      <c r="F152" s="2">
        <v>828577.27213793993</v>
      </c>
      <c r="G152" s="2">
        <f t="shared" si="35"/>
        <v>689997.71428571432</v>
      </c>
      <c r="H152" s="2">
        <f t="shared" si="32"/>
        <v>68033501.270850196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1425072.4285714258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839770.16206482053</v>
      </c>
      <c r="Q152" s="2">
        <f t="shared" si="36"/>
        <v>700000</v>
      </c>
      <c r="R152" s="2">
        <f t="shared" si="33"/>
        <v>69295599.551019877</v>
      </c>
      <c r="S152" s="2">
        <f t="shared" si="17"/>
        <v>689997.71428571641</v>
      </c>
      <c r="T152" s="2">
        <f t="shared" si="18"/>
        <v>10002.285714285681</v>
      </c>
      <c r="U152" s="2">
        <f t="shared" si="19"/>
        <v>700000</v>
      </c>
      <c r="V152" s="2">
        <f t="shared" si="34"/>
        <v>16423082</v>
      </c>
      <c r="W152" s="2">
        <f t="shared" si="20"/>
        <v>482110</v>
      </c>
      <c r="X152" s="2">
        <f t="shared" si="6"/>
        <v>217890</v>
      </c>
      <c r="Y152" s="2">
        <f t="shared" si="30"/>
        <v>52872517.551019832</v>
      </c>
      <c r="Z152" s="2" t="str">
        <f t="shared" si="8"/>
        <v>HERE</v>
      </c>
      <c r="AA152" s="2">
        <f>IF(Z152="HERE",Y152,AA151+Graph!$G$1*1000)</f>
        <v>52872517.551019832</v>
      </c>
      <c r="AB152" s="2">
        <f t="shared" si="21"/>
        <v>217890</v>
      </c>
      <c r="AC152" s="2">
        <f t="shared" si="31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42805920.445917852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83</v>
      </c>
      <c r="C153" s="7"/>
      <c r="D153" s="2" t="e">
        <f t="shared" si="12"/>
        <v>#N/A</v>
      </c>
      <c r="E153" s="2" t="e">
        <f t="shared" si="22"/>
        <v>#N/A</v>
      </c>
      <c r="F153" s="2">
        <v>833084.46591728926</v>
      </c>
      <c r="G153" s="2">
        <f t="shared" si="35"/>
        <v>689997.71428571432</v>
      </c>
      <c r="H153" s="2">
        <f t="shared" si="32"/>
        <v>68723498.985135913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1435074.7142857115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844351.74669867754</v>
      </c>
      <c r="Q153" s="2">
        <f t="shared" si="36"/>
        <v>700000</v>
      </c>
      <c r="R153" s="2">
        <f t="shared" si="33"/>
        <v>69995599.551019877</v>
      </c>
      <c r="S153" s="2">
        <f t="shared" si="17"/>
        <v>689997.71428571641</v>
      </c>
      <c r="T153" s="2">
        <f t="shared" si="18"/>
        <v>10002.285714285681</v>
      </c>
      <c r="U153" s="2">
        <f t="shared" si="19"/>
        <v>700000</v>
      </c>
      <c r="V153" s="2">
        <f t="shared" si="34"/>
        <v>16875536</v>
      </c>
      <c r="W153" s="2">
        <f t="shared" si="20"/>
        <v>452454</v>
      </c>
      <c r="X153" s="2">
        <f t="shared" si="6"/>
        <v>247546</v>
      </c>
      <c r="Y153" s="2">
        <f t="shared" si="30"/>
        <v>53120063.551019832</v>
      </c>
      <c r="Z153" s="2" t="str">
        <f t="shared" si="8"/>
        <v>HERE</v>
      </c>
      <c r="AA153" s="2">
        <f>IF(Z153="HERE",Y153,AA152+Graph!$G$1*1000)</f>
        <v>53120063.551019832</v>
      </c>
      <c r="AB153" s="2">
        <f t="shared" si="21"/>
        <v>247546</v>
      </c>
      <c r="AC153" s="2">
        <f t="shared" si="31"/>
        <v>16875536</v>
      </c>
      <c r="AD153" s="3">
        <f t="shared" si="10"/>
        <v>52800000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43058533.195917852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84</v>
      </c>
      <c r="C154" s="7"/>
      <c r="D154" s="2" t="e">
        <f t="shared" si="12"/>
        <v>#N/A</v>
      </c>
      <c r="E154" s="2" t="e">
        <f t="shared" si="22"/>
        <v>#N/A</v>
      </c>
      <c r="F154" s="2">
        <v>837591.65969660878</v>
      </c>
      <c r="G154" s="2">
        <f t="shared" si="35"/>
        <v>689997.71428571432</v>
      </c>
      <c r="H154" s="2">
        <f t="shared" si="32"/>
        <v>69413496.699421629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1445076.9999999972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848933.33133253455</v>
      </c>
      <c r="Q154" s="2">
        <f t="shared" si="36"/>
        <v>700000</v>
      </c>
      <c r="R154" s="2">
        <f t="shared" si="33"/>
        <v>70695599.551019877</v>
      </c>
      <c r="S154" s="2">
        <f t="shared" si="17"/>
        <v>689997.71428571641</v>
      </c>
      <c r="T154" s="2">
        <f t="shared" si="18"/>
        <v>10002.285714285681</v>
      </c>
      <c r="U154" s="2">
        <f t="shared" si="19"/>
        <v>700000</v>
      </c>
      <c r="V154" s="2">
        <f t="shared" si="34"/>
        <v>17247442</v>
      </c>
      <c r="W154" s="2">
        <f t="shared" si="20"/>
        <v>371906</v>
      </c>
      <c r="X154" s="2">
        <f t="shared" si="6"/>
        <v>328094</v>
      </c>
      <c r="Y154" s="2">
        <f t="shared" si="30"/>
        <v>53448157.551019832</v>
      </c>
      <c r="Z154" s="2" t="str">
        <f t="shared" si="8"/>
        <v>HERE</v>
      </c>
      <c r="AA154" s="2">
        <f>IF(Z154="HERE",Y154,AA153+Graph!$G$1*1000)</f>
        <v>53448157.551019832</v>
      </c>
      <c r="AB154" s="2">
        <f t="shared" si="21"/>
        <v>328094</v>
      </c>
      <c r="AC154" s="2">
        <f t="shared" si="31"/>
        <v>17247442</v>
      </c>
      <c r="AD154" s="3">
        <f t="shared" si="10"/>
        <v>52800000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43273940.595917851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85</v>
      </c>
      <c r="C155" s="7"/>
      <c r="D155" s="2" t="e">
        <f t="shared" si="12"/>
        <v>#N/A</v>
      </c>
      <c r="E155" s="2" t="e">
        <f t="shared" si="22"/>
        <v>#N/A</v>
      </c>
      <c r="F155" s="2">
        <v>842098.85347592831</v>
      </c>
      <c r="G155" s="2">
        <f t="shared" si="35"/>
        <v>689997.71428571432</v>
      </c>
      <c r="H155" s="2">
        <f t="shared" si="32"/>
        <v>70103494.413707346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1455079.2857142829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853514.91596636176</v>
      </c>
      <c r="Q155" s="2">
        <f t="shared" si="36"/>
        <v>700000</v>
      </c>
      <c r="R155" s="2">
        <f t="shared" si="33"/>
        <v>71395599.551019877</v>
      </c>
      <c r="S155" s="2">
        <f t="shared" si="17"/>
        <v>689997.71428571641</v>
      </c>
      <c r="T155" s="2">
        <f t="shared" si="18"/>
        <v>10002.285714285681</v>
      </c>
      <c r="U155" s="2">
        <f t="shared" si="19"/>
        <v>700000</v>
      </c>
      <c r="V155" s="2">
        <f t="shared" si="34"/>
        <v>17710936.576012224</v>
      </c>
      <c r="W155" s="2">
        <f t="shared" si="20"/>
        <v>463494.57601222396</v>
      </c>
      <c r="X155" s="2">
        <f t="shared" si="6"/>
        <v>236505.42398777604</v>
      </c>
      <c r="Y155" s="2">
        <f t="shared" si="30"/>
        <v>53684662.975007609</v>
      </c>
      <c r="Z155" s="2" t="str">
        <f t="shared" si="8"/>
        <v>HERE</v>
      </c>
      <c r="AA155" s="2">
        <f>IF(Z155="HERE",Y155,AA154+Graph!$G$1*1000)</f>
        <v>53684662.975007609</v>
      </c>
      <c r="AB155" s="2">
        <f t="shared" si="21"/>
        <v>236505.42398777604</v>
      </c>
      <c r="AC155" s="2">
        <f t="shared" si="31"/>
        <v>17710936.576012224</v>
      </c>
      <c r="AD155" s="3">
        <f t="shared" si="10"/>
        <v>52800000</v>
      </c>
      <c r="AE155" s="2">
        <f>IF(AE153&gt;=52800000,52800000,IF(AB134=Graph!G$1*1000,AE154+Graph!G$1*1000,AC155))</f>
        <v>17710936.576012224</v>
      </c>
      <c r="AF155" s="3">
        <f t="shared" si="11"/>
        <v>17710936.576012224</v>
      </c>
      <c r="AG155" s="3">
        <f t="shared" si="29"/>
        <v>43395309.945917852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86</v>
      </c>
      <c r="C156" s="7"/>
      <c r="D156" s="2" t="e">
        <f t="shared" si="12"/>
        <v>#N/A</v>
      </c>
      <c r="E156" s="2" t="e">
        <f t="shared" si="22"/>
        <v>#N/A</v>
      </c>
      <c r="F156" s="2">
        <v>846606.04725527763</v>
      </c>
      <c r="G156" s="2">
        <f t="shared" si="35"/>
        <v>689997.71428571432</v>
      </c>
      <c r="H156" s="2">
        <f t="shared" si="32"/>
        <v>70793492.127993062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1465081.5714285686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858096.50060021877</v>
      </c>
      <c r="Q156" s="2">
        <f t="shared" si="36"/>
        <v>700000</v>
      </c>
      <c r="R156" s="2">
        <f t="shared" si="33"/>
        <v>72095599.551019877</v>
      </c>
      <c r="S156" s="2">
        <f t="shared" si="17"/>
        <v>689997.71428571641</v>
      </c>
      <c r="T156" s="2">
        <f t="shared" si="18"/>
        <v>10002.285714285681</v>
      </c>
      <c r="U156" s="2">
        <f t="shared" si="19"/>
        <v>700000</v>
      </c>
      <c r="V156" s="2">
        <f t="shared" si="34"/>
        <v>18178938.345803767</v>
      </c>
      <c r="W156" s="2">
        <f t="shared" si="20"/>
        <v>468001.76979154348</v>
      </c>
      <c r="X156" s="2">
        <f t="shared" si="6"/>
        <v>231998.23020845652</v>
      </c>
      <c r="Y156" s="2">
        <f t="shared" si="30"/>
        <v>53916661.205216065</v>
      </c>
      <c r="Z156" s="2" t="str">
        <f t="shared" si="8"/>
        <v>HERE</v>
      </c>
      <c r="AA156" s="2">
        <f>IF(Z156="HERE",Y156,AA155+Graph!$G$1*1000)</f>
        <v>53916661.205216065</v>
      </c>
      <c r="AB156" s="2">
        <f t="shared" si="21"/>
        <v>231998.23020845652</v>
      </c>
      <c r="AC156" s="2">
        <f t="shared" si="31"/>
        <v>18178938.345803767</v>
      </c>
      <c r="AD156" s="3">
        <f t="shared" si="10"/>
        <v>52800000</v>
      </c>
      <c r="AE156" s="2">
        <f>IF(AE154&gt;=52800000,52800000,IF(AB135=Graph!G$1*1000,AE155+Graph!G$1*1000,AC156))</f>
        <v>18178938.345803767</v>
      </c>
      <c r="AF156" s="3">
        <f t="shared" si="11"/>
        <v>18178938.345803767</v>
      </c>
      <c r="AG156" s="3">
        <f t="shared" si="29"/>
        <v>43754127.645917855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87</v>
      </c>
      <c r="C157" s="7"/>
      <c r="D157" s="2" t="e">
        <f t="shared" si="12"/>
        <v>#N/A</v>
      </c>
      <c r="E157" s="2" t="e">
        <f t="shared" si="22"/>
        <v>#N/A</v>
      </c>
      <c r="F157" s="2">
        <v>851113.24103459716</v>
      </c>
      <c r="G157" s="2">
        <f t="shared" si="35"/>
        <v>689997.71428571432</v>
      </c>
      <c r="H157" s="2">
        <f t="shared" si="32"/>
        <v>71483489.842278779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1475083.8571428542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862678.08523407578</v>
      </c>
      <c r="Q157" s="2">
        <f t="shared" si="36"/>
        <v>700000</v>
      </c>
      <c r="R157" s="2">
        <f t="shared" si="33"/>
        <v>72795599.551019877</v>
      </c>
      <c r="S157" s="2">
        <f t="shared" si="17"/>
        <v>689997.71428571641</v>
      </c>
      <c r="T157" s="2">
        <f t="shared" si="18"/>
        <v>10002.285714285681</v>
      </c>
      <c r="U157" s="2">
        <f t="shared" si="19"/>
        <v>700000</v>
      </c>
      <c r="V157" s="2">
        <f t="shared" si="34"/>
        <v>18651447.30937466</v>
      </c>
      <c r="W157" s="2">
        <f t="shared" si="20"/>
        <v>472508.96357089281</v>
      </c>
      <c r="X157" s="2">
        <f t="shared" si="6"/>
        <v>227491.03642910719</v>
      </c>
      <c r="Y157" s="2">
        <f t="shared" si="30"/>
        <v>54144152.241645172</v>
      </c>
      <c r="Z157" s="2" t="str">
        <f t="shared" si="8"/>
        <v>HERE</v>
      </c>
      <c r="AA157" s="2">
        <f>IF(Z157="HERE",Y157,AA156+Graph!$G$1*1000)</f>
        <v>54144152.241645172</v>
      </c>
      <c r="AB157" s="2">
        <f t="shared" si="21"/>
        <v>227491.03642910719</v>
      </c>
      <c r="AC157" s="2">
        <f t="shared" si="31"/>
        <v>18651447.30937466</v>
      </c>
      <c r="AD157" s="3">
        <f t="shared" si="10"/>
        <v>52800000</v>
      </c>
      <c r="AE157" s="2">
        <f>IF(AE155&gt;=52800000,52800000,IF(AB136=Graph!G$1*1000,AE156+Graph!G$1*1000,AC157))</f>
        <v>18651447.30937466</v>
      </c>
      <c r="AF157" s="3">
        <f t="shared" si="11"/>
        <v>18651447.30937466</v>
      </c>
      <c r="AG157" s="3">
        <f t="shared" si="29"/>
        <v>44086331.845917851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88</v>
      </c>
      <c r="C158" s="7"/>
      <c r="D158" s="2" t="e">
        <f t="shared" si="12"/>
        <v>#N/A</v>
      </c>
      <c r="E158" s="2" t="e">
        <f t="shared" si="22"/>
        <v>#N/A</v>
      </c>
      <c r="F158" s="2">
        <v>855620.43481391668</v>
      </c>
      <c r="G158" s="2">
        <f t="shared" si="35"/>
        <v>689997.71428571432</v>
      </c>
      <c r="H158" s="2">
        <f t="shared" si="32"/>
        <v>72173487.556564495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1485086.1428571399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867259.6698679328</v>
      </c>
      <c r="Q158" s="2">
        <f t="shared" si="36"/>
        <v>700000</v>
      </c>
      <c r="R158" s="2">
        <f t="shared" si="33"/>
        <v>73495599.551019877</v>
      </c>
      <c r="S158" s="2">
        <f t="shared" si="17"/>
        <v>689997.71428571641</v>
      </c>
      <c r="T158" s="2">
        <f t="shared" si="18"/>
        <v>10002.285714285681</v>
      </c>
      <c r="U158" s="2">
        <f t="shared" si="19"/>
        <v>700000</v>
      </c>
      <c r="V158" s="2">
        <f t="shared" si="34"/>
        <v>19128463.466724873</v>
      </c>
      <c r="W158" s="2">
        <f t="shared" si="20"/>
        <v>477016.15735021234</v>
      </c>
      <c r="X158" s="2">
        <f t="shared" si="6"/>
        <v>222983.84264978766</v>
      </c>
      <c r="Y158" s="2">
        <f t="shared" si="30"/>
        <v>54367136.08429496</v>
      </c>
      <c r="Z158" s="2" t="str">
        <f t="shared" si="8"/>
        <v>HERE</v>
      </c>
      <c r="AA158" s="2">
        <f>IF(Z158="HERE",Y158,AA157+Graph!$G$1*1000)</f>
        <v>54367136.08429496</v>
      </c>
      <c r="AB158" s="2">
        <f t="shared" si="21"/>
        <v>222983.84264978766</v>
      </c>
      <c r="AC158" s="2">
        <f t="shared" si="31"/>
        <v>19128463.466724873</v>
      </c>
      <c r="AD158" s="3">
        <f t="shared" si="10"/>
        <v>52800000</v>
      </c>
      <c r="AE158" s="2">
        <f>IF(AE156&gt;=52800000,52800000,IF(AB137=Graph!G$1*1000,AE157+Graph!G$1*1000,AC158))</f>
        <v>19128463.466724873</v>
      </c>
      <c r="AF158" s="3">
        <f t="shared" si="11"/>
        <v>19128463.466724873</v>
      </c>
      <c r="AG158" s="3">
        <f t="shared" si="29"/>
        <v>44397789.245917849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89</v>
      </c>
      <c r="C159" s="7"/>
      <c r="D159" s="2" t="e">
        <f t="shared" si="12"/>
        <v>#N/A</v>
      </c>
      <c r="E159" s="2" t="e">
        <f t="shared" si="22"/>
        <v>#N/A</v>
      </c>
      <c r="F159" s="2">
        <v>860127.62859326601</v>
      </c>
      <c r="G159" s="2">
        <f t="shared" si="35"/>
        <v>689997.71428571432</v>
      </c>
      <c r="H159" s="2">
        <f t="shared" si="32"/>
        <v>72863485.270850211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1495088.4285714256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871841.25450178981</v>
      </c>
      <c r="Q159" s="2">
        <f t="shared" si="36"/>
        <v>700000</v>
      </c>
      <c r="R159" s="2">
        <f t="shared" si="33"/>
        <v>74195599.551019877</v>
      </c>
      <c r="S159" s="2">
        <f t="shared" si="17"/>
        <v>689997.71428571641</v>
      </c>
      <c r="T159" s="2">
        <f t="shared" si="18"/>
        <v>10002.285714285681</v>
      </c>
      <c r="U159" s="2">
        <f t="shared" si="19"/>
        <v>700000</v>
      </c>
      <c r="V159" s="2">
        <f t="shared" si="34"/>
        <v>19609986.817854404</v>
      </c>
      <c r="W159" s="2">
        <f t="shared" si="20"/>
        <v>481523.35112953186</v>
      </c>
      <c r="X159" s="2">
        <f t="shared" si="6"/>
        <v>218476.64887046814</v>
      </c>
      <c r="Y159" s="2">
        <f t="shared" ref="Y159:Y222" si="37">IF(COUNT($C160)=0,IF(COUNT($C159)=1,C159,SUM(Y158+X159)),C159)</f>
        <v>54585612.733165428</v>
      </c>
      <c r="Z159" s="2" t="str">
        <f t="shared" si="8"/>
        <v>HERE</v>
      </c>
      <c r="AA159" s="2">
        <f>IF(Z159="HERE",Y159,AA158+Graph!$G$1*1000)</f>
        <v>54585612.733165428</v>
      </c>
      <c r="AB159" s="2">
        <f t="shared" si="21"/>
        <v>218476.64887046814</v>
      </c>
      <c r="AC159" s="2">
        <f t="shared" ref="AC159:AC222" si="38">IF(Z160="HERE",V159,AC158)</f>
        <v>19609986.817854404</v>
      </c>
      <c r="AD159" s="3">
        <f t="shared" si="10"/>
        <v>52800000</v>
      </c>
      <c r="AE159" s="2">
        <f>IF(AE157&gt;=52800000,52800000,IF(AB138=Graph!G$1*1000,AE158+Graph!G$1*1000,AC159))</f>
        <v>19609986.817854404</v>
      </c>
      <c r="AF159" s="3">
        <f t="shared" si="11"/>
        <v>19609986.817854404</v>
      </c>
      <c r="AG159" s="3">
        <f t="shared" si="29"/>
        <v>44629125.645917855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90</v>
      </c>
      <c r="C160" s="7"/>
      <c r="D160" s="2" t="e">
        <f t="shared" si="12"/>
        <v>#N/A</v>
      </c>
      <c r="E160" s="2" t="e">
        <f t="shared" si="22"/>
        <v>#N/A</v>
      </c>
      <c r="F160" s="2">
        <v>864634.82237258554</v>
      </c>
      <c r="G160" s="2">
        <f t="shared" si="35"/>
        <v>689997.71428571432</v>
      </c>
      <c r="H160" s="2">
        <f t="shared" ref="H160:H223" si="39">IF(COUNT($C161)=0,IF(COUNT($C160)=1,C160,SUM(H159+G160)),C160)</f>
        <v>73553482.985135928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1505090.7142857113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876422.83913564682</v>
      </c>
      <c r="Q160" s="2">
        <f t="shared" si="36"/>
        <v>700000</v>
      </c>
      <c r="R160" s="2">
        <f t="shared" ref="R160:R223" si="40">IF(COUNT($C161)=0,IF(COUNT($C160)=1,M160,SUM(R159+Q160)),M160)</f>
        <v>74895599.551019877</v>
      </c>
      <c r="S160" s="2">
        <f t="shared" si="17"/>
        <v>689997.71428571641</v>
      </c>
      <c r="T160" s="2">
        <f t="shared" si="18"/>
        <v>10002.285714285681</v>
      </c>
      <c r="U160" s="2">
        <f t="shared" si="19"/>
        <v>700000</v>
      </c>
      <c r="V160" s="2">
        <f t="shared" si="34"/>
        <v>20096017.362763286</v>
      </c>
      <c r="W160" s="2">
        <f t="shared" si="20"/>
        <v>486030.54490888119</v>
      </c>
      <c r="X160" s="2">
        <f t="shared" si="6"/>
        <v>213969.45509111881</v>
      </c>
      <c r="Y160" s="2">
        <f t="shared" si="37"/>
        <v>54799582.188256547</v>
      </c>
      <c r="Z160" s="2" t="str">
        <f t="shared" si="8"/>
        <v>HERE</v>
      </c>
      <c r="AA160" s="2">
        <f>IF(Z160="HERE",Y160,AA159+Graph!$G$1*1000)</f>
        <v>54799582.188256547</v>
      </c>
      <c r="AB160" s="2">
        <f t="shared" si="21"/>
        <v>213969.45509111881</v>
      </c>
      <c r="AC160" s="2">
        <f t="shared" si="38"/>
        <v>20096017.362763286</v>
      </c>
      <c r="AD160" s="3">
        <f t="shared" si="10"/>
        <v>52800000</v>
      </c>
      <c r="AE160" s="2">
        <f>IF(AE158&gt;=52800000,52800000,IF(AB139=Graph!G$1*1000,AE159+Graph!G$1*1000,AC160))</f>
        <v>20096017.362763286</v>
      </c>
      <c r="AF160" s="3">
        <f t="shared" si="11"/>
        <v>20096017.362763286</v>
      </c>
      <c r="AG160" s="3">
        <f t="shared" si="29"/>
        <v>44850649.645917855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91</v>
      </c>
      <c r="C161" s="7"/>
      <c r="D161" s="2" t="e">
        <f t="shared" si="12"/>
        <v>#N/A</v>
      </c>
      <c r="E161" s="2" t="e">
        <f t="shared" si="22"/>
        <v>#N/A</v>
      </c>
      <c r="F161" s="2">
        <v>869142.01615190506</v>
      </c>
      <c r="G161" s="2">
        <f t="shared" si="35"/>
        <v>689997.71428571432</v>
      </c>
      <c r="H161" s="2">
        <f t="shared" si="39"/>
        <v>74243480.699421644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1515092.999999997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881004.42376950383</v>
      </c>
      <c r="Q161" s="2">
        <f t="shared" si="36"/>
        <v>700000</v>
      </c>
      <c r="R161" s="2">
        <f t="shared" si="40"/>
        <v>75595599.551019877</v>
      </c>
      <c r="S161" s="2">
        <f t="shared" si="17"/>
        <v>689997.71428571641</v>
      </c>
      <c r="T161" s="2">
        <f t="shared" si="18"/>
        <v>10002.285714285681</v>
      </c>
      <c r="U161" s="2">
        <f t="shared" si="19"/>
        <v>700000</v>
      </c>
      <c r="V161" s="2">
        <f t="shared" si="34"/>
        <v>20586555.101451486</v>
      </c>
      <c r="W161" s="2">
        <f t="shared" si="20"/>
        <v>490537.73868820071</v>
      </c>
      <c r="X161" s="2">
        <f t="shared" si="6"/>
        <v>209462.26131179929</v>
      </c>
      <c r="Y161" s="2">
        <f t="shared" si="37"/>
        <v>55009044.449568346</v>
      </c>
      <c r="Z161" s="2" t="str">
        <f t="shared" si="8"/>
        <v>HERE</v>
      </c>
      <c r="AA161" s="2">
        <f>IF(Z161="HERE",Y161,AA160+Graph!$G$1*1000)</f>
        <v>55009044.449568346</v>
      </c>
      <c r="AB161" s="2">
        <f t="shared" si="21"/>
        <v>209462.26131179929</v>
      </c>
      <c r="AC161" s="2">
        <f t="shared" si="38"/>
        <v>20586555.101451486</v>
      </c>
      <c r="AD161" s="3">
        <f t="shared" si="10"/>
        <v>52800000</v>
      </c>
      <c r="AE161" s="2">
        <f>IF(AE159&gt;=52800000,52800000,IF(AB140=Graph!G$1*1000,AE160+Graph!G$1*1000,AC161))</f>
        <v>20586555.101451486</v>
      </c>
      <c r="AF161" s="3">
        <f t="shared" si="11"/>
        <v>20586555.101451486</v>
      </c>
      <c r="AG161" s="3">
        <f t="shared" si="29"/>
        <v>45060611.095917851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92</v>
      </c>
      <c r="C162" s="7"/>
      <c r="D162" s="2" t="e">
        <f t="shared" si="12"/>
        <v>#N/A</v>
      </c>
      <c r="E162" s="2" t="e">
        <f t="shared" si="22"/>
        <v>#N/A</v>
      </c>
      <c r="F162" s="2">
        <v>873649.20993125439</v>
      </c>
      <c r="G162" s="2">
        <f t="shared" si="35"/>
        <v>689997.71428571432</v>
      </c>
      <c r="H162" s="2">
        <f t="shared" si="39"/>
        <v>74933478.413707361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1525095.2857142827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885586.00840336084</v>
      </c>
      <c r="Q162" s="2">
        <f t="shared" si="36"/>
        <v>700000</v>
      </c>
      <c r="R162" s="2">
        <f t="shared" si="40"/>
        <v>76295599.551019877</v>
      </c>
      <c r="S162" s="2">
        <f t="shared" si="17"/>
        <v>689997.71428571641</v>
      </c>
      <c r="T162" s="2">
        <f t="shared" si="18"/>
        <v>10002.285714285681</v>
      </c>
      <c r="U162" s="2">
        <f t="shared" si="19"/>
        <v>700000</v>
      </c>
      <c r="V162" s="2">
        <f t="shared" si="34"/>
        <v>21081600.033919007</v>
      </c>
      <c r="W162" s="2">
        <f t="shared" si="20"/>
        <v>495044.93246752024</v>
      </c>
      <c r="X162" s="2">
        <f t="shared" si="6"/>
        <v>204955.06753247976</v>
      </c>
      <c r="Y162" s="2">
        <f t="shared" si="37"/>
        <v>55213999.517100826</v>
      </c>
      <c r="Z162" s="2" t="str">
        <f t="shared" si="8"/>
        <v>HERE</v>
      </c>
      <c r="AA162" s="2">
        <f>IF(Z162="HERE",Y162,AA161+Graph!$G$1*1000)</f>
        <v>55213999.517100826</v>
      </c>
      <c r="AB162" s="2">
        <f t="shared" si="21"/>
        <v>204955.06753247976</v>
      </c>
      <c r="AC162" s="2">
        <f t="shared" si="38"/>
        <v>21081600.033919007</v>
      </c>
      <c r="AD162" s="3">
        <f t="shared" si="10"/>
        <v>52800000</v>
      </c>
      <c r="AE162" s="2">
        <f>IF(AE160&gt;=52800000,52800000,IF(AB141=Graph!G$1*1000,AE161+Graph!G$1*1000,AC162))</f>
        <v>21081600.033919007</v>
      </c>
      <c r="AF162" s="3">
        <f t="shared" si="11"/>
        <v>21081600.033919007</v>
      </c>
      <c r="AG162" s="3">
        <f t="shared" si="29"/>
        <v>45223894.795917846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93</v>
      </c>
      <c r="C163" s="7"/>
      <c r="D163" s="2" t="e">
        <f t="shared" si="12"/>
        <v>#N/A</v>
      </c>
      <c r="E163" s="2" t="e">
        <f t="shared" si="22"/>
        <v>#N/A</v>
      </c>
      <c r="F163" s="2">
        <v>878156.40371057391</v>
      </c>
      <c r="G163" s="2">
        <f t="shared" si="35"/>
        <v>689997.71428571432</v>
      </c>
      <c r="H163" s="2">
        <f t="shared" si="39"/>
        <v>75623476.127993077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1535097.5714285683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890167.59303721786</v>
      </c>
      <c r="Q163" s="2">
        <f t="shared" si="36"/>
        <v>700000</v>
      </c>
      <c r="R163" s="2">
        <f t="shared" si="40"/>
        <v>76995599.551019877</v>
      </c>
      <c r="S163" s="2">
        <f t="shared" si="17"/>
        <v>689997.71428571641</v>
      </c>
      <c r="T163" s="2">
        <f t="shared" si="18"/>
        <v>10002.285714285681</v>
      </c>
      <c r="U163" s="2">
        <f t="shared" si="19"/>
        <v>700000</v>
      </c>
      <c r="V163" s="2">
        <f t="shared" si="34"/>
        <v>21581152.160165876</v>
      </c>
      <c r="W163" s="2">
        <f t="shared" si="20"/>
        <v>499552.12624686956</v>
      </c>
      <c r="X163" s="2">
        <f t="shared" si="6"/>
        <v>200447.87375313044</v>
      </c>
      <c r="Y163" s="2">
        <f t="shared" si="37"/>
        <v>55414447.390853956</v>
      </c>
      <c r="Z163" s="2" t="str">
        <f t="shared" si="8"/>
        <v>HERE</v>
      </c>
      <c r="AA163" s="2">
        <f>IF(Z163="HERE",Y163,AA162+Graph!$G$1*1000)</f>
        <v>55414447.390853956</v>
      </c>
      <c r="AB163" s="2">
        <f t="shared" si="21"/>
        <v>200447.87375313044</v>
      </c>
      <c r="AC163" s="2">
        <f t="shared" si="38"/>
        <v>21581152.160165876</v>
      </c>
      <c r="AD163" s="3">
        <f t="shared" si="10"/>
        <v>52800000</v>
      </c>
      <c r="AE163" s="2">
        <f>IF(AE161&gt;=52800000,52800000,IF(AB142=Graph!G$1*1000,AE162+Graph!G$1*1000,AC163))</f>
        <v>21581152.160165876</v>
      </c>
      <c r="AF163" s="3">
        <f t="shared" si="11"/>
        <v>21581152.160165876</v>
      </c>
      <c r="AG163" s="3">
        <f t="shared" si="29"/>
        <v>45616134.495917849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94</v>
      </c>
      <c r="C164" s="7"/>
      <c r="D164" s="2" t="e">
        <f t="shared" si="12"/>
        <v>#N/A</v>
      </c>
      <c r="E164" s="2" t="e">
        <f t="shared" si="22"/>
        <v>#N/A</v>
      </c>
      <c r="F164" s="2">
        <v>882663.59748989344</v>
      </c>
      <c r="G164" s="2">
        <f t="shared" si="35"/>
        <v>689997.71428571432</v>
      </c>
      <c r="H164" s="2">
        <f t="shared" si="39"/>
        <v>76313473.842278793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1545099.857142854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894749.17767104506</v>
      </c>
      <c r="Q164" s="2">
        <f t="shared" si="36"/>
        <v>700000</v>
      </c>
      <c r="R164" s="2">
        <f t="shared" si="40"/>
        <v>77695599.551019877</v>
      </c>
      <c r="S164" s="2">
        <f t="shared" si="17"/>
        <v>689997.71428571641</v>
      </c>
      <c r="T164" s="2">
        <f t="shared" si="18"/>
        <v>10002.285714285681</v>
      </c>
      <c r="U164" s="2">
        <f t="shared" si="19"/>
        <v>700000</v>
      </c>
      <c r="V164" s="2">
        <f t="shared" si="34"/>
        <v>22085211.480192065</v>
      </c>
      <c r="W164" s="2">
        <f t="shared" si="20"/>
        <v>504059.32002618909</v>
      </c>
      <c r="X164" s="2">
        <f t="shared" si="6"/>
        <v>195940.67997381091</v>
      </c>
      <c r="Y164" s="2">
        <f t="shared" si="37"/>
        <v>55610388.070827767</v>
      </c>
      <c r="Z164" s="2" t="str">
        <f t="shared" si="8"/>
        <v>HERE</v>
      </c>
      <c r="AA164" s="2">
        <f>IF(Z164="HERE",Y164,AA163+Graph!$G$1*1000)</f>
        <v>55610388.070827767</v>
      </c>
      <c r="AB164" s="2">
        <f t="shared" si="21"/>
        <v>195940.67997381091</v>
      </c>
      <c r="AC164" s="2">
        <f t="shared" si="38"/>
        <v>22085211.480192065</v>
      </c>
      <c r="AD164" s="3">
        <f t="shared" si="10"/>
        <v>52800000</v>
      </c>
      <c r="AE164" s="2">
        <f>IF(AE162&gt;=52800000,52800000,IF(AB143=Graph!G$1*1000,AE163+Graph!G$1*1000,AC164))</f>
        <v>22085211.480192065</v>
      </c>
      <c r="AF164" s="3">
        <f t="shared" si="11"/>
        <v>22085211.480192065</v>
      </c>
      <c r="AG164" s="3">
        <f t="shared" si="29"/>
        <v>45946526.495917849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95</v>
      </c>
      <c r="C165" s="7"/>
      <c r="D165" s="2" t="e">
        <f t="shared" si="12"/>
        <v>#N/A</v>
      </c>
      <c r="E165" s="2" t="e">
        <f t="shared" si="22"/>
        <v>#N/A</v>
      </c>
      <c r="F165" s="2">
        <v>887170.79126924276</v>
      </c>
      <c r="G165" s="2">
        <f t="shared" si="35"/>
        <v>689997.71428571432</v>
      </c>
      <c r="H165" s="2">
        <f t="shared" si="39"/>
        <v>77003471.55656451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1555102.1428571397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899330.76230490208</v>
      </c>
      <c r="Q165" s="2">
        <f t="shared" si="36"/>
        <v>700000</v>
      </c>
      <c r="R165" s="2">
        <f t="shared" si="40"/>
        <v>78395599.551019877</v>
      </c>
      <c r="S165" s="2">
        <f t="shared" si="17"/>
        <v>689997.71428571641</v>
      </c>
      <c r="T165" s="2">
        <f t="shared" si="18"/>
        <v>10002.285714285681</v>
      </c>
      <c r="U165" s="2">
        <f t="shared" si="19"/>
        <v>700000</v>
      </c>
      <c r="V165" s="2">
        <f t="shared" si="34"/>
        <v>22593777.993997574</v>
      </c>
      <c r="W165" s="2">
        <f t="shared" si="20"/>
        <v>508566.51380550861</v>
      </c>
      <c r="X165" s="2">
        <f t="shared" si="6"/>
        <v>191433.48619449139</v>
      </c>
      <c r="Y165" s="2">
        <f t="shared" si="37"/>
        <v>55801821.557022259</v>
      </c>
      <c r="Z165" s="2" t="str">
        <f t="shared" si="8"/>
        <v>HERE</v>
      </c>
      <c r="AA165" s="2">
        <f>IF(Z165="HERE",Y165,AA164+Graph!$G$1*1000)</f>
        <v>55801821.557022259</v>
      </c>
      <c r="AB165" s="2">
        <f t="shared" si="21"/>
        <v>191433.48619449139</v>
      </c>
      <c r="AC165" s="2">
        <f t="shared" si="38"/>
        <v>22593777.993997574</v>
      </c>
      <c r="AD165" s="3">
        <f t="shared" si="10"/>
        <v>52800000</v>
      </c>
      <c r="AE165" s="2">
        <f>IF(AE163&gt;=52800000,52800000,IF(AB144=Graph!G$1*1000,AE164+Graph!G$1*1000,AC165))</f>
        <v>22593777.993997574</v>
      </c>
      <c r="AF165" s="3">
        <f t="shared" si="11"/>
        <v>22593777.993997574</v>
      </c>
      <c r="AG165" s="3">
        <f t="shared" si="29"/>
        <v>46226486.295917846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96</v>
      </c>
      <c r="C166" s="7"/>
      <c r="D166" s="2" t="e">
        <f t="shared" si="12"/>
        <v>#N/A</v>
      </c>
      <c r="E166" s="2" t="e">
        <f t="shared" si="22"/>
        <v>#N/A</v>
      </c>
      <c r="F166" s="2">
        <v>891677.98504856229</v>
      </c>
      <c r="G166" s="2">
        <f t="shared" ref="G166:G229" si="41">IF(F166&gt;700000,$AK$31*1000,F166)</f>
        <v>689997.71428571432</v>
      </c>
      <c r="H166" s="2">
        <f t="shared" si="39"/>
        <v>77693469.270850226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1565104.4285714254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903912.34693875909</v>
      </c>
      <c r="Q166" s="2">
        <f t="shared" ref="Q166:Q229" si="42">IF(P166&gt;700000,700000,P166)</f>
        <v>700000</v>
      </c>
      <c r="R166" s="2">
        <f t="shared" si="40"/>
        <v>79095599.551019877</v>
      </c>
      <c r="S166" s="2">
        <f t="shared" si="17"/>
        <v>689997.71428571641</v>
      </c>
      <c r="T166" s="2">
        <f t="shared" si="18"/>
        <v>10002.285714285681</v>
      </c>
      <c r="U166" s="2">
        <f t="shared" si="19"/>
        <v>700000</v>
      </c>
      <c r="V166" s="2">
        <f t="shared" si="34"/>
        <v>23106851.701582432</v>
      </c>
      <c r="W166" s="2">
        <f t="shared" si="20"/>
        <v>513073.70758485794</v>
      </c>
      <c r="X166" s="2">
        <f t="shared" si="6"/>
        <v>186926.29241514206</v>
      </c>
      <c r="Y166" s="2">
        <f t="shared" si="37"/>
        <v>55988747.849437401</v>
      </c>
      <c r="Z166" s="2" t="str">
        <f t="shared" si="8"/>
        <v>HERE</v>
      </c>
      <c r="AA166" s="2">
        <f>IF(Z166="HERE",Y166,AA165+Graph!$G$1*1000)</f>
        <v>55988747.849437401</v>
      </c>
      <c r="AB166" s="2">
        <f t="shared" si="21"/>
        <v>186926.29241514206</v>
      </c>
      <c r="AC166" s="2">
        <f t="shared" si="38"/>
        <v>23106851.701582432</v>
      </c>
      <c r="AD166" s="3">
        <f t="shared" si="10"/>
        <v>52800000</v>
      </c>
      <c r="AE166" s="2">
        <f>IF(AE164&gt;=52800000,52800000,IF(AB145=Graph!G$1*1000,AE165+Graph!G$1*1000,AC166))</f>
        <v>23106851.701582432</v>
      </c>
      <c r="AF166" s="3">
        <f t="shared" si="11"/>
        <v>23106851.701582432</v>
      </c>
      <c r="AG166" s="3">
        <f t="shared" si="29"/>
        <v>46473297.795917846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97</v>
      </c>
      <c r="C167" s="7"/>
      <c r="D167" s="2" t="e">
        <f t="shared" si="12"/>
        <v>#N/A</v>
      </c>
      <c r="E167" s="2" t="e">
        <f t="shared" si="22"/>
        <v>#N/A</v>
      </c>
      <c r="F167" s="2">
        <v>896185.17882788181</v>
      </c>
      <c r="G167" s="2">
        <f t="shared" si="41"/>
        <v>689997.71428571432</v>
      </c>
      <c r="H167" s="2">
        <f t="shared" si="39"/>
        <v>78383466.985135943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1575106.7142857111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908493.9315726161</v>
      </c>
      <c r="Q167" s="2">
        <f t="shared" si="42"/>
        <v>700000</v>
      </c>
      <c r="R167" s="2">
        <f t="shared" si="40"/>
        <v>79795599.551019877</v>
      </c>
      <c r="S167" s="2">
        <f t="shared" si="17"/>
        <v>689997.71428571641</v>
      </c>
      <c r="T167" s="2">
        <f t="shared" si="18"/>
        <v>10002.285714285681</v>
      </c>
      <c r="U167" s="2">
        <f t="shared" si="19"/>
        <v>700000</v>
      </c>
      <c r="V167" s="2">
        <f t="shared" si="34"/>
        <v>23624432.602946609</v>
      </c>
      <c r="W167" s="2">
        <f t="shared" si="20"/>
        <v>517580.90136417747</v>
      </c>
      <c r="X167" s="2">
        <f t="shared" si="6"/>
        <v>182419.09863582253</v>
      </c>
      <c r="Y167" s="2">
        <f t="shared" si="37"/>
        <v>56171166.948073223</v>
      </c>
      <c r="Z167" s="2" t="str">
        <f t="shared" si="8"/>
        <v>HERE</v>
      </c>
      <c r="AA167" s="2">
        <f>IF(Z167="HERE",Y167,AA166+Graph!$G$1*1000)</f>
        <v>56171166.948073223</v>
      </c>
      <c r="AB167" s="2">
        <f t="shared" si="21"/>
        <v>182419.09863582253</v>
      </c>
      <c r="AC167" s="2">
        <f t="shared" si="38"/>
        <v>23624432.602946609</v>
      </c>
      <c r="AD167" s="3">
        <f t="shared" si="10"/>
        <v>52800000</v>
      </c>
      <c r="AE167" s="2">
        <f>IF(AE165&gt;=52800000,52800000,IF(AB146=Graph!G$1*1000,AE166+Graph!G$1*1000,AC167))</f>
        <v>23624432.602946609</v>
      </c>
      <c r="AF167" s="3">
        <f t="shared" si="11"/>
        <v>23624432.602946609</v>
      </c>
      <c r="AG167" s="3">
        <f t="shared" si="29"/>
        <v>46675649.195917852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98</v>
      </c>
      <c r="C168" s="7"/>
      <c r="D168" s="2" t="e">
        <f t="shared" si="12"/>
        <v>#N/A</v>
      </c>
      <c r="E168" s="2" t="e">
        <f t="shared" si="22"/>
        <v>#N/A</v>
      </c>
      <c r="F168" s="2">
        <v>900692.37260723114</v>
      </c>
      <c r="G168" s="2">
        <f t="shared" si="41"/>
        <v>689997.71428571432</v>
      </c>
      <c r="H168" s="2">
        <f t="shared" si="39"/>
        <v>79073464.699421659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1585108.9999999967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913075.51620647311</v>
      </c>
      <c r="Q168" s="2">
        <f t="shared" si="42"/>
        <v>700000</v>
      </c>
      <c r="R168" s="2">
        <f t="shared" si="40"/>
        <v>80495599.551019877</v>
      </c>
      <c r="S168" s="2">
        <f t="shared" si="17"/>
        <v>689997.71428571641</v>
      </c>
      <c r="T168" s="2">
        <f t="shared" si="18"/>
        <v>10002.285714285681</v>
      </c>
      <c r="U168" s="2">
        <f t="shared" si="19"/>
        <v>700000</v>
      </c>
      <c r="V168" s="2">
        <f t="shared" si="34"/>
        <v>24146520.698090106</v>
      </c>
      <c r="W168" s="2">
        <f t="shared" si="20"/>
        <v>522088.09514349699</v>
      </c>
      <c r="X168" s="2">
        <f t="shared" si="6"/>
        <v>177911.90485650301</v>
      </c>
      <c r="Y168" s="2">
        <f t="shared" si="37"/>
        <v>56349078.852929726</v>
      </c>
      <c r="Z168" s="2" t="str">
        <f t="shared" si="8"/>
        <v>HERE</v>
      </c>
      <c r="AA168" s="2">
        <f>IF(Z168="HERE",Y168,AA167+Graph!$G$1*1000)</f>
        <v>56349078.852929726</v>
      </c>
      <c r="AB168" s="2">
        <f t="shared" si="21"/>
        <v>177911.90485650301</v>
      </c>
      <c r="AC168" s="2">
        <f t="shared" si="38"/>
        <v>24146520.698090106</v>
      </c>
      <c r="AD168" s="3">
        <f t="shared" si="10"/>
        <v>52800000</v>
      </c>
      <c r="AE168" s="2">
        <f>IF(AE166&gt;=52800000,52800000,IF(AB147=Graph!G$1*1000,AE167+Graph!G$1*1000,AC168))</f>
        <v>24146520.698090106</v>
      </c>
      <c r="AF168" s="3">
        <f t="shared" si="11"/>
        <v>24146520.698090106</v>
      </c>
      <c r="AG168" s="3">
        <f t="shared" si="29"/>
        <v>46842736.645917855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99</v>
      </c>
      <c r="C169" s="7"/>
      <c r="D169" s="2" t="e">
        <f t="shared" si="12"/>
        <v>#N/A</v>
      </c>
      <c r="E169" s="2" t="e">
        <f t="shared" si="22"/>
        <v>#N/A</v>
      </c>
      <c r="F169" s="2">
        <v>905199.56638655066</v>
      </c>
      <c r="G169" s="2">
        <f t="shared" si="41"/>
        <v>689997.71428571432</v>
      </c>
      <c r="H169" s="2">
        <f t="shared" si="39"/>
        <v>79763462.413707376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1595111.2857142824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917657.10084033012</v>
      </c>
      <c r="Q169" s="2">
        <f t="shared" si="42"/>
        <v>700000</v>
      </c>
      <c r="R169" s="2">
        <f t="shared" si="40"/>
        <v>81195599.551019877</v>
      </c>
      <c r="S169" s="2">
        <f t="shared" si="17"/>
        <v>689997.71428571641</v>
      </c>
      <c r="T169" s="2">
        <f t="shared" si="18"/>
        <v>10002.285714285681</v>
      </c>
      <c r="U169" s="2">
        <f t="shared" si="19"/>
        <v>700000</v>
      </c>
      <c r="V169" s="2">
        <f t="shared" si="34"/>
        <v>24673115.987012953</v>
      </c>
      <c r="W169" s="2">
        <f t="shared" si="20"/>
        <v>526595.28892284632</v>
      </c>
      <c r="X169" s="2">
        <f t="shared" si="6"/>
        <v>173404.71107715368</v>
      </c>
      <c r="Y169" s="2">
        <f t="shared" si="37"/>
        <v>56522483.56400688</v>
      </c>
      <c r="Z169" s="2" t="str">
        <f t="shared" si="8"/>
        <v>HERE</v>
      </c>
      <c r="AA169" s="2">
        <f>IF(Z169="HERE",Y169,AA168+Graph!$G$1*1000)</f>
        <v>56522483.56400688</v>
      </c>
      <c r="AB169" s="2">
        <f t="shared" si="21"/>
        <v>173404.71107715368</v>
      </c>
      <c r="AC169" s="2">
        <f t="shared" si="38"/>
        <v>24673115.987012953</v>
      </c>
      <c r="AD169" s="3">
        <f t="shared" si="10"/>
        <v>52800000</v>
      </c>
      <c r="AE169" s="2">
        <f>IF(AE167&gt;=52800000,52800000,IF(AB148=Graph!G$1*1000,AE168+Graph!G$1*1000,AC169))</f>
        <v>24673115.987012953</v>
      </c>
      <c r="AF169" s="3">
        <f t="shared" si="11"/>
        <v>24673115.987012953</v>
      </c>
      <c r="AG169" s="3">
        <f t="shared" si="29"/>
        <v>47043178.945917852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100</v>
      </c>
      <c r="C170" s="7"/>
      <c r="D170" s="2" t="e">
        <f t="shared" si="12"/>
        <v>#N/A</v>
      </c>
      <c r="E170" s="2" t="e">
        <f t="shared" si="22"/>
        <v>#N/A</v>
      </c>
      <c r="F170" s="2">
        <v>909706.76016587019</v>
      </c>
      <c r="G170" s="2">
        <f t="shared" si="41"/>
        <v>689997.71428571432</v>
      </c>
      <c r="H170" s="2">
        <f t="shared" si="39"/>
        <v>80453460.127993092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1605113.5714285681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922238.68547418714</v>
      </c>
      <c r="Q170" s="2">
        <f t="shared" si="42"/>
        <v>700000</v>
      </c>
      <c r="R170" s="2">
        <f t="shared" si="40"/>
        <v>81895599.551019877</v>
      </c>
      <c r="S170" s="2">
        <f t="shared" si="17"/>
        <v>689997.71428571641</v>
      </c>
      <c r="T170" s="2">
        <f t="shared" si="18"/>
        <v>10002.285714285681</v>
      </c>
      <c r="U170" s="2">
        <f t="shared" si="19"/>
        <v>700000</v>
      </c>
      <c r="V170" s="2">
        <f t="shared" si="34"/>
        <v>25204218.469715118</v>
      </c>
      <c r="W170" s="2">
        <f t="shared" si="20"/>
        <v>531102.48270216584</v>
      </c>
      <c r="X170" s="2">
        <f t="shared" si="6"/>
        <v>168897.51729783416</v>
      </c>
      <c r="Y170" s="2">
        <f t="shared" si="37"/>
        <v>56691381.081304714</v>
      </c>
      <c r="Z170" s="2" t="str">
        <f t="shared" si="8"/>
        <v>HERE</v>
      </c>
      <c r="AA170" s="2">
        <f>IF(Z170="HERE",Y170,AA169+Graph!$G$1*1000)</f>
        <v>56691381.081304714</v>
      </c>
      <c r="AB170" s="2">
        <f t="shared" si="21"/>
        <v>168897.51729783416</v>
      </c>
      <c r="AC170" s="2">
        <f t="shared" si="38"/>
        <v>25204218.469715118</v>
      </c>
      <c r="AD170" s="3">
        <f t="shared" si="10"/>
        <v>52800000</v>
      </c>
      <c r="AE170" s="2">
        <f>IF(AE168&gt;=52800000,52800000,IF(AB149=Graph!G$1*1000,AE169+Graph!G$1*1000,AC170))</f>
        <v>25204218.469715118</v>
      </c>
      <c r="AF170" s="3">
        <f t="shared" si="11"/>
        <v>25204218.469715118</v>
      </c>
      <c r="AG170" s="3">
        <f t="shared" si="29"/>
        <v>47470911.245917849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101</v>
      </c>
      <c r="C171" s="7"/>
      <c r="D171" s="2" t="e">
        <f t="shared" si="12"/>
        <v>#N/A</v>
      </c>
      <c r="E171" s="2" t="e">
        <f t="shared" si="22"/>
        <v>#N/A</v>
      </c>
      <c r="F171" s="2">
        <v>914213.95394521952</v>
      </c>
      <c r="G171" s="2">
        <f t="shared" si="41"/>
        <v>689997.71428571432</v>
      </c>
      <c r="H171" s="2">
        <f t="shared" si="39"/>
        <v>81143457.842278808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1615115.8571428538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926820.27010804415</v>
      </c>
      <c r="Q171" s="2">
        <f t="shared" si="42"/>
        <v>700000</v>
      </c>
      <c r="R171" s="2">
        <f t="shared" si="40"/>
        <v>82595599.551019877</v>
      </c>
      <c r="S171" s="2">
        <f t="shared" si="17"/>
        <v>689997.71428571641</v>
      </c>
      <c r="T171" s="2">
        <f t="shared" si="18"/>
        <v>10002.285714285681</v>
      </c>
      <c r="U171" s="2">
        <f t="shared" si="19"/>
        <v>700000</v>
      </c>
      <c r="V171" s="2">
        <f t="shared" si="34"/>
        <v>25739828.146196634</v>
      </c>
      <c r="W171" s="2">
        <f t="shared" si="20"/>
        <v>535609.67648151517</v>
      </c>
      <c r="X171" s="2">
        <f t="shared" si="6"/>
        <v>164390.32351848483</v>
      </c>
      <c r="Y171" s="2">
        <f t="shared" si="37"/>
        <v>56855771.404823199</v>
      </c>
      <c r="Z171" s="2" t="str">
        <f t="shared" si="8"/>
        <v>HERE</v>
      </c>
      <c r="AA171" s="2">
        <f>IF(Z171="HERE",Y171,AA170+Graph!$G$1*1000)</f>
        <v>56855771.404823199</v>
      </c>
      <c r="AB171" s="2">
        <f t="shared" si="21"/>
        <v>164390.32351848483</v>
      </c>
      <c r="AC171" s="2">
        <f t="shared" si="38"/>
        <v>25739828.146196634</v>
      </c>
      <c r="AD171" s="3">
        <f t="shared" si="10"/>
        <v>52800000</v>
      </c>
      <c r="AE171" s="2">
        <f>IF(AE169&gt;=52800000,52800000,IF(AB150=Graph!G$1*1000,AE170+Graph!G$1*1000,AC171))</f>
        <v>25739828.146196634</v>
      </c>
      <c r="AF171" s="3">
        <f t="shared" si="11"/>
        <v>25739828.146196634</v>
      </c>
      <c r="AG171" s="3">
        <f t="shared" si="29"/>
        <v>47866348.645917855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102</v>
      </c>
      <c r="C172" s="7"/>
      <c r="D172" s="2" t="e">
        <f t="shared" si="12"/>
        <v>#N/A</v>
      </c>
      <c r="E172" s="2" t="e">
        <f t="shared" si="22"/>
        <v>#N/A</v>
      </c>
      <c r="F172" s="2">
        <v>918721.14772453904</v>
      </c>
      <c r="G172" s="2">
        <f t="shared" si="41"/>
        <v>689997.71428571432</v>
      </c>
      <c r="H172" s="2">
        <f t="shared" si="39"/>
        <v>81833455.556564525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1625118.1428571395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931401.85474190116</v>
      </c>
      <c r="Q172" s="2">
        <f t="shared" si="42"/>
        <v>700000</v>
      </c>
      <c r="R172" s="2">
        <f t="shared" si="40"/>
        <v>83295599.551019877</v>
      </c>
      <c r="S172" s="2">
        <f t="shared" si="17"/>
        <v>689997.71428571641</v>
      </c>
      <c r="T172" s="2">
        <f t="shared" si="18"/>
        <v>10002.285714285681</v>
      </c>
      <c r="U172" s="2">
        <f t="shared" si="19"/>
        <v>700000</v>
      </c>
      <c r="V172" s="2">
        <f t="shared" si="34"/>
        <v>26279945.016457468</v>
      </c>
      <c r="W172" s="2">
        <f t="shared" si="20"/>
        <v>540116.87026083469</v>
      </c>
      <c r="X172" s="2">
        <f t="shared" si="6"/>
        <v>159883.12973916531</v>
      </c>
      <c r="Y172" s="2">
        <f t="shared" si="37"/>
        <v>57015654.534562364</v>
      </c>
      <c r="Z172" s="2" t="str">
        <f t="shared" si="8"/>
        <v>HERE</v>
      </c>
      <c r="AA172" s="2">
        <f>IF(Z172="HERE",Y172,AA171+Graph!$G$1*1000)</f>
        <v>57015654.534562364</v>
      </c>
      <c r="AB172" s="2">
        <f t="shared" si="21"/>
        <v>159883.12973916531</v>
      </c>
      <c r="AC172" s="2">
        <f t="shared" si="38"/>
        <v>26279945.016457468</v>
      </c>
      <c r="AD172" s="3">
        <f t="shared" si="10"/>
        <v>52800000</v>
      </c>
      <c r="AE172" s="2">
        <f>IF(AE170&gt;=52800000,52800000,IF(AB151=Graph!G$1*1000,AE171+Graph!G$1*1000,AC172))</f>
        <v>26279945.016457468</v>
      </c>
      <c r="AF172" s="3">
        <f t="shared" si="11"/>
        <v>26279945.016457468</v>
      </c>
      <c r="AG172" s="3">
        <f t="shared" si="29"/>
        <v>48186213.395917855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103</v>
      </c>
      <c r="C173" s="7"/>
      <c r="D173" s="2" t="e">
        <f t="shared" si="12"/>
        <v>#N/A</v>
      </c>
      <c r="E173" s="2" t="e">
        <f t="shared" si="22"/>
        <v>#N/A</v>
      </c>
      <c r="F173" s="2">
        <v>923228.34150388837</v>
      </c>
      <c r="G173" s="2">
        <f t="shared" si="41"/>
        <v>689997.71428571432</v>
      </c>
      <c r="H173" s="2">
        <f t="shared" si="39"/>
        <v>82523453.270850241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1635120.4285714251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935983.43937572837</v>
      </c>
      <c r="Q173" s="2">
        <f t="shared" si="42"/>
        <v>700000</v>
      </c>
      <c r="R173" s="2">
        <f t="shared" si="40"/>
        <v>83995599.551019877</v>
      </c>
      <c r="S173" s="2">
        <f t="shared" si="17"/>
        <v>689997.71428571641</v>
      </c>
      <c r="T173" s="2">
        <f t="shared" si="18"/>
        <v>10002.285714285681</v>
      </c>
      <c r="U173" s="2">
        <f t="shared" si="19"/>
        <v>700000</v>
      </c>
      <c r="V173" s="2">
        <f t="shared" si="34"/>
        <v>26824569.080497622</v>
      </c>
      <c r="W173" s="2">
        <f t="shared" si="20"/>
        <v>544624.06404015422</v>
      </c>
      <c r="X173" s="2">
        <f t="shared" si="6"/>
        <v>155375.93595984578</v>
      </c>
      <c r="Y173" s="2">
        <f t="shared" si="37"/>
        <v>57171030.47052221</v>
      </c>
      <c r="Z173" s="2" t="str">
        <f t="shared" si="8"/>
        <v>HERE</v>
      </c>
      <c r="AA173" s="2">
        <f>IF(Z173="HERE",Y173,AA172+Graph!$G$1*1000)</f>
        <v>57171030.47052221</v>
      </c>
      <c r="AB173" s="2">
        <f t="shared" si="21"/>
        <v>155375.93595984578</v>
      </c>
      <c r="AC173" s="2">
        <f t="shared" si="38"/>
        <v>26824569.080497622</v>
      </c>
      <c r="AD173" s="3">
        <f t="shared" si="10"/>
        <v>52800000</v>
      </c>
      <c r="AE173" s="2">
        <f>IF(AE171&gt;=52800000,52800000,IF(AB152=Graph!G$1*1000,AE172+Graph!G$1*1000,AC173))</f>
        <v>26824569.080497622</v>
      </c>
      <c r="AF173" s="3">
        <f t="shared" si="11"/>
        <v>26824569.080497622</v>
      </c>
      <c r="AG173" s="3">
        <f t="shared" si="29"/>
        <v>48341154.100000001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104</v>
      </c>
      <c r="C174" s="7"/>
      <c r="D174" s="2" t="e">
        <f t="shared" si="12"/>
        <v>#N/A</v>
      </c>
      <c r="E174" s="2" t="e">
        <f t="shared" si="22"/>
        <v>#N/A</v>
      </c>
      <c r="F174" s="2">
        <v>927735.53528320789</v>
      </c>
      <c r="G174" s="2">
        <f t="shared" si="41"/>
        <v>689997.71428571432</v>
      </c>
      <c r="H174" s="2">
        <f t="shared" si="39"/>
        <v>83213450.985135958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1645122.7142857108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940565.02400958538</v>
      </c>
      <c r="Q174" s="2">
        <f t="shared" si="42"/>
        <v>700000</v>
      </c>
      <c r="R174" s="2">
        <f t="shared" si="40"/>
        <v>84695599.551019877</v>
      </c>
      <c r="S174" s="2">
        <f t="shared" si="17"/>
        <v>689997.71428571641</v>
      </c>
      <c r="T174" s="2">
        <f t="shared" si="18"/>
        <v>10002.285714285681</v>
      </c>
      <c r="U174" s="2">
        <f t="shared" si="19"/>
        <v>700000</v>
      </c>
      <c r="V174" s="2">
        <f t="shared" si="34"/>
        <v>27373700.338317126</v>
      </c>
      <c r="W174" s="2">
        <f t="shared" si="20"/>
        <v>549131.25781950355</v>
      </c>
      <c r="X174" s="2">
        <f t="shared" si="6"/>
        <v>150868.74218049645</v>
      </c>
      <c r="Y174" s="2">
        <f t="shared" si="37"/>
        <v>57321899.212702706</v>
      </c>
      <c r="Z174" s="2" t="str">
        <f t="shared" si="8"/>
        <v>HERE</v>
      </c>
      <c r="AA174" s="2">
        <f>IF(Z174="HERE",Y174,AA173+Graph!$G$1*1000)</f>
        <v>57321899.212702706</v>
      </c>
      <c r="AB174" s="2">
        <f t="shared" si="21"/>
        <v>150868.74218049645</v>
      </c>
      <c r="AC174" s="2">
        <f t="shared" si="38"/>
        <v>27373700.338317126</v>
      </c>
      <c r="AD174" s="3">
        <f t="shared" si="10"/>
        <v>52800000</v>
      </c>
      <c r="AE174" s="2">
        <f>IF(AE172&gt;=52800000,52800000,IF(AB153=Graph!G$1*1000,AE173+Graph!G$1*1000,AC174))</f>
        <v>27373700.338317126</v>
      </c>
      <c r="AF174" s="3">
        <f t="shared" si="11"/>
        <v>27373700.338317126</v>
      </c>
      <c r="AG174" s="3">
        <f t="shared" si="29"/>
        <v>48363776.799999997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105</v>
      </c>
      <c r="C175" s="7"/>
      <c r="D175" s="2" t="e">
        <f t="shared" si="12"/>
        <v>#N/A</v>
      </c>
      <c r="E175" s="2" t="e">
        <f t="shared" si="22"/>
        <v>#N/A</v>
      </c>
      <c r="F175" s="2">
        <v>932242.72906252742</v>
      </c>
      <c r="G175" s="2">
        <f t="shared" si="41"/>
        <v>689997.71428571432</v>
      </c>
      <c r="H175" s="2">
        <f t="shared" si="39"/>
        <v>83903448.699421674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1655124.9999999965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945146.60864344239</v>
      </c>
      <c r="Q175" s="2">
        <f t="shared" si="42"/>
        <v>700000</v>
      </c>
      <c r="R175" s="2">
        <f t="shared" si="40"/>
        <v>85395599.551019877</v>
      </c>
      <c r="S175" s="2">
        <f t="shared" si="17"/>
        <v>689997.71428571641</v>
      </c>
      <c r="T175" s="2">
        <f t="shared" si="18"/>
        <v>10002.285714285681</v>
      </c>
      <c r="U175" s="2">
        <f t="shared" si="19"/>
        <v>700000</v>
      </c>
      <c r="V175" s="2">
        <f t="shared" si="34"/>
        <v>27927338.789915949</v>
      </c>
      <c r="W175" s="2">
        <f t="shared" si="20"/>
        <v>553638.45159882307</v>
      </c>
      <c r="X175" s="2">
        <f t="shared" si="6"/>
        <v>146361.54840117693</v>
      </c>
      <c r="Y175" s="2">
        <f t="shared" si="37"/>
        <v>57468260.761103883</v>
      </c>
      <c r="Z175" s="2" t="str">
        <f t="shared" si="8"/>
        <v>HERE</v>
      </c>
      <c r="AA175" s="2">
        <f>IF(Z175="HERE",Y175,AA174+Graph!$G$1*1000)</f>
        <v>57468260.761103883</v>
      </c>
      <c r="AB175" s="2">
        <f t="shared" si="21"/>
        <v>146361.54840117693</v>
      </c>
      <c r="AC175" s="2">
        <f t="shared" si="38"/>
        <v>27927338.789915949</v>
      </c>
      <c r="AD175" s="3">
        <f t="shared" si="10"/>
        <v>52800000</v>
      </c>
      <c r="AE175" s="2">
        <f>IF(AE173&gt;=52800000,52800000,IF(AB154=Graph!G$1*1000,AE174+Graph!G$1*1000,AC175))</f>
        <v>27927338.789915949</v>
      </c>
      <c r="AF175" s="3">
        <f t="shared" si="11"/>
        <v>27927338.789915949</v>
      </c>
      <c r="AG175" s="3">
        <f t="shared" si="29"/>
        <v>48382372.100000001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106</v>
      </c>
      <c r="C176" s="7"/>
      <c r="D176" s="2" t="e">
        <f t="shared" si="12"/>
        <v>#N/A</v>
      </c>
      <c r="E176" s="2" t="e">
        <f t="shared" si="22"/>
        <v>#N/A</v>
      </c>
      <c r="F176" s="2">
        <v>936749.92284187675</v>
      </c>
      <c r="G176" s="2">
        <f t="shared" si="41"/>
        <v>689997.71428571432</v>
      </c>
      <c r="H176" s="2">
        <f t="shared" si="39"/>
        <v>84593446.41370739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1665127.2857142822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949728.1932772994</v>
      </c>
      <c r="Q176" s="2">
        <f t="shared" si="42"/>
        <v>700000</v>
      </c>
      <c r="R176" s="2">
        <f t="shared" si="40"/>
        <v>86095599.551019877</v>
      </c>
      <c r="S176" s="2">
        <f t="shared" si="17"/>
        <v>689997.71428571641</v>
      </c>
      <c r="T176" s="2">
        <f t="shared" si="18"/>
        <v>10002.285714285681</v>
      </c>
      <c r="U176" s="2">
        <f t="shared" si="19"/>
        <v>700000</v>
      </c>
      <c r="V176" s="2">
        <f t="shared" si="34"/>
        <v>28485484.435294092</v>
      </c>
      <c r="W176" s="2">
        <f t="shared" si="20"/>
        <v>558145.6453781426</v>
      </c>
      <c r="X176" s="2">
        <f t="shared" si="6"/>
        <v>141854.3546218574</v>
      </c>
      <c r="Y176" s="2">
        <f t="shared" si="37"/>
        <v>57610115.115725741</v>
      </c>
      <c r="Z176" s="2" t="str">
        <f t="shared" si="8"/>
        <v>HERE</v>
      </c>
      <c r="AA176" s="2">
        <f>IF(Z176="HERE",Y176,AA175+Graph!$G$1*1000)</f>
        <v>57610115.115725741</v>
      </c>
      <c r="AB176" s="2">
        <f t="shared" si="21"/>
        <v>141854.3546218574</v>
      </c>
      <c r="AC176" s="2">
        <f t="shared" si="38"/>
        <v>28485484.435294092</v>
      </c>
      <c r="AD176" s="3">
        <f t="shared" si="10"/>
        <v>52800000</v>
      </c>
      <c r="AE176" s="2">
        <f>IF(AE174&gt;=52800000,52800000,IF(AB155=Graph!G$1*1000,AE175+Graph!G$1*1000,AC176))</f>
        <v>28485484.435294092</v>
      </c>
      <c r="AF176" s="3">
        <f t="shared" si="11"/>
        <v>28485484.435294092</v>
      </c>
      <c r="AG176" s="3">
        <f t="shared" si="29"/>
        <v>48405546.828800611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107</v>
      </c>
      <c r="C177" s="7"/>
      <c r="D177" s="2" t="e">
        <f t="shared" si="12"/>
        <v>#N/A</v>
      </c>
      <c r="E177" s="2" t="e">
        <f t="shared" si="22"/>
        <v>#N/A</v>
      </c>
      <c r="F177" s="2">
        <v>941257.11662119627</v>
      </c>
      <c r="G177" s="2">
        <f t="shared" si="41"/>
        <v>689997.71428571432</v>
      </c>
      <c r="H177" s="2">
        <f t="shared" si="39"/>
        <v>85283444.127993107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1675129.5714285679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954309.77791115642</v>
      </c>
      <c r="Q177" s="2">
        <f t="shared" si="42"/>
        <v>700000</v>
      </c>
      <c r="R177" s="2">
        <f t="shared" si="40"/>
        <v>86795599.551019877</v>
      </c>
      <c r="S177" s="2">
        <f t="shared" si="17"/>
        <v>689997.71428571641</v>
      </c>
      <c r="T177" s="2">
        <f t="shared" si="18"/>
        <v>10002.285714285681</v>
      </c>
      <c r="U177" s="2">
        <f t="shared" si="19"/>
        <v>700000</v>
      </c>
      <c r="V177" s="2">
        <f t="shared" si="34"/>
        <v>29048137.274451584</v>
      </c>
      <c r="W177" s="2">
        <f t="shared" si="20"/>
        <v>562652.83915749192</v>
      </c>
      <c r="X177" s="2">
        <f t="shared" si="6"/>
        <v>137347.16084250808</v>
      </c>
      <c r="Y177" s="2">
        <f t="shared" si="37"/>
        <v>57747462.276568249</v>
      </c>
      <c r="Z177" s="2" t="str">
        <f t="shared" si="8"/>
        <v>HERE</v>
      </c>
      <c r="AA177" s="2">
        <f>IF(Z177="HERE",Y177,AA176+Graph!$G$1*1000)</f>
        <v>57747462.276568249</v>
      </c>
      <c r="AB177" s="2">
        <f t="shared" si="21"/>
        <v>137347.16084250808</v>
      </c>
      <c r="AC177" s="2">
        <f t="shared" si="38"/>
        <v>29048137.274451584</v>
      </c>
      <c r="AD177" s="3">
        <f t="shared" si="10"/>
        <v>52800000</v>
      </c>
      <c r="AE177" s="2">
        <f>IF(AE175&gt;=52800000,52800000,IF(AB156=Graph!G$1*1000,AE176+Graph!G$1*1000,AC177))</f>
        <v>29048137.274451584</v>
      </c>
      <c r="AF177" s="3">
        <f t="shared" si="11"/>
        <v>29048137.274451584</v>
      </c>
      <c r="AG177" s="3">
        <f t="shared" si="29"/>
        <v>48428946.917290188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108</v>
      </c>
      <c r="C178" s="7"/>
      <c r="D178" s="2" t="e">
        <f t="shared" si="12"/>
        <v>#N/A</v>
      </c>
      <c r="E178" s="2" t="e">
        <f t="shared" si="22"/>
        <v>#N/A</v>
      </c>
      <c r="F178" s="2">
        <v>945764.31040051579</v>
      </c>
      <c r="G178" s="2">
        <f t="shared" si="41"/>
        <v>689997.71428571432</v>
      </c>
      <c r="H178" s="2">
        <f t="shared" si="39"/>
        <v>85973441.842278823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1685131.8571428536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958891.36254501343</v>
      </c>
      <c r="Q178" s="2">
        <f t="shared" si="42"/>
        <v>700000</v>
      </c>
      <c r="R178" s="2">
        <f t="shared" si="40"/>
        <v>87495599.551019877</v>
      </c>
      <c r="S178" s="2">
        <f t="shared" si="17"/>
        <v>689997.71428571641</v>
      </c>
      <c r="T178" s="2">
        <f t="shared" si="18"/>
        <v>10002.285714285681</v>
      </c>
      <c r="U178" s="2">
        <f t="shared" si="19"/>
        <v>700000</v>
      </c>
      <c r="V178" s="2">
        <f t="shared" si="34"/>
        <v>29615297.307388395</v>
      </c>
      <c r="W178" s="2">
        <f t="shared" si="20"/>
        <v>567160.03293681145</v>
      </c>
      <c r="X178" s="2">
        <f t="shared" si="6"/>
        <v>132839.96706318855</v>
      </c>
      <c r="Y178" s="2">
        <f t="shared" si="37"/>
        <v>57880302.243631437</v>
      </c>
      <c r="Z178" s="2" t="str">
        <f t="shared" si="8"/>
        <v>HERE</v>
      </c>
      <c r="AA178" s="2">
        <f>IF(Z178="HERE",Y178,AA177+Graph!$G$1*1000)</f>
        <v>57880302.243631437</v>
      </c>
      <c r="AB178" s="2">
        <f t="shared" si="21"/>
        <v>132839.96706318855</v>
      </c>
      <c r="AC178" s="2">
        <f t="shared" si="38"/>
        <v>29615297.307388395</v>
      </c>
      <c r="AD178" s="3">
        <f t="shared" si="10"/>
        <v>52800000</v>
      </c>
      <c r="AE178" s="2">
        <f>IF(AE176&gt;=52800000,52800000,IF(AB157=Graph!G$1*1000,AE177+Graph!G$1*1000,AC178))</f>
        <v>29615297.307388395</v>
      </c>
      <c r="AF178" s="3">
        <f t="shared" si="11"/>
        <v>29615297.307388395</v>
      </c>
      <c r="AG178" s="3">
        <f t="shared" si="29"/>
        <v>48452572.365468733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109</v>
      </c>
      <c r="C179" s="7"/>
      <c r="D179" s="2" t="e">
        <f t="shared" si="12"/>
        <v>#N/A</v>
      </c>
      <c r="E179" s="2" t="e">
        <f t="shared" si="22"/>
        <v>#N/A</v>
      </c>
      <c r="F179" s="2">
        <v>950271.50417986512</v>
      </c>
      <c r="G179" s="2">
        <f t="shared" si="41"/>
        <v>689997.71428571432</v>
      </c>
      <c r="H179" s="2">
        <f t="shared" si="39"/>
        <v>86663439.55656454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1695134.1428571392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963472.94717887044</v>
      </c>
      <c r="Q179" s="2">
        <f t="shared" si="42"/>
        <v>700000</v>
      </c>
      <c r="R179" s="2">
        <f t="shared" si="40"/>
        <v>88195599.551019877</v>
      </c>
      <c r="S179" s="2">
        <f t="shared" si="17"/>
        <v>689997.71428571641</v>
      </c>
      <c r="T179" s="2">
        <f t="shared" si="18"/>
        <v>10002.285714285681</v>
      </c>
      <c r="U179" s="2">
        <f t="shared" si="19"/>
        <v>700000</v>
      </c>
      <c r="V179" s="2">
        <f t="shared" si="34"/>
        <v>30186964.534104526</v>
      </c>
      <c r="W179" s="2">
        <f t="shared" si="20"/>
        <v>571667.22671613097</v>
      </c>
      <c r="X179" s="2">
        <f t="shared" si="6"/>
        <v>128332.77328386903</v>
      </c>
      <c r="Y179" s="2">
        <f t="shared" si="37"/>
        <v>58008635.016915306</v>
      </c>
      <c r="Z179" s="2" t="str">
        <f t="shared" si="8"/>
        <v>HERE</v>
      </c>
      <c r="AA179" s="2">
        <f>IF(Z179="HERE",Y179,AA178+Graph!$G$1*1000)</f>
        <v>58008635.016915306</v>
      </c>
      <c r="AB179" s="2">
        <f t="shared" si="21"/>
        <v>128332.77328386903</v>
      </c>
      <c r="AC179" s="2">
        <f t="shared" si="38"/>
        <v>30186964.534104526</v>
      </c>
      <c r="AD179" s="3">
        <f t="shared" si="10"/>
        <v>52800000</v>
      </c>
      <c r="AE179" s="2">
        <f>IF(AE177&gt;=52800000,52800000,IF(AB158=Graph!G$1*1000,AE178+Graph!G$1*1000,AC179))</f>
        <v>30186964.534104526</v>
      </c>
      <c r="AF179" s="3">
        <f t="shared" si="11"/>
        <v>30186964.534104526</v>
      </c>
      <c r="AG179" s="3">
        <f t="shared" si="29"/>
        <v>48476423.173336245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110</v>
      </c>
      <c r="C180" s="7"/>
      <c r="D180" s="2" t="e">
        <f t="shared" si="12"/>
        <v>#N/A</v>
      </c>
      <c r="E180" s="2" t="e">
        <f t="shared" si="22"/>
        <v>#N/A</v>
      </c>
      <c r="F180" s="2">
        <v>954778.69795918465</v>
      </c>
      <c r="G180" s="2">
        <f t="shared" si="41"/>
        <v>689997.71428571432</v>
      </c>
      <c r="H180" s="2">
        <f t="shared" si="39"/>
        <v>87353437.270850256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1705136.4285714249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968054.53181272745</v>
      </c>
      <c r="Q180" s="2">
        <f t="shared" si="42"/>
        <v>700000</v>
      </c>
      <c r="R180" s="2">
        <f t="shared" si="40"/>
        <v>88895599.551019877</v>
      </c>
      <c r="S180" s="2">
        <f t="shared" si="17"/>
        <v>689997.71428571641</v>
      </c>
      <c r="T180" s="2">
        <f t="shared" si="18"/>
        <v>10002.285714285681</v>
      </c>
      <c r="U180" s="2">
        <f t="shared" si="19"/>
        <v>700000</v>
      </c>
      <c r="V180" s="2">
        <f t="shared" si="34"/>
        <v>30763138.954600006</v>
      </c>
      <c r="W180" s="2">
        <f t="shared" si="20"/>
        <v>576174.4204954803</v>
      </c>
      <c r="X180" s="2">
        <f t="shared" si="6"/>
        <v>123825.5795045197</v>
      </c>
      <c r="Y180" s="2">
        <f t="shared" si="37"/>
        <v>58132460.596419826</v>
      </c>
      <c r="Z180" s="2" t="str">
        <f t="shared" si="8"/>
        <v>HERE</v>
      </c>
      <c r="AA180" s="2">
        <f>IF(Z180="HERE",Y180,AA179+Graph!$G$1*1000)</f>
        <v>58132460.596419826</v>
      </c>
      <c r="AB180" s="2">
        <f t="shared" si="21"/>
        <v>123825.5795045197</v>
      </c>
      <c r="AC180" s="2">
        <f t="shared" si="38"/>
        <v>30763138.954600006</v>
      </c>
      <c r="AD180" s="3">
        <f t="shared" si="10"/>
        <v>52800000</v>
      </c>
      <c r="AE180" s="2">
        <f>IF(AE178&gt;=52800000,52800000,IF(AB159=Graph!G$1*1000,AE179+Graph!G$1*1000,AC180))</f>
        <v>30763138.954600006</v>
      </c>
      <c r="AF180" s="3">
        <f t="shared" si="11"/>
        <v>30763138.954600006</v>
      </c>
      <c r="AG180" s="3">
        <f t="shared" si="29"/>
        <v>48500499.340892717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111</v>
      </c>
      <c r="C181" s="7"/>
      <c r="D181" s="2" t="e">
        <f t="shared" si="12"/>
        <v>#N/A</v>
      </c>
      <c r="E181" s="2" t="e">
        <f t="shared" si="22"/>
        <v>#N/A</v>
      </c>
      <c r="F181" s="2">
        <v>959285.89173850417</v>
      </c>
      <c r="G181" s="2">
        <f t="shared" si="41"/>
        <v>689997.71428571432</v>
      </c>
      <c r="H181" s="2">
        <f t="shared" si="39"/>
        <v>88043434.985135972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1715138.7142857106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972636.11644655466</v>
      </c>
      <c r="Q181" s="2">
        <f t="shared" si="42"/>
        <v>700000</v>
      </c>
      <c r="R181" s="2">
        <f t="shared" si="40"/>
        <v>89595599.551019877</v>
      </c>
      <c r="S181" s="2">
        <f t="shared" si="17"/>
        <v>689997.71428571641</v>
      </c>
      <c r="T181" s="2">
        <f t="shared" si="18"/>
        <v>10002.285714285681</v>
      </c>
      <c r="U181" s="2">
        <f t="shared" si="19"/>
        <v>700000</v>
      </c>
      <c r="V181" s="2">
        <f t="shared" si="34"/>
        <v>31343820.568874806</v>
      </c>
      <c r="W181" s="2">
        <f t="shared" si="20"/>
        <v>580681.61427479982</v>
      </c>
      <c r="X181" s="2">
        <f t="shared" si="6"/>
        <v>119318.38572520018</v>
      </c>
      <c r="Y181" s="2">
        <f t="shared" si="37"/>
        <v>58251778.982145026</v>
      </c>
      <c r="Z181" s="2" t="str">
        <f t="shared" si="8"/>
        <v>HERE</v>
      </c>
      <c r="AA181" s="2">
        <f>IF(Z181="HERE",Y181,AA180+Graph!$G$1*1000)</f>
        <v>58251778.982145026</v>
      </c>
      <c r="AB181" s="2">
        <f t="shared" si="21"/>
        <v>119318.38572520018</v>
      </c>
      <c r="AC181" s="2">
        <f t="shared" si="38"/>
        <v>31343820.568874806</v>
      </c>
      <c r="AD181" s="3">
        <f t="shared" si="10"/>
        <v>52800000</v>
      </c>
      <c r="AE181" s="2">
        <f>IF(AE179&gt;=52800000,52800000,IF(AB160=Graph!G$1*1000,AE180+Graph!G$1*1000,AC181))</f>
        <v>31343820.568874806</v>
      </c>
      <c r="AF181" s="3">
        <f t="shared" si="11"/>
        <v>31343820.568874806</v>
      </c>
      <c r="AG181" s="3">
        <f t="shared" si="29"/>
        <v>48524800.868138164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112</v>
      </c>
      <c r="C182" s="7"/>
      <c r="D182" s="2" t="e">
        <f t="shared" si="12"/>
        <v>#N/A</v>
      </c>
      <c r="E182" s="2" t="e">
        <f t="shared" si="22"/>
        <v>#N/A</v>
      </c>
      <c r="F182" s="2">
        <v>963793.0855178535</v>
      </c>
      <c r="G182" s="2">
        <f t="shared" si="41"/>
        <v>689997.71428571432</v>
      </c>
      <c r="H182" s="2">
        <f t="shared" si="39"/>
        <v>88733432.699421689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1725140.9999999963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977217.70108041167</v>
      </c>
      <c r="Q182" s="2">
        <f t="shared" si="42"/>
        <v>700000</v>
      </c>
      <c r="R182" s="2">
        <f t="shared" si="40"/>
        <v>90295599.551019877</v>
      </c>
      <c r="S182" s="2">
        <f t="shared" si="17"/>
        <v>689997.71428571641</v>
      </c>
      <c r="T182" s="2">
        <f t="shared" si="18"/>
        <v>10002.285714285681</v>
      </c>
      <c r="U182" s="2">
        <f t="shared" si="19"/>
        <v>700000</v>
      </c>
      <c r="V182" s="2">
        <f t="shared" si="34"/>
        <v>31929009.376928926</v>
      </c>
      <c r="W182" s="2">
        <f t="shared" si="20"/>
        <v>585188.80805411935</v>
      </c>
      <c r="X182" s="2">
        <f t="shared" si="6"/>
        <v>114811.19194588065</v>
      </c>
      <c r="Y182" s="2">
        <f t="shared" si="37"/>
        <v>58366590.174090907</v>
      </c>
      <c r="Z182" s="2" t="str">
        <f t="shared" si="8"/>
        <v>HERE</v>
      </c>
      <c r="AA182" s="2">
        <f>IF(Z182="HERE",Y182,AA181+Graph!$G$1*1000)</f>
        <v>58366590.174090907</v>
      </c>
      <c r="AB182" s="2">
        <f t="shared" si="21"/>
        <v>114811.19194588065</v>
      </c>
      <c r="AC182" s="2">
        <f t="shared" si="38"/>
        <v>31929009.376928926</v>
      </c>
      <c r="AD182" s="3">
        <f t="shared" si="10"/>
        <v>52800000</v>
      </c>
      <c r="AE182" s="2">
        <f>IF(AE180&gt;=52800000,52800000,IF(AB161=Graph!G$1*1000,AE181+Graph!G$1*1000,AC182))</f>
        <v>31929009.376928926</v>
      </c>
      <c r="AF182" s="3">
        <f t="shared" si="11"/>
        <v>31929009.376928926</v>
      </c>
      <c r="AG182" s="3">
        <f t="shared" si="29"/>
        <v>48549327.755072571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113</v>
      </c>
      <c r="C183" s="7"/>
      <c r="D183" s="2" t="e">
        <f t="shared" si="12"/>
        <v>#N/A</v>
      </c>
      <c r="E183" s="2" t="e">
        <f t="shared" si="22"/>
        <v>#N/A</v>
      </c>
      <c r="F183" s="2">
        <v>968300.27929717302</v>
      </c>
      <c r="G183" s="2">
        <f t="shared" si="41"/>
        <v>689997.71428571432</v>
      </c>
      <c r="H183" s="2">
        <f t="shared" si="39"/>
        <v>89423430.413707405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1735143.285714282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981799.28571426868</v>
      </c>
      <c r="Q183" s="2">
        <f t="shared" si="42"/>
        <v>700000</v>
      </c>
      <c r="R183" s="2">
        <f t="shared" si="40"/>
        <v>90995599.551019877</v>
      </c>
      <c r="S183" s="2">
        <f t="shared" si="17"/>
        <v>689997.71428571641</v>
      </c>
      <c r="T183" s="2">
        <f t="shared" si="18"/>
        <v>10002.285714285681</v>
      </c>
      <c r="U183" s="2">
        <f t="shared" si="19"/>
        <v>700000</v>
      </c>
      <c r="V183" s="2">
        <f t="shared" si="34"/>
        <v>32518705.378762394</v>
      </c>
      <c r="W183" s="2">
        <f t="shared" si="20"/>
        <v>589696.00183346868</v>
      </c>
      <c r="X183" s="2">
        <f t="shared" si="6"/>
        <v>110303.99816653132</v>
      </c>
      <c r="Y183" s="2">
        <f t="shared" si="37"/>
        <v>58476894.172257438</v>
      </c>
      <c r="Z183" s="2" t="str">
        <f t="shared" si="8"/>
        <v>HERE</v>
      </c>
      <c r="AA183" s="2">
        <f>IF(Z183="HERE",Y183,AA182+Graph!$G$1*1000)</f>
        <v>58476894.172257438</v>
      </c>
      <c r="AB183" s="2">
        <f t="shared" si="21"/>
        <v>110303.99816653132</v>
      </c>
      <c r="AC183" s="2">
        <f t="shared" si="38"/>
        <v>32518705.378762394</v>
      </c>
      <c r="AD183" s="3">
        <f t="shared" si="10"/>
        <v>52800000</v>
      </c>
      <c r="AE183" s="2">
        <f>IF(AE181&gt;=52800000,52800000,IF(AB162=Graph!G$1*1000,AE182+Graph!G$1*1000,AC183))</f>
        <v>32518705.378762394</v>
      </c>
      <c r="AF183" s="3">
        <f t="shared" si="11"/>
        <v>32518705.378762394</v>
      </c>
      <c r="AG183" s="3">
        <f t="shared" si="29"/>
        <v>48574080.001695953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114</v>
      </c>
      <c r="C184" s="7"/>
      <c r="D184" s="2" t="e">
        <f t="shared" si="12"/>
        <v>#N/A</v>
      </c>
      <c r="E184" s="2" t="e">
        <f t="shared" si="22"/>
        <v>#N/A</v>
      </c>
      <c r="F184" s="2">
        <v>972807.47307649255</v>
      </c>
      <c r="G184" s="2">
        <f t="shared" si="41"/>
        <v>689997.71428571432</v>
      </c>
      <c r="H184" s="2">
        <f t="shared" si="39"/>
        <v>90113428.127993122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1745145.5714285676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986380.8703481257</v>
      </c>
      <c r="Q184" s="2">
        <f t="shared" si="42"/>
        <v>700000</v>
      </c>
      <c r="R184" s="2">
        <f t="shared" si="40"/>
        <v>91695599.551019877</v>
      </c>
      <c r="S184" s="2">
        <f t="shared" si="17"/>
        <v>689997.71428571641</v>
      </c>
      <c r="T184" s="2">
        <f t="shared" si="18"/>
        <v>10002.285714285681</v>
      </c>
      <c r="U184" s="2">
        <f t="shared" si="19"/>
        <v>700000</v>
      </c>
      <c r="V184" s="2">
        <f t="shared" si="34"/>
        <v>33112908.574375182</v>
      </c>
      <c r="W184" s="2">
        <f t="shared" si="20"/>
        <v>594203.1956127882</v>
      </c>
      <c r="X184" s="2">
        <f t="shared" si="6"/>
        <v>105796.8043872118</v>
      </c>
      <c r="Y184" s="2">
        <f t="shared" si="37"/>
        <v>58582690.97664465</v>
      </c>
      <c r="Z184" s="2" t="str">
        <f t="shared" si="8"/>
        <v>HERE</v>
      </c>
      <c r="AA184" s="2">
        <f>IF(Z184="HERE",Y184,AA183+Graph!$G$1*1000)</f>
        <v>58582690.97664465</v>
      </c>
      <c r="AB184" s="2">
        <f t="shared" si="21"/>
        <v>105796.8043872118</v>
      </c>
      <c r="AC184" s="2">
        <f t="shared" si="38"/>
        <v>33112908.574375182</v>
      </c>
      <c r="AD184" s="3">
        <f t="shared" si="10"/>
        <v>52800000</v>
      </c>
      <c r="AE184" s="2">
        <f>IF(AE182&gt;=52800000,52800000,IF(AB163=Graph!G$1*1000,AE183+Graph!G$1*1000,AC184))</f>
        <v>33112908.574375182</v>
      </c>
      <c r="AF184" s="3">
        <f t="shared" si="11"/>
        <v>33112908.574375182</v>
      </c>
      <c r="AG184" s="3">
        <f t="shared" si="29"/>
        <v>48599057.608008295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115</v>
      </c>
      <c r="C185" s="7"/>
      <c r="D185" s="2" t="e">
        <f t="shared" si="12"/>
        <v>#N/A</v>
      </c>
      <c r="E185" s="2" t="e">
        <f t="shared" si="22"/>
        <v>#N/A</v>
      </c>
      <c r="F185" s="2">
        <v>977314.66685584188</v>
      </c>
      <c r="G185" s="2">
        <f t="shared" si="41"/>
        <v>689997.71428571432</v>
      </c>
      <c r="H185" s="2">
        <f t="shared" si="39"/>
        <v>90803425.842278838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1755147.8571428533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990962.45498198271</v>
      </c>
      <c r="Q185" s="2">
        <f t="shared" si="42"/>
        <v>700000</v>
      </c>
      <c r="R185" s="2">
        <f t="shared" si="40"/>
        <v>92395599.551019877</v>
      </c>
      <c r="S185" s="2">
        <f t="shared" si="17"/>
        <v>689997.71428571641</v>
      </c>
      <c r="T185" s="2">
        <f t="shared" si="18"/>
        <v>10002.285714285681</v>
      </c>
      <c r="U185" s="2">
        <f t="shared" si="19"/>
        <v>700000</v>
      </c>
      <c r="V185" s="2">
        <f t="shared" si="34"/>
        <v>33711618.96376729</v>
      </c>
      <c r="W185" s="2">
        <f t="shared" si="20"/>
        <v>598710.38939210773</v>
      </c>
      <c r="X185" s="2">
        <f t="shared" si="6"/>
        <v>101289.61060789227</v>
      </c>
      <c r="Y185" s="2">
        <f t="shared" si="37"/>
        <v>58683980.587252542</v>
      </c>
      <c r="Z185" s="2" t="str">
        <f t="shared" si="8"/>
        <v>HERE</v>
      </c>
      <c r="AA185" s="2">
        <f>IF(Z185="HERE",Y185,AA184+Graph!$G$1*1000)</f>
        <v>58683980.587252542</v>
      </c>
      <c r="AB185" s="2">
        <f t="shared" si="21"/>
        <v>101289.61060789227</v>
      </c>
      <c r="AC185" s="2">
        <f t="shared" si="38"/>
        <v>33711618.96376729</v>
      </c>
      <c r="AD185" s="3">
        <f t="shared" si="10"/>
        <v>52800000</v>
      </c>
      <c r="AE185" s="2">
        <f>IF(AE183&gt;=52800000,52800000,IF(AB164=Graph!G$1*1000,AE184+Graph!G$1*1000,AC185))</f>
        <v>33711618.96376729</v>
      </c>
      <c r="AF185" s="3">
        <f t="shared" si="11"/>
        <v>33711618.96376729</v>
      </c>
      <c r="AG185" s="3">
        <f t="shared" si="29"/>
        <v>48624260.574009605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116</v>
      </c>
      <c r="C186" s="7"/>
      <c r="D186" s="2" t="e">
        <f t="shared" si="12"/>
        <v>#N/A</v>
      </c>
      <c r="E186" s="2" t="e">
        <f t="shared" si="22"/>
        <v>#N/A</v>
      </c>
      <c r="F186" s="2">
        <v>981821.8606351614</v>
      </c>
      <c r="G186" s="2">
        <f t="shared" si="41"/>
        <v>689997.71428571432</v>
      </c>
      <c r="H186" s="2">
        <f t="shared" si="39"/>
        <v>91493423.556564555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1765150.142857139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995544.03961583972</v>
      </c>
      <c r="Q186" s="2">
        <f t="shared" si="42"/>
        <v>700000</v>
      </c>
      <c r="R186" s="2">
        <f t="shared" si="40"/>
        <v>93095599.551019877</v>
      </c>
      <c r="S186" s="2">
        <f t="shared" si="17"/>
        <v>689997.71428571641</v>
      </c>
      <c r="T186" s="2">
        <f t="shared" si="18"/>
        <v>10002.285714285681</v>
      </c>
      <c r="U186" s="2">
        <f t="shared" si="19"/>
        <v>700000</v>
      </c>
      <c r="V186" s="2">
        <f t="shared" si="34"/>
        <v>34314836.546938747</v>
      </c>
      <c r="W186" s="2">
        <f t="shared" si="20"/>
        <v>603217.58317145705</v>
      </c>
      <c r="X186" s="2">
        <f t="shared" si="6"/>
        <v>96782.416828542948</v>
      </c>
      <c r="Y186" s="2">
        <f t="shared" si="37"/>
        <v>58780763.004081085</v>
      </c>
      <c r="Z186" s="2" t="str">
        <f t="shared" si="8"/>
        <v>HERE</v>
      </c>
      <c r="AA186" s="2">
        <f>IF(Z186="HERE",Y186,AA185+Graph!$G$1*1000)</f>
        <v>58780763.004081085</v>
      </c>
      <c r="AB186" s="2">
        <f t="shared" si="21"/>
        <v>96782.416828542948</v>
      </c>
      <c r="AC186" s="2">
        <f t="shared" si="38"/>
        <v>34314836.546938747</v>
      </c>
      <c r="AD186" s="3">
        <f t="shared" si="10"/>
        <v>52800000</v>
      </c>
      <c r="AE186" s="2">
        <f>IF(AE184&gt;=52800000,52800000,IF(AB165=Graph!G$1*1000,AE185+Graph!G$1*1000,AC186))</f>
        <v>34314836.546938747</v>
      </c>
      <c r="AF186" s="3">
        <f t="shared" si="11"/>
        <v>34314836.546938747</v>
      </c>
      <c r="AG186" s="3">
        <f t="shared" si="29"/>
        <v>48649688.899699882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117</v>
      </c>
      <c r="C187" s="7"/>
      <c r="D187" s="2" t="e">
        <f t="shared" si="12"/>
        <v>#N/A</v>
      </c>
      <c r="E187" s="2" t="e">
        <f t="shared" si="22"/>
        <v>#N/A</v>
      </c>
      <c r="F187" s="2">
        <v>986329.05441448092</v>
      </c>
      <c r="G187" s="2">
        <f t="shared" si="41"/>
        <v>689997.71428571432</v>
      </c>
      <c r="H187" s="2">
        <f t="shared" si="39"/>
        <v>92183421.270850271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1775152.4285714247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1000125.6242496967</v>
      </c>
      <c r="Q187" s="2">
        <f t="shared" si="42"/>
        <v>700000</v>
      </c>
      <c r="R187" s="2">
        <f t="shared" si="40"/>
        <v>93795599.551019877</v>
      </c>
      <c r="S187" s="2">
        <f t="shared" si="17"/>
        <v>689997.71428571641</v>
      </c>
      <c r="T187" s="2">
        <f t="shared" si="18"/>
        <v>10002.285714285681</v>
      </c>
      <c r="U187" s="2">
        <f t="shared" si="19"/>
        <v>700000</v>
      </c>
      <c r="V187" s="2">
        <f t="shared" si="34"/>
        <v>34922561.323889524</v>
      </c>
      <c r="W187" s="2">
        <f t="shared" si="20"/>
        <v>607724.77695077658</v>
      </c>
      <c r="X187" s="2">
        <f t="shared" si="6"/>
        <v>92275.223049223423</v>
      </c>
      <c r="Y187" s="2">
        <f t="shared" si="37"/>
        <v>58873038.227130309</v>
      </c>
      <c r="Z187" s="2" t="str">
        <f t="shared" si="8"/>
        <v>HERE</v>
      </c>
      <c r="AA187" s="2">
        <f>IF(Z187="HERE",Y187,AA186+Graph!$G$1*1000)</f>
        <v>58873038.227130309</v>
      </c>
      <c r="AB187" s="2">
        <f t="shared" si="21"/>
        <v>92275.223049223423</v>
      </c>
      <c r="AC187" s="2">
        <f t="shared" si="38"/>
        <v>34922561.323889524</v>
      </c>
      <c r="AD187" s="3">
        <f t="shared" si="10"/>
        <v>52800000</v>
      </c>
      <c r="AE187" s="2">
        <f>IF(AE185&gt;=52800000,52800000,IF(AB166=Graph!G$1*1000,AE186+Graph!G$1*1000,AC187))</f>
        <v>34922561.323889524</v>
      </c>
      <c r="AF187" s="3">
        <f t="shared" si="11"/>
        <v>34922561.323889524</v>
      </c>
      <c r="AG187" s="3">
        <f t="shared" si="29"/>
        <v>48675342.585079119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118</v>
      </c>
      <c r="C188" s="7"/>
      <c r="D188" s="2" t="e">
        <f t="shared" si="12"/>
        <v>#N/A</v>
      </c>
      <c r="E188" s="2" t="e">
        <f t="shared" si="22"/>
        <v>#N/A</v>
      </c>
      <c r="F188" s="2">
        <v>990836.24819383025</v>
      </c>
      <c r="G188" s="2">
        <f t="shared" si="41"/>
        <v>689997.71428571432</v>
      </c>
      <c r="H188" s="2">
        <f t="shared" si="39"/>
        <v>92873418.985135987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1785154.7142857104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1004707.2088835537</v>
      </c>
      <c r="Q188" s="2">
        <f t="shared" si="42"/>
        <v>700000</v>
      </c>
      <c r="R188" s="2">
        <f t="shared" si="40"/>
        <v>94495599.551019877</v>
      </c>
      <c r="S188" s="2">
        <f t="shared" si="17"/>
        <v>689997.71428571641</v>
      </c>
      <c r="T188" s="2">
        <f t="shared" si="18"/>
        <v>10002.285714285681</v>
      </c>
      <c r="U188" s="2">
        <f t="shared" si="19"/>
        <v>700000</v>
      </c>
      <c r="V188" s="2">
        <f t="shared" si="34"/>
        <v>35534793.29461962</v>
      </c>
      <c r="W188" s="2">
        <f t="shared" si="20"/>
        <v>612231.9707300961</v>
      </c>
      <c r="X188" s="2">
        <f t="shared" si="6"/>
        <v>87768.029269903898</v>
      </c>
      <c r="Y188" s="2">
        <f t="shared" si="37"/>
        <v>58960806.256400213</v>
      </c>
      <c r="Z188" s="2" t="str">
        <f t="shared" si="8"/>
        <v>HERE</v>
      </c>
      <c r="AA188" s="2">
        <f>IF(Z188="HERE",Y188,AA187+Graph!$G$1*1000)</f>
        <v>58960806.256400213</v>
      </c>
      <c r="AB188" s="2">
        <f t="shared" si="21"/>
        <v>87768.029269903898</v>
      </c>
      <c r="AC188" s="2">
        <f t="shared" si="38"/>
        <v>35534793.29461962</v>
      </c>
      <c r="AD188" s="3">
        <f t="shared" si="10"/>
        <v>52800000</v>
      </c>
      <c r="AE188" s="2">
        <f>IF(AE186&gt;=52800000,52800000,IF(AB167=Graph!G$1*1000,AE187+Graph!G$1*1000,AC188))</f>
        <v>35534793.29461962</v>
      </c>
      <c r="AF188" s="3">
        <f t="shared" si="11"/>
        <v>35534793.29461962</v>
      </c>
      <c r="AG188" s="3">
        <f t="shared" si="29"/>
        <v>48701221.63014733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119</v>
      </c>
      <c r="C189" s="7"/>
      <c r="D189" s="2" t="e">
        <f t="shared" si="12"/>
        <v>#N/A</v>
      </c>
      <c r="E189" s="2" t="e">
        <f t="shared" si="22"/>
        <v>#N/A</v>
      </c>
      <c r="F189" s="2">
        <v>995343.44197314978</v>
      </c>
      <c r="G189" s="2">
        <f t="shared" si="41"/>
        <v>689997.71428571432</v>
      </c>
      <c r="H189" s="2">
        <f t="shared" si="39"/>
        <v>93563416.699421704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1795156.999999996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1009288.7935174108</v>
      </c>
      <c r="Q189" s="2">
        <f t="shared" si="42"/>
        <v>700000</v>
      </c>
      <c r="R189" s="2">
        <f t="shared" si="40"/>
        <v>95195599.551019877</v>
      </c>
      <c r="S189" s="2">
        <f t="shared" si="17"/>
        <v>689997.71428571641</v>
      </c>
      <c r="T189" s="2">
        <f t="shared" si="18"/>
        <v>10002.285714285681</v>
      </c>
      <c r="U189" s="2">
        <f t="shared" si="19"/>
        <v>700000</v>
      </c>
      <c r="V189" s="2">
        <f t="shared" si="34"/>
        <v>36151532.459129065</v>
      </c>
      <c r="W189" s="2">
        <f t="shared" si="20"/>
        <v>616739.16450944543</v>
      </c>
      <c r="X189" s="2">
        <f t="shared" si="6"/>
        <v>83260.835490554571</v>
      </c>
      <c r="Y189" s="2">
        <f t="shared" si="37"/>
        <v>59044067.091890767</v>
      </c>
      <c r="Z189" s="2" t="str">
        <f t="shared" si="8"/>
        <v>HERE</v>
      </c>
      <c r="AA189" s="2">
        <f>IF(Z189="HERE",Y189,AA188+Graph!$G$1*1000)</f>
        <v>59044067.091890767</v>
      </c>
      <c r="AB189" s="2">
        <f t="shared" si="21"/>
        <v>83260.835490554571</v>
      </c>
      <c r="AC189" s="2">
        <f t="shared" si="38"/>
        <v>36151532.459129065</v>
      </c>
      <c r="AD189" s="3">
        <f t="shared" si="10"/>
        <v>52800000</v>
      </c>
      <c r="AE189" s="2">
        <f>IF(AE187&gt;=52800000,52800000,IF(AB168=Graph!G$1*1000,AE188+Graph!G$1*1000,AC189))</f>
        <v>36151532.459129065</v>
      </c>
      <c r="AF189" s="3">
        <f t="shared" si="11"/>
        <v>36151532.459129065</v>
      </c>
      <c r="AG189" s="3">
        <f t="shared" si="29"/>
        <v>48727326.034904502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120</v>
      </c>
      <c r="C190" s="7"/>
      <c r="D190" s="2" t="e">
        <f t="shared" si="12"/>
        <v>#N/A</v>
      </c>
      <c r="E190" s="2" t="e">
        <f t="shared" si="22"/>
        <v>#N/A</v>
      </c>
      <c r="F190" s="2">
        <v>999850.6357524693</v>
      </c>
      <c r="G190" s="2">
        <f t="shared" si="41"/>
        <v>689997.71428571432</v>
      </c>
      <c r="H190" s="2">
        <f t="shared" si="39"/>
        <v>94253414.41370742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1805159.2857142817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1013870.378151238</v>
      </c>
      <c r="Q190" s="2">
        <f t="shared" si="42"/>
        <v>700000</v>
      </c>
      <c r="R190" s="2">
        <f t="shared" si="40"/>
        <v>95895599.551019877</v>
      </c>
      <c r="S190" s="2">
        <f t="shared" si="17"/>
        <v>689997.71428571641</v>
      </c>
      <c r="T190" s="2">
        <f t="shared" si="18"/>
        <v>10002.285714285681</v>
      </c>
      <c r="U190" s="2">
        <f t="shared" si="19"/>
        <v>700000</v>
      </c>
      <c r="V190" s="2">
        <f t="shared" si="34"/>
        <v>36772778.81741783</v>
      </c>
      <c r="W190" s="2">
        <f t="shared" si="20"/>
        <v>621246.35828876495</v>
      </c>
      <c r="X190" s="2">
        <f t="shared" si="6"/>
        <v>78753.641711235046</v>
      </c>
      <c r="Y190" s="2">
        <f t="shared" si="37"/>
        <v>59122820.733602002</v>
      </c>
      <c r="Z190" s="2" t="str">
        <f t="shared" si="8"/>
        <v>HERE</v>
      </c>
      <c r="AA190" s="2">
        <f>IF(Z190="HERE",Y190,AA189+Graph!$G$1*1000)</f>
        <v>59122820.733602002</v>
      </c>
      <c r="AB190" s="2">
        <f t="shared" si="21"/>
        <v>78753.641711235046</v>
      </c>
      <c r="AC190" s="2">
        <f t="shared" si="38"/>
        <v>36772778.81741783</v>
      </c>
      <c r="AD190" s="3">
        <f t="shared" si="10"/>
        <v>52800000</v>
      </c>
      <c r="AE190" s="2">
        <f>IF(AE188&gt;=52800000,52800000,IF(AB169=Graph!G$1*1000,AE189+Graph!G$1*1000,AC190))</f>
        <v>36772778.81741783</v>
      </c>
      <c r="AF190" s="3">
        <f t="shared" si="11"/>
        <v>36772778.81741783</v>
      </c>
      <c r="AG190" s="3">
        <f t="shared" si="29"/>
        <v>48753655.799350649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121</v>
      </c>
      <c r="C191" s="7"/>
      <c r="D191" s="2" t="e">
        <f t="shared" si="12"/>
        <v>#N/A</v>
      </c>
      <c r="E191" s="2" t="e">
        <f t="shared" si="22"/>
        <v>#N/A</v>
      </c>
      <c r="F191" s="2">
        <v>1004357.8295318186</v>
      </c>
      <c r="G191" s="2">
        <f t="shared" si="41"/>
        <v>689997.71428571432</v>
      </c>
      <c r="H191" s="2">
        <f t="shared" si="39"/>
        <v>94943412.127993137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1815161.5714285674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1018451.962785095</v>
      </c>
      <c r="Q191" s="2">
        <f t="shared" si="42"/>
        <v>700000</v>
      </c>
      <c r="R191" s="2">
        <f t="shared" si="40"/>
        <v>96595599.551019877</v>
      </c>
      <c r="S191" s="2">
        <f t="shared" si="17"/>
        <v>689997.71428571641</v>
      </c>
      <c r="T191" s="2">
        <f t="shared" si="18"/>
        <v>10002.285714285681</v>
      </c>
      <c r="U191" s="2">
        <f t="shared" si="19"/>
        <v>700000</v>
      </c>
      <c r="V191" s="2">
        <f t="shared" si="34"/>
        <v>37398532.369485945</v>
      </c>
      <c r="W191" s="2">
        <f t="shared" si="20"/>
        <v>625753.55206811428</v>
      </c>
      <c r="X191" s="2">
        <f t="shared" si="6"/>
        <v>74246.447931885719</v>
      </c>
      <c r="Y191" s="2">
        <f t="shared" si="37"/>
        <v>59197067.181533888</v>
      </c>
      <c r="Z191" s="2" t="str">
        <f t="shared" si="8"/>
        <v>HERE</v>
      </c>
      <c r="AA191" s="2">
        <f>IF(Z191="HERE",Y191,AA190+Graph!$G$1*1000)</f>
        <v>59197067.181533888</v>
      </c>
      <c r="AB191" s="2">
        <f t="shared" si="21"/>
        <v>74246.447931885719</v>
      </c>
      <c r="AC191" s="2">
        <f t="shared" si="38"/>
        <v>37398532.369485945</v>
      </c>
      <c r="AD191" s="3">
        <f t="shared" si="10"/>
        <v>52800000</v>
      </c>
      <c r="AE191" s="2">
        <f>IF(AE189&gt;=52800000,52800000,IF(AB170=Graph!G$1*1000,AE190+Graph!G$1*1000,AC191))</f>
        <v>37398532.369485945</v>
      </c>
      <c r="AF191" s="3">
        <f t="shared" si="11"/>
        <v>37398532.369485945</v>
      </c>
      <c r="AG191" s="3">
        <f t="shared" si="29"/>
        <v>48780210.923485756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122</v>
      </c>
      <c r="C192" s="7"/>
      <c r="D192" s="2" t="e">
        <f t="shared" si="12"/>
        <v>#N/A</v>
      </c>
      <c r="E192" s="2" t="e">
        <f t="shared" si="22"/>
        <v>#N/A</v>
      </c>
      <c r="F192" s="2">
        <v>1008865.0233111382</v>
      </c>
      <c r="G192" s="2">
        <f t="shared" si="41"/>
        <v>689997.71428571432</v>
      </c>
      <c r="H192" s="2">
        <f t="shared" si="39"/>
        <v>95633409.842278853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1825163.8571428531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1023033.547418952</v>
      </c>
      <c r="Q192" s="2">
        <f t="shared" si="42"/>
        <v>700000</v>
      </c>
      <c r="R192" s="2">
        <f t="shared" si="40"/>
        <v>97295599.551019877</v>
      </c>
      <c r="S192" s="2">
        <f t="shared" si="17"/>
        <v>689997.71428571641</v>
      </c>
      <c r="T192" s="2">
        <f t="shared" si="18"/>
        <v>10002.285714285681</v>
      </c>
      <c r="U192" s="2">
        <f t="shared" si="19"/>
        <v>700000</v>
      </c>
      <c r="V192" s="2">
        <f t="shared" si="34"/>
        <v>38028793.115333378</v>
      </c>
      <c r="W192" s="2">
        <f t="shared" si="20"/>
        <v>630260.74584743381</v>
      </c>
      <c r="X192" s="2">
        <f t="shared" si="6"/>
        <v>69739.254152566195</v>
      </c>
      <c r="Y192" s="2">
        <f t="shared" si="37"/>
        <v>59266806.435686454</v>
      </c>
      <c r="Z192" s="2" t="str">
        <f t="shared" si="8"/>
        <v>HERE</v>
      </c>
      <c r="AA192" s="2">
        <f>IF(Z192="HERE",Y192,AA191+Graph!$G$1*1000)</f>
        <v>59266806.435686454</v>
      </c>
      <c r="AB192" s="2">
        <f t="shared" si="21"/>
        <v>69739.254152566195</v>
      </c>
      <c r="AC192" s="2">
        <f t="shared" si="38"/>
        <v>38028793.115333378</v>
      </c>
      <c r="AD192" s="3">
        <f t="shared" si="10"/>
        <v>52800000</v>
      </c>
      <c r="AE192" s="2">
        <f>IF(AE190&gt;=52800000,52800000,IF(AB171=Graph!G$1*1000,AE191+Graph!G$1*1000,AC192))</f>
        <v>38028793.115333378</v>
      </c>
      <c r="AF192" s="3">
        <f t="shared" si="11"/>
        <v>38028793.115333378</v>
      </c>
      <c r="AG192" s="3">
        <f t="shared" si="29"/>
        <v>48806991.40730983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123</v>
      </c>
      <c r="C193" s="7"/>
      <c r="D193" s="2" t="e">
        <f t="shared" si="12"/>
        <v>#N/A</v>
      </c>
      <c r="E193" s="2" t="e">
        <f t="shared" si="22"/>
        <v>#N/A</v>
      </c>
      <c r="F193" s="2">
        <v>1013372.2170904577</v>
      </c>
      <c r="G193" s="2">
        <f t="shared" si="41"/>
        <v>689997.71428571432</v>
      </c>
      <c r="H193" s="2">
        <f t="shared" si="39"/>
        <v>96323407.556564569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1835166.1428571388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1027615.132052809</v>
      </c>
      <c r="Q193" s="2">
        <f t="shared" si="42"/>
        <v>700000</v>
      </c>
      <c r="R193" s="2">
        <f t="shared" si="40"/>
        <v>97995599.551019877</v>
      </c>
      <c r="S193" s="2">
        <f t="shared" si="17"/>
        <v>689997.71428571641</v>
      </c>
      <c r="T193" s="2">
        <f t="shared" si="18"/>
        <v>10002.285714285681</v>
      </c>
      <c r="U193" s="2">
        <f t="shared" si="19"/>
        <v>700000</v>
      </c>
      <c r="V193" s="2">
        <f t="shared" si="34"/>
        <v>38663561.054960132</v>
      </c>
      <c r="W193" s="2">
        <f t="shared" si="20"/>
        <v>634767.93962675333</v>
      </c>
      <c r="X193" s="2">
        <f t="shared" si="6"/>
        <v>65232.06037324667</v>
      </c>
      <c r="Y193" s="2">
        <f t="shared" si="37"/>
        <v>59332038.496059701</v>
      </c>
      <c r="Z193" s="2" t="str">
        <f t="shared" si="8"/>
        <v>HERE</v>
      </c>
      <c r="AA193" s="2">
        <f>IF(Z193="HERE",Y193,AA192+Graph!$G$1*1000)</f>
        <v>59332038.496059701</v>
      </c>
      <c r="AB193" s="2">
        <f t="shared" si="21"/>
        <v>65232.06037324667</v>
      </c>
      <c r="AC193" s="2">
        <f t="shared" si="38"/>
        <v>38663561.054960132</v>
      </c>
      <c r="AD193" s="3">
        <f t="shared" si="10"/>
        <v>52800000</v>
      </c>
      <c r="AE193" s="2">
        <f>IF(AE191&gt;=52800000,52800000,IF(AB172=Graph!G$1*1000,AE192+Graph!G$1*1000,AC193))</f>
        <v>38663561.054960132</v>
      </c>
      <c r="AF193" s="3">
        <f t="shared" si="11"/>
        <v>38663561.054960132</v>
      </c>
      <c r="AG193" s="3">
        <f t="shared" si="29"/>
        <v>48833997.250822872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124</v>
      </c>
      <c r="C194" s="7"/>
      <c r="D194" s="2" t="e">
        <f t="shared" si="12"/>
        <v>#N/A</v>
      </c>
      <c r="E194" s="2" t="e">
        <f t="shared" si="22"/>
        <v>#N/A</v>
      </c>
      <c r="F194" s="2">
        <v>1017879.410869807</v>
      </c>
      <c r="G194" s="2">
        <f t="shared" si="41"/>
        <v>689997.71428571432</v>
      </c>
      <c r="H194" s="2">
        <f t="shared" si="39"/>
        <v>97013405.270850286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1845168.4285714244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1032196.716686666</v>
      </c>
      <c r="Q194" s="2">
        <f t="shared" si="42"/>
        <v>700000</v>
      </c>
      <c r="R194" s="2">
        <f t="shared" si="40"/>
        <v>98695599.551019877</v>
      </c>
      <c r="S194" s="2">
        <f t="shared" si="17"/>
        <v>689997.71428571641</v>
      </c>
      <c r="T194" s="2">
        <f t="shared" si="18"/>
        <v>10002.285714285681</v>
      </c>
      <c r="U194" s="2">
        <f t="shared" si="19"/>
        <v>700000</v>
      </c>
      <c r="V194" s="2">
        <f t="shared" si="34"/>
        <v>39302836.188366234</v>
      </c>
      <c r="W194" s="2">
        <f t="shared" si="20"/>
        <v>639275.13340610266</v>
      </c>
      <c r="X194" s="2">
        <f t="shared" si="6"/>
        <v>60724.866593897343</v>
      </c>
      <c r="Y194" s="2">
        <f t="shared" si="37"/>
        <v>59392763.362653598</v>
      </c>
      <c r="Z194" s="2" t="str">
        <f t="shared" si="8"/>
        <v>HERE</v>
      </c>
      <c r="AA194" s="2">
        <f>IF(Z194="HERE",Y194,AA193+Graph!$G$1*1000)</f>
        <v>59392763.362653598</v>
      </c>
      <c r="AB194" s="2">
        <f t="shared" si="21"/>
        <v>60724.866593897343</v>
      </c>
      <c r="AC194" s="2">
        <f t="shared" si="38"/>
        <v>39302836.188366234</v>
      </c>
      <c r="AD194" s="3">
        <f t="shared" si="10"/>
        <v>52800000</v>
      </c>
      <c r="AE194" s="2">
        <f>IF(AE192&gt;=52800000,52800000,IF(AB173=Graph!G$1*1000,AE193+Graph!G$1*1000,AC194))</f>
        <v>39302836.188366234</v>
      </c>
      <c r="AF194" s="3">
        <f t="shared" si="11"/>
        <v>39302836.188366234</v>
      </c>
      <c r="AG194" s="3">
        <f t="shared" si="29"/>
        <v>48861228.454024881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125</v>
      </c>
      <c r="C195" s="7"/>
      <c r="D195" s="2" t="e">
        <f t="shared" si="12"/>
        <v>#N/A</v>
      </c>
      <c r="E195" s="2" t="e">
        <f t="shared" si="22"/>
        <v>#N/A</v>
      </c>
      <c r="F195" s="2">
        <v>1022386.6046491265</v>
      </c>
      <c r="G195" s="2">
        <f t="shared" si="41"/>
        <v>689997.71428571432</v>
      </c>
      <c r="H195" s="2">
        <f t="shared" si="39"/>
        <v>97703402.985136002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1855170.7142857101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1036778.301320523</v>
      </c>
      <c r="Q195" s="2">
        <f t="shared" si="42"/>
        <v>700000</v>
      </c>
      <c r="R195" s="2">
        <f t="shared" si="40"/>
        <v>99395599.551019877</v>
      </c>
      <c r="S195" s="2">
        <f t="shared" si="17"/>
        <v>689997.71428571641</v>
      </c>
      <c r="T195" s="2">
        <f t="shared" si="18"/>
        <v>10002.285714285681</v>
      </c>
      <c r="U195" s="2">
        <f t="shared" si="19"/>
        <v>700000</v>
      </c>
      <c r="V195" s="2">
        <f t="shared" si="34"/>
        <v>39946618.515551656</v>
      </c>
      <c r="W195" s="2">
        <f t="shared" si="20"/>
        <v>643782.32718542218</v>
      </c>
      <c r="X195" s="2">
        <f t="shared" si="6"/>
        <v>56217.672814577818</v>
      </c>
      <c r="Y195" s="2">
        <f t="shared" si="37"/>
        <v>59448981.035468176</v>
      </c>
      <c r="Z195" s="2" t="str">
        <f t="shared" si="8"/>
        <v>HERE</v>
      </c>
      <c r="AA195" s="2">
        <f>IF(Z195="HERE",Y195,AA194+Graph!$G$1*1000)</f>
        <v>59448981.035468176</v>
      </c>
      <c r="AB195" s="2">
        <f t="shared" si="21"/>
        <v>56217.672814577818</v>
      </c>
      <c r="AC195" s="2">
        <f t="shared" si="38"/>
        <v>39946618.515551656</v>
      </c>
      <c r="AD195" s="3">
        <f t="shared" si="10"/>
        <v>52800000</v>
      </c>
      <c r="AE195" s="2">
        <f>IF(AE193&gt;=52800000,52800000,IF(AB174=Graph!G$1*1000,AE194+Graph!G$1*1000,AC195))</f>
        <v>39946618.515551656</v>
      </c>
      <c r="AF195" s="3">
        <f t="shared" si="11"/>
        <v>39946618.515551656</v>
      </c>
      <c r="AG195" s="3">
        <f t="shared" si="29"/>
        <v>48888685.016915858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126</v>
      </c>
      <c r="C196" s="7"/>
      <c r="D196" s="2" t="e">
        <f t="shared" si="12"/>
        <v>#N/A</v>
      </c>
      <c r="E196" s="2" t="e">
        <f t="shared" si="22"/>
        <v>#N/A</v>
      </c>
      <c r="F196" s="2">
        <v>1026893.7984284759</v>
      </c>
      <c r="G196" s="2">
        <f t="shared" si="41"/>
        <v>689997.71428571432</v>
      </c>
      <c r="H196" s="2">
        <f t="shared" si="39"/>
        <v>98393400.699421719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1865172.9999999958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1041359.88595438</v>
      </c>
      <c r="Q196" s="2">
        <f t="shared" si="42"/>
        <v>700000</v>
      </c>
      <c r="R196" s="2">
        <f t="shared" si="40"/>
        <v>100095599.55101988</v>
      </c>
      <c r="S196" s="2">
        <f t="shared" si="17"/>
        <v>689997.71428571641</v>
      </c>
      <c r="T196" s="2">
        <f t="shared" si="18"/>
        <v>10002.285714285681</v>
      </c>
      <c r="U196" s="2">
        <f t="shared" si="19"/>
        <v>700000</v>
      </c>
      <c r="V196" s="2">
        <f t="shared" si="34"/>
        <v>40594908.036516398</v>
      </c>
      <c r="W196" s="2">
        <f t="shared" si="20"/>
        <v>648289.52096474171</v>
      </c>
      <c r="X196" s="2">
        <f t="shared" si="6"/>
        <v>51710.479035258293</v>
      </c>
      <c r="Y196" s="2">
        <f t="shared" si="37"/>
        <v>59500691.514503434</v>
      </c>
      <c r="Z196" s="2" t="str">
        <f t="shared" si="8"/>
        <v>HERE</v>
      </c>
      <c r="AA196" s="2">
        <f>IF(Z196="HERE",Y196,AA195+Graph!$G$1*1000)</f>
        <v>59500691.514503434</v>
      </c>
      <c r="AB196" s="2">
        <f t="shared" si="21"/>
        <v>51710.479035258293</v>
      </c>
      <c r="AC196" s="2">
        <f t="shared" si="38"/>
        <v>40594908.036516398</v>
      </c>
      <c r="AD196" s="3">
        <f t="shared" si="10"/>
        <v>52800000</v>
      </c>
      <c r="AE196" s="2">
        <f>IF(AE194&gt;=52800000,52800000,IF(AB175=Graph!G$1*1000,AE195+Graph!G$1*1000,AC196))</f>
        <v>40594908.036516398</v>
      </c>
      <c r="AF196" s="3">
        <f t="shared" si="11"/>
        <v>40594908.036516398</v>
      </c>
      <c r="AG196" s="3">
        <f t="shared" si="29"/>
        <v>48916366.939495794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127</v>
      </c>
      <c r="C197" s="7"/>
      <c r="D197" s="2" t="e">
        <f t="shared" si="12"/>
        <v>#N/A</v>
      </c>
      <c r="E197" s="2" t="e">
        <f t="shared" si="22"/>
        <v>#N/A</v>
      </c>
      <c r="F197" s="2">
        <v>1031400.9922077954</v>
      </c>
      <c r="G197" s="2">
        <f t="shared" si="41"/>
        <v>689997.71428571432</v>
      </c>
      <c r="H197" s="2">
        <f t="shared" si="39"/>
        <v>99083398.413707435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1875175.2857142815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1045941.470588237</v>
      </c>
      <c r="Q197" s="2">
        <f t="shared" si="42"/>
        <v>700000</v>
      </c>
      <c r="R197" s="2">
        <f t="shared" si="40"/>
        <v>100795599.55101988</v>
      </c>
      <c r="S197" s="2">
        <f t="shared" si="17"/>
        <v>689997.71428571641</v>
      </c>
      <c r="T197" s="2">
        <f t="shared" si="18"/>
        <v>10002.285714285681</v>
      </c>
      <c r="U197" s="2">
        <f t="shared" si="19"/>
        <v>700000</v>
      </c>
      <c r="V197" s="2">
        <f t="shared" si="34"/>
        <v>41247704.751260489</v>
      </c>
      <c r="W197" s="2">
        <f t="shared" si="20"/>
        <v>652796.71474409103</v>
      </c>
      <c r="X197" s="2">
        <f t="shared" si="6"/>
        <v>47203.285255908966</v>
      </c>
      <c r="Y197" s="2">
        <f t="shared" si="37"/>
        <v>59547894.799759343</v>
      </c>
      <c r="Z197" s="2" t="str">
        <f t="shared" si="8"/>
        <v>HERE</v>
      </c>
      <c r="AA197" s="2">
        <f>IF(Z197="HERE",Y197,AA196+Graph!$G$1*1000)</f>
        <v>59547894.799759343</v>
      </c>
      <c r="AB197" s="2">
        <f t="shared" si="21"/>
        <v>47203.285255908966</v>
      </c>
      <c r="AC197" s="2">
        <f t="shared" si="38"/>
        <v>41247704.751260489</v>
      </c>
      <c r="AD197" s="3">
        <f t="shared" si="10"/>
        <v>52800000</v>
      </c>
      <c r="AE197" s="2">
        <f>IF(AE195&gt;=52800000,52800000,IF(AB176=Graph!G$1*1000,AE196+Graph!G$1*1000,AC197))</f>
        <v>41247704.751260489</v>
      </c>
      <c r="AF197" s="3">
        <f t="shared" si="11"/>
        <v>41247704.751260489</v>
      </c>
      <c r="AG197" s="3">
        <f t="shared" si="29"/>
        <v>48944274.221764706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128</v>
      </c>
      <c r="C198" s="7"/>
      <c r="D198" s="2" t="e">
        <f t="shared" si="12"/>
        <v>#N/A</v>
      </c>
      <c r="E198" s="2" t="e">
        <f t="shared" si="22"/>
        <v>#N/A</v>
      </c>
      <c r="F198" s="2">
        <v>1035908.1859871149</v>
      </c>
      <c r="G198" s="2">
        <f t="shared" si="41"/>
        <v>689997.71428571432</v>
      </c>
      <c r="H198" s="2">
        <f t="shared" si="39"/>
        <v>99773396.127993152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1885177.5714285672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1050523.0552220643</v>
      </c>
      <c r="Q198" s="2">
        <f t="shared" si="42"/>
        <v>700000</v>
      </c>
      <c r="R198" s="2">
        <f t="shared" si="40"/>
        <v>101495599.55101988</v>
      </c>
      <c r="S198" s="2">
        <f t="shared" si="17"/>
        <v>689997.71428571641</v>
      </c>
      <c r="T198" s="2">
        <f t="shared" si="18"/>
        <v>10002.285714285681</v>
      </c>
      <c r="U198" s="2">
        <f t="shared" si="19"/>
        <v>700000</v>
      </c>
      <c r="V198" s="2">
        <f t="shared" si="34"/>
        <v>41905008.6597839</v>
      </c>
      <c r="W198" s="2">
        <f t="shared" si="20"/>
        <v>657303.90852341056</v>
      </c>
      <c r="X198" s="2">
        <f t="shared" si="6"/>
        <v>42696.091476589441</v>
      </c>
      <c r="Y198" s="2">
        <f t="shared" si="37"/>
        <v>59590590.891235933</v>
      </c>
      <c r="Z198" s="2" t="str">
        <f t="shared" si="8"/>
        <v>HERE</v>
      </c>
      <c r="AA198" s="2">
        <f>IF(Z198="HERE",Y198,AA197+Graph!$G$1*1000)</f>
        <v>59590590.891235933</v>
      </c>
      <c r="AB198" s="2">
        <f t="shared" si="21"/>
        <v>42696.091476589441</v>
      </c>
      <c r="AC198" s="2">
        <f t="shared" si="38"/>
        <v>41905008.6597839</v>
      </c>
      <c r="AD198" s="3">
        <f t="shared" si="10"/>
        <v>52800000</v>
      </c>
      <c r="AE198" s="2">
        <f>IF(AE196&gt;=52800000,52800000,IF(AB177=Graph!G$1*1000,AE197+Graph!G$1*1000,AC198))</f>
        <v>41905008.6597839</v>
      </c>
      <c r="AF198" s="3">
        <f t="shared" si="11"/>
        <v>41905008.6597839</v>
      </c>
      <c r="AG198" s="3">
        <f t="shared" si="29"/>
        <v>48972406.863722578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129</v>
      </c>
      <c r="C199" s="7"/>
      <c r="D199" s="2" t="e">
        <f t="shared" si="12"/>
        <v>#N/A</v>
      </c>
      <c r="E199" s="2" t="e">
        <f t="shared" si="22"/>
        <v>#N/A</v>
      </c>
      <c r="F199" s="2">
        <v>1040415.3797664642</v>
      </c>
      <c r="G199" s="2">
        <f t="shared" si="41"/>
        <v>689997.71428571432</v>
      </c>
      <c r="H199" s="2">
        <f t="shared" si="39"/>
        <v>100463393.84227887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1895179.8571428529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1055104.6398559213</v>
      </c>
      <c r="Q199" s="2">
        <f t="shared" si="42"/>
        <v>700000</v>
      </c>
      <c r="R199" s="2">
        <f t="shared" si="40"/>
        <v>102195599.55101988</v>
      </c>
      <c r="S199" s="2">
        <f t="shared" si="17"/>
        <v>689997.71428571641</v>
      </c>
      <c r="T199" s="2">
        <f t="shared" si="18"/>
        <v>10002.285714285681</v>
      </c>
      <c r="U199" s="2">
        <f t="shared" si="19"/>
        <v>700000</v>
      </c>
      <c r="V199" s="2">
        <f t="shared" si="34"/>
        <v>42566819.76208663</v>
      </c>
      <c r="W199" s="2">
        <f t="shared" si="20"/>
        <v>661811.10230273008</v>
      </c>
      <c r="X199" s="2">
        <f t="shared" si="6"/>
        <v>38188.897697269917</v>
      </c>
      <c r="Y199" s="2">
        <f t="shared" si="37"/>
        <v>59628779.788933203</v>
      </c>
      <c r="Z199" s="2" t="str">
        <f t="shared" si="8"/>
        <v>HERE</v>
      </c>
      <c r="AA199" s="2">
        <f>IF(Z199="HERE",Y199,AA198+Graph!$G$1*1000)</f>
        <v>59628779.788933203</v>
      </c>
      <c r="AB199" s="2">
        <f t="shared" si="21"/>
        <v>38188.897697269917</v>
      </c>
      <c r="AC199" s="2">
        <f t="shared" si="38"/>
        <v>42566819.76208663</v>
      </c>
      <c r="AD199" s="3">
        <f t="shared" si="10"/>
        <v>52800000</v>
      </c>
      <c r="AE199" s="2">
        <f>IF(AE197&gt;=52800000,52800000,IF(AB178=Graph!G$1*1000,AE198+Graph!G$1*1000,AC199))</f>
        <v>42566819.76208663</v>
      </c>
      <c r="AF199" s="3">
        <f t="shared" si="11"/>
        <v>42566819.76208663</v>
      </c>
      <c r="AG199" s="3">
        <f t="shared" si="29"/>
        <v>49000764.865369417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130</v>
      </c>
      <c r="C200" s="7"/>
      <c r="D200" s="2" t="e">
        <f t="shared" si="12"/>
        <v>#N/A</v>
      </c>
      <c r="E200" s="2" t="e">
        <f t="shared" si="22"/>
        <v>#N/A</v>
      </c>
      <c r="F200" s="2">
        <v>1044922.5735457838</v>
      </c>
      <c r="G200" s="2">
        <f t="shared" si="41"/>
        <v>689997.71428571432</v>
      </c>
      <c r="H200" s="2">
        <f t="shared" si="39"/>
        <v>101153391.55656458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1905182.1428571385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1059686.2244897783</v>
      </c>
      <c r="Q200" s="2">
        <f t="shared" si="42"/>
        <v>700000</v>
      </c>
      <c r="R200" s="2">
        <f t="shared" si="40"/>
        <v>102895599.55101988</v>
      </c>
      <c r="S200" s="2">
        <f t="shared" si="17"/>
        <v>689997.71428571641</v>
      </c>
      <c r="T200" s="2">
        <f t="shared" si="18"/>
        <v>10002.285714285681</v>
      </c>
      <c r="U200" s="2">
        <f t="shared" si="19"/>
        <v>700000</v>
      </c>
      <c r="V200" s="2">
        <f t="shared" si="34"/>
        <v>43233138.058168709</v>
      </c>
      <c r="W200" s="2">
        <f t="shared" si="20"/>
        <v>666318.29608207941</v>
      </c>
      <c r="X200" s="2">
        <f t="shared" si="6"/>
        <v>33681.703917920589</v>
      </c>
      <c r="Y200" s="2">
        <f t="shared" si="37"/>
        <v>59662461.492851123</v>
      </c>
      <c r="Z200" s="2" t="str">
        <f t="shared" si="8"/>
        <v>HERE</v>
      </c>
      <c r="AA200" s="2">
        <f>IF(Z200="HERE",Y200,AA199+Graph!$G$1*1000)</f>
        <v>59662461.492851123</v>
      </c>
      <c r="AB200" s="2">
        <f t="shared" si="21"/>
        <v>33681.703917920589</v>
      </c>
      <c r="AC200" s="2">
        <f t="shared" si="38"/>
        <v>43233138.058168709</v>
      </c>
      <c r="AD200" s="3">
        <f t="shared" si="10"/>
        <v>52800000</v>
      </c>
      <c r="AE200" s="2">
        <f>IF(AE198&gt;=52800000,52800000,IF(AB179=Graph!G$1*1000,AE199+Graph!G$1*1000,AC200))</f>
        <v>43233138.058168709</v>
      </c>
      <c r="AF200" s="3">
        <f t="shared" si="11"/>
        <v>43233138.058168709</v>
      </c>
      <c r="AG200" s="3">
        <f t="shared" si="29"/>
        <v>49029348.226705223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131</v>
      </c>
      <c r="C201" s="7"/>
      <c r="D201" s="2" t="e">
        <f t="shared" si="12"/>
        <v>#N/A</v>
      </c>
      <c r="E201" s="2" t="e">
        <f t="shared" si="22"/>
        <v>#N/A</v>
      </c>
      <c r="F201" s="2">
        <v>1049429.7673251033</v>
      </c>
      <c r="G201" s="2">
        <f t="shared" si="41"/>
        <v>689997.71428571432</v>
      </c>
      <c r="H201" s="2">
        <f t="shared" si="39"/>
        <v>101843389.2708503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1915184.4285714242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1064267.8091236353</v>
      </c>
      <c r="Q201" s="2">
        <f t="shared" si="42"/>
        <v>700000</v>
      </c>
      <c r="R201" s="2">
        <f t="shared" si="40"/>
        <v>103595599.55101988</v>
      </c>
      <c r="S201" s="2">
        <f t="shared" si="17"/>
        <v>689997.71428571641</v>
      </c>
      <c r="T201" s="2">
        <f t="shared" si="18"/>
        <v>10002.285714285681</v>
      </c>
      <c r="U201" s="2">
        <f t="shared" si="19"/>
        <v>700000</v>
      </c>
      <c r="V201" s="2">
        <f t="shared" si="34"/>
        <v>43903963.548030108</v>
      </c>
      <c r="W201" s="2">
        <f t="shared" si="20"/>
        <v>670825.48986139894</v>
      </c>
      <c r="X201" s="2">
        <f t="shared" si="6"/>
        <v>29174.510138601065</v>
      </c>
      <c r="Y201" s="2">
        <f t="shared" si="37"/>
        <v>59691636.002989724</v>
      </c>
      <c r="Z201" s="2" t="str">
        <f t="shared" si="8"/>
        <v>HERE</v>
      </c>
      <c r="AA201" s="2">
        <f>IF(Z201="HERE",Y201,AA200+Graph!$G$1*1000)</f>
        <v>59691636.002989724</v>
      </c>
      <c r="AB201" s="2">
        <f t="shared" si="21"/>
        <v>29174.510138601065</v>
      </c>
      <c r="AC201" s="2">
        <f t="shared" si="38"/>
        <v>43903963.548030108</v>
      </c>
      <c r="AD201" s="3">
        <f t="shared" si="10"/>
        <v>52800000</v>
      </c>
      <c r="AE201" s="2">
        <f>IF(AE199&gt;=52800000,52800000,IF(AB180=Graph!G$1*1000,AE200+Graph!G$1*1000,AC201))</f>
        <v>43903963.548030108</v>
      </c>
      <c r="AF201" s="3">
        <f t="shared" si="11"/>
        <v>43903963.548030108</v>
      </c>
      <c r="AG201" s="3">
        <f t="shared" si="29"/>
        <v>49058156.947729997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132</v>
      </c>
      <c r="C202" s="7"/>
      <c r="D202" s="2" t="e">
        <f t="shared" si="12"/>
        <v>#N/A</v>
      </c>
      <c r="E202" s="2" t="e">
        <f t="shared" si="22"/>
        <v>#N/A</v>
      </c>
      <c r="F202" s="2">
        <v>1053936.9611044526</v>
      </c>
      <c r="G202" s="2">
        <f t="shared" si="41"/>
        <v>689997.71428571432</v>
      </c>
      <c r="H202" s="2">
        <f t="shared" si="39"/>
        <v>102533386.98513602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1925186.7142857099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1068849.3937574923</v>
      </c>
      <c r="Q202" s="2">
        <f t="shared" si="42"/>
        <v>700000</v>
      </c>
      <c r="R202" s="2">
        <f t="shared" si="40"/>
        <v>104295599.55101988</v>
      </c>
      <c r="S202" s="2">
        <f t="shared" si="17"/>
        <v>689997.71428571641</v>
      </c>
      <c r="T202" s="2">
        <f t="shared" si="18"/>
        <v>10002.285714285681</v>
      </c>
      <c r="U202" s="2">
        <f t="shared" si="19"/>
        <v>700000</v>
      </c>
      <c r="V202" s="2">
        <f t="shared" si="34"/>
        <v>44579296.231670827</v>
      </c>
      <c r="W202" s="2">
        <f t="shared" si="20"/>
        <v>675332.68364071846</v>
      </c>
      <c r="X202" s="2">
        <f t="shared" si="6"/>
        <v>24667.31635928154</v>
      </c>
      <c r="Y202" s="2">
        <f t="shared" si="37"/>
        <v>59716303.319349006</v>
      </c>
      <c r="Z202" s="2" t="str">
        <f t="shared" si="8"/>
        <v>HERE</v>
      </c>
      <c r="AA202" s="2">
        <f>IF(Z202="HERE",Y202,AA201+Graph!$G$1*1000)</f>
        <v>59716303.319349006</v>
      </c>
      <c r="AB202" s="2">
        <f t="shared" si="21"/>
        <v>24667.31635928154</v>
      </c>
      <c r="AC202" s="2">
        <f t="shared" si="38"/>
        <v>44579296.231670827</v>
      </c>
      <c r="AD202" s="3">
        <f t="shared" si="10"/>
        <v>52800000</v>
      </c>
      <c r="AE202" s="2">
        <f>IF(AE200&gt;=52800000,52800000,IF(AB181=Graph!G$1*1000,AE201+Graph!G$1*1000,AC202))</f>
        <v>44579296.231670827</v>
      </c>
      <c r="AF202" s="3">
        <f t="shared" si="11"/>
        <v>44579296.231670827</v>
      </c>
      <c r="AG202" s="3">
        <f t="shared" si="29"/>
        <v>49087191.028443739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133</v>
      </c>
      <c r="C203" s="7"/>
      <c r="D203" s="2" t="e">
        <f t="shared" si="12"/>
        <v>#N/A</v>
      </c>
      <c r="E203" s="2" t="e">
        <f t="shared" si="22"/>
        <v>#N/A</v>
      </c>
      <c r="F203" s="2">
        <v>1058444.1548837721</v>
      </c>
      <c r="G203" s="2">
        <f t="shared" si="41"/>
        <v>689997.71428571432</v>
      </c>
      <c r="H203" s="2">
        <f t="shared" si="39"/>
        <v>103223384.69942173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1935188.9999999956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1073430.9783913493</v>
      </c>
      <c r="Q203" s="2">
        <f t="shared" si="42"/>
        <v>700000</v>
      </c>
      <c r="R203" s="2">
        <f t="shared" si="40"/>
        <v>104995599.55101988</v>
      </c>
      <c r="S203" s="2">
        <f t="shared" si="17"/>
        <v>689997.71428571641</v>
      </c>
      <c r="T203" s="2">
        <f t="shared" si="18"/>
        <v>10002.285714285681</v>
      </c>
      <c r="U203" s="2">
        <f t="shared" si="19"/>
        <v>700000</v>
      </c>
      <c r="V203" s="2">
        <f t="shared" si="34"/>
        <v>45259136.109090894</v>
      </c>
      <c r="W203" s="2">
        <f t="shared" si="20"/>
        <v>679839.87742006779</v>
      </c>
      <c r="X203" s="2">
        <f t="shared" si="6"/>
        <v>20160.122579932213</v>
      </c>
      <c r="Y203" s="2">
        <f t="shared" si="37"/>
        <v>59736463.441928938</v>
      </c>
      <c r="Z203" s="2" t="str">
        <f t="shared" si="8"/>
        <v>HERE</v>
      </c>
      <c r="AA203" s="2">
        <f>IF(Z203="HERE",Y203,AA202+Graph!$G$1*1000)</f>
        <v>59736463.441928938</v>
      </c>
      <c r="AB203" s="2">
        <f t="shared" si="21"/>
        <v>20160.122579932213</v>
      </c>
      <c r="AC203" s="2">
        <f t="shared" si="38"/>
        <v>45259136.109090894</v>
      </c>
      <c r="AD203" s="3">
        <f t="shared" si="10"/>
        <v>52800000</v>
      </c>
      <c r="AE203" s="2">
        <f>IF(AE201&gt;=52800000,52800000,IF(AB182=Graph!G$1*1000,AE202+Graph!G$1*1000,AC203))</f>
        <v>45259136.109090894</v>
      </c>
      <c r="AF203" s="3">
        <f t="shared" si="11"/>
        <v>45259136.109090894</v>
      </c>
      <c r="AG203" s="3">
        <f t="shared" si="29"/>
        <v>49116450.468846448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134</v>
      </c>
      <c r="C204" s="7"/>
      <c r="D204" s="2" t="e">
        <f t="shared" si="12"/>
        <v>#N/A</v>
      </c>
      <c r="E204" s="2" t="e">
        <f t="shared" si="22"/>
        <v>#N/A</v>
      </c>
      <c r="F204" s="2">
        <v>1062951.3486630917</v>
      </c>
      <c r="G204" s="2">
        <f t="shared" si="41"/>
        <v>689997.71428571432</v>
      </c>
      <c r="H204" s="2">
        <f t="shared" si="39"/>
        <v>103913382.41370745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1945191.2857142813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1078012.5630252063</v>
      </c>
      <c r="Q204" s="2">
        <f t="shared" si="42"/>
        <v>700000</v>
      </c>
      <c r="R204" s="2">
        <f t="shared" si="40"/>
        <v>105695599.55101988</v>
      </c>
      <c r="S204" s="2">
        <f t="shared" si="17"/>
        <v>689997.71428571641</v>
      </c>
      <c r="T204" s="2">
        <f t="shared" si="18"/>
        <v>10002.285714285681</v>
      </c>
      <c r="U204" s="2">
        <f t="shared" si="19"/>
        <v>700000</v>
      </c>
      <c r="V204" s="2">
        <f t="shared" si="34"/>
        <v>45943483.180290282</v>
      </c>
      <c r="W204" s="2">
        <f t="shared" si="20"/>
        <v>684347.07119938731</v>
      </c>
      <c r="X204" s="2">
        <f t="shared" si="6"/>
        <v>15652.928800612688</v>
      </c>
      <c r="Y204" s="2">
        <f t="shared" si="37"/>
        <v>59752116.370729551</v>
      </c>
      <c r="Z204" s="2" t="str">
        <f t="shared" si="8"/>
        <v>HERE</v>
      </c>
      <c r="AA204" s="2">
        <f>IF(Z204="HERE",Y204,AA203+Graph!$G$1*1000)</f>
        <v>59752116.370729551</v>
      </c>
      <c r="AB204" s="2">
        <f t="shared" si="21"/>
        <v>15652.928800612688</v>
      </c>
      <c r="AC204" s="2">
        <f t="shared" si="38"/>
        <v>45943483.180290282</v>
      </c>
      <c r="AD204" s="3">
        <f t="shared" si="10"/>
        <v>52800000</v>
      </c>
      <c r="AE204" s="2">
        <f>IF(AE202&gt;=52800000,52800000,IF(AB183=Graph!G$1*1000,AE203+Graph!G$1*1000,AC204))</f>
        <v>45943483.180290282</v>
      </c>
      <c r="AF204" s="3">
        <f t="shared" si="11"/>
        <v>45943483.180290282</v>
      </c>
      <c r="AG204" s="3">
        <f t="shared" si="29"/>
        <v>49145935.268938117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135</v>
      </c>
      <c r="C205" s="7"/>
      <c r="D205" s="2" t="e">
        <f t="shared" si="12"/>
        <v>#N/A</v>
      </c>
      <c r="E205" s="2" t="e">
        <f t="shared" si="22"/>
        <v>#N/A</v>
      </c>
      <c r="F205" s="2">
        <v>1067458.542442441</v>
      </c>
      <c r="G205" s="2">
        <f t="shared" si="41"/>
        <v>689997.71428571432</v>
      </c>
      <c r="H205" s="2">
        <f t="shared" si="39"/>
        <v>104603380.12799317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1955193.5714285669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1082594.1476590633</v>
      </c>
      <c r="Q205" s="2">
        <f t="shared" si="42"/>
        <v>700000</v>
      </c>
      <c r="R205" s="2">
        <f t="shared" si="40"/>
        <v>106395599.55101988</v>
      </c>
      <c r="S205" s="2">
        <f t="shared" si="17"/>
        <v>689997.71428571641</v>
      </c>
      <c r="T205" s="2">
        <f t="shared" si="18"/>
        <v>10002.285714285681</v>
      </c>
      <c r="U205" s="2">
        <f t="shared" si="19"/>
        <v>700000</v>
      </c>
      <c r="V205" s="2">
        <f t="shared" si="34"/>
        <v>46632337.445268989</v>
      </c>
      <c r="W205" s="2">
        <f t="shared" si="20"/>
        <v>688854.26497870684</v>
      </c>
      <c r="X205" s="2">
        <f t="shared" si="6"/>
        <v>11145.735021293163</v>
      </c>
      <c r="Y205" s="2">
        <f t="shared" si="37"/>
        <v>59763262.105750844</v>
      </c>
      <c r="Z205" s="2" t="str">
        <f t="shared" si="8"/>
        <v>HERE</v>
      </c>
      <c r="AA205" s="2">
        <f>IF(Z205="HERE",Y205,AA204+Graph!$G$1*1000)</f>
        <v>59763262.105750844</v>
      </c>
      <c r="AB205" s="2">
        <f t="shared" si="21"/>
        <v>11145.735021293163</v>
      </c>
      <c r="AC205" s="2">
        <f t="shared" si="38"/>
        <v>46632337.445268989</v>
      </c>
      <c r="AD205" s="3">
        <f t="shared" si="10"/>
        <v>52800000</v>
      </c>
      <c r="AE205" s="2">
        <f>IF(AE203&gt;=52800000,52800000,IF(AB184=Graph!G$1*1000,AE204+Graph!G$1*1000,AC205))</f>
        <v>46632337.445268989</v>
      </c>
      <c r="AF205" s="3">
        <f t="shared" si="11"/>
        <v>46632337.445268989</v>
      </c>
      <c r="AG205" s="3">
        <f t="shared" si="29"/>
        <v>49175645.428718761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136</v>
      </c>
      <c r="C206" s="7"/>
      <c r="D206" s="2" t="e">
        <f t="shared" si="12"/>
        <v>#N/A</v>
      </c>
      <c r="E206" s="2" t="e">
        <f t="shared" si="22"/>
        <v>#N/A</v>
      </c>
      <c r="F206" s="2">
        <v>1071965.7362217605</v>
      </c>
      <c r="G206" s="2">
        <f t="shared" si="41"/>
        <v>689997.71428571432</v>
      </c>
      <c r="H206" s="2">
        <f t="shared" si="39"/>
        <v>105293377.84227888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1965195.8571428526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1087175.7322929204</v>
      </c>
      <c r="Q206" s="2">
        <f t="shared" si="42"/>
        <v>700000</v>
      </c>
      <c r="R206" s="2">
        <f t="shared" si="40"/>
        <v>107095599.55101988</v>
      </c>
      <c r="S206" s="2">
        <f t="shared" si="17"/>
        <v>689997.71428571641</v>
      </c>
      <c r="T206" s="2">
        <f t="shared" si="18"/>
        <v>10002.285714285681</v>
      </c>
      <c r="U206" s="2">
        <f t="shared" si="19"/>
        <v>700000</v>
      </c>
      <c r="V206" s="2">
        <f t="shared" si="34"/>
        <v>47325698.904027045</v>
      </c>
      <c r="W206" s="2">
        <f t="shared" si="20"/>
        <v>693361.45875805616</v>
      </c>
      <c r="X206" s="2">
        <f t="shared" si="6"/>
        <v>6638.5412419438362</v>
      </c>
      <c r="Y206" s="2">
        <f t="shared" si="37"/>
        <v>59769900.646992788</v>
      </c>
      <c r="Z206" s="2" t="str">
        <f t="shared" si="8"/>
        <v>HERE</v>
      </c>
      <c r="AA206" s="2">
        <f>IF(Z206="HERE",Y206,AA205+Graph!$G$1*1000)</f>
        <v>59769900.646992788</v>
      </c>
      <c r="AB206" s="2">
        <f t="shared" si="21"/>
        <v>6638.5412419438362</v>
      </c>
      <c r="AC206" s="2">
        <f t="shared" si="38"/>
        <v>47325698.904027045</v>
      </c>
      <c r="AD206" s="3">
        <f t="shared" si="10"/>
        <v>52800000</v>
      </c>
      <c r="AE206" s="2">
        <f>IF(AE204&gt;=52800000,52800000,IF(AB185=Graph!G$1*1000,AE205+Graph!G$1*1000,AC206))</f>
        <v>47325698.904027045</v>
      </c>
      <c r="AF206" s="3">
        <f t="shared" si="11"/>
        <v>47325698.904027045</v>
      </c>
      <c r="AG206" s="3">
        <f t="shared" si="29"/>
        <v>49205580.948188365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137</v>
      </c>
      <c r="C207" s="7"/>
      <c r="D207" s="2" t="e">
        <f t="shared" si="12"/>
        <v>#N/A</v>
      </c>
      <c r="E207" s="2" t="e">
        <f t="shared" si="22"/>
        <v>#N/A</v>
      </c>
      <c r="F207" s="2">
        <v>1076472.93000108</v>
      </c>
      <c r="G207" s="2">
        <f t="shared" si="41"/>
        <v>689997.71428571432</v>
      </c>
      <c r="H207" s="2">
        <f t="shared" si="39"/>
        <v>105983375.5565646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1975198.1428571383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1091757.3169267476</v>
      </c>
      <c r="Q207" s="2">
        <f t="shared" si="42"/>
        <v>700000</v>
      </c>
      <c r="R207" s="2">
        <f t="shared" si="40"/>
        <v>107795599.55101988</v>
      </c>
      <c r="S207" s="2">
        <f t="shared" si="17"/>
        <v>689997.71428571641</v>
      </c>
      <c r="T207" s="2">
        <f t="shared" si="18"/>
        <v>10002.285714285681</v>
      </c>
      <c r="U207" s="2">
        <f t="shared" si="19"/>
        <v>700000</v>
      </c>
      <c r="V207" s="2">
        <f t="shared" si="34"/>
        <v>48023567.55656442</v>
      </c>
      <c r="W207" s="2">
        <f t="shared" si="20"/>
        <v>697868.65253737569</v>
      </c>
      <c r="X207" s="2">
        <f t="shared" si="6"/>
        <v>2131.3474626243114</v>
      </c>
      <c r="Y207" s="2">
        <f t="shared" si="37"/>
        <v>59772031.994455412</v>
      </c>
      <c r="Z207" s="2" t="str">
        <f t="shared" si="8"/>
        <v>HERE</v>
      </c>
      <c r="AA207" s="2">
        <f>IF(Z207="HERE",Y207,AA206+Graph!$G$1*1000)</f>
        <v>59772031.994455412</v>
      </c>
      <c r="AB207" s="2">
        <f t="shared" si="21"/>
        <v>2131.3474626243114</v>
      </c>
      <c r="AC207" s="2">
        <f t="shared" si="38"/>
        <v>48023567.55656442</v>
      </c>
      <c r="AD207" s="3">
        <f t="shared" si="10"/>
        <v>52800000</v>
      </c>
      <c r="AE207" s="2">
        <f>IF(AE205&gt;=52800000,52800000,IF(AB186=Graph!G$1*1000,AE206+Graph!G$1*1000,AC207))</f>
        <v>48023567.55656442</v>
      </c>
      <c r="AF207" s="3">
        <f t="shared" si="11"/>
        <v>48023567.55656442</v>
      </c>
      <c r="AG207" s="3">
        <f t="shared" si="29"/>
        <v>49235741.827346936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138</v>
      </c>
      <c r="C208" s="7"/>
      <c r="D208" s="2" t="e">
        <f t="shared" si="12"/>
        <v>#N/A</v>
      </c>
      <c r="E208" s="2" t="e">
        <f t="shared" si="22"/>
        <v>#N/A</v>
      </c>
      <c r="F208" s="2">
        <v>1080980.1237804294</v>
      </c>
      <c r="G208" s="2">
        <f t="shared" si="41"/>
        <v>689997.71428571432</v>
      </c>
      <c r="H208" s="2">
        <f t="shared" si="39"/>
        <v>106673373.27085032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1985200.428571424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1096338.9015606046</v>
      </c>
      <c r="Q208" s="2">
        <f t="shared" si="42"/>
        <v>700000</v>
      </c>
      <c r="R208" s="2">
        <f t="shared" si="40"/>
        <v>108495599.55101988</v>
      </c>
      <c r="S208" s="2">
        <f t="shared" si="17"/>
        <v>689997.71428571641</v>
      </c>
      <c r="T208" s="2">
        <f t="shared" si="18"/>
        <v>10002.285714285681</v>
      </c>
      <c r="U208" s="2">
        <f t="shared" si="19"/>
        <v>700000</v>
      </c>
      <c r="V208" s="2">
        <f t="shared" si="34"/>
        <v>48713565.270850137</v>
      </c>
      <c r="W208" s="2">
        <f t="shared" si="20"/>
        <v>689997.71428571641</v>
      </c>
      <c r="X208" s="2">
        <f t="shared" si="6"/>
        <v>10002.285714283586</v>
      </c>
      <c r="Y208" s="2">
        <f t="shared" si="37"/>
        <v>59782034.280169696</v>
      </c>
      <c r="Z208" s="2" t="str">
        <f t="shared" si="8"/>
        <v>HERE</v>
      </c>
      <c r="AA208" s="2">
        <f>IF(Z208="HERE",Y208,AA207+Graph!$G$1*1000)</f>
        <v>59782034.280169696</v>
      </c>
      <c r="AB208" s="2">
        <f t="shared" si="21"/>
        <v>10002.285714283586</v>
      </c>
      <c r="AC208" s="2">
        <f t="shared" si="38"/>
        <v>48713565.270850137</v>
      </c>
      <c r="AD208" s="3">
        <f t="shared" si="10"/>
        <v>52800000</v>
      </c>
      <c r="AE208" s="2">
        <f>IF(AE206&gt;=52800000,52800000,IF(AB187=Graph!G$1*1000,AE207+Graph!G$1*1000,AC208))</f>
        <v>48713565.270850137</v>
      </c>
      <c r="AF208" s="3">
        <f t="shared" si="11"/>
        <v>48713565.270850137</v>
      </c>
      <c r="AG208" s="3">
        <f t="shared" si="29"/>
        <v>49266128.066194475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139</v>
      </c>
      <c r="C209" s="7"/>
      <c r="D209" s="2" t="e">
        <f t="shared" si="12"/>
        <v>#N/A</v>
      </c>
      <c r="E209" s="2" t="e">
        <f t="shared" si="22"/>
        <v>#N/A</v>
      </c>
      <c r="F209" s="2">
        <v>1085487.3175597489</v>
      </c>
      <c r="G209" s="2">
        <f t="shared" si="41"/>
        <v>689997.71428571432</v>
      </c>
      <c r="H209" s="2">
        <f t="shared" si="39"/>
        <v>107363370.98513603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1995202.7142857097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1100920.4861944616</v>
      </c>
      <c r="Q209" s="2">
        <f t="shared" si="42"/>
        <v>700000</v>
      </c>
      <c r="R209" s="2">
        <f t="shared" si="40"/>
        <v>109195599.55101988</v>
      </c>
      <c r="S209" s="2">
        <f t="shared" si="17"/>
        <v>689997.71428571641</v>
      </c>
      <c r="T209" s="2">
        <f t="shared" si="18"/>
        <v>10002.285714285681</v>
      </c>
      <c r="U209" s="2">
        <f t="shared" si="19"/>
        <v>700000</v>
      </c>
      <c r="V209" s="2">
        <f t="shared" si="34"/>
        <v>49403562.985135853</v>
      </c>
      <c r="W209" s="2">
        <f t="shared" si="20"/>
        <v>689997.71428571641</v>
      </c>
      <c r="X209" s="2">
        <f t="shared" si="6"/>
        <v>10002.285714283586</v>
      </c>
      <c r="Y209" s="2">
        <f t="shared" si="37"/>
        <v>59792036.565883979</v>
      </c>
      <c r="Z209" s="2" t="str">
        <f t="shared" si="8"/>
        <v>HERE</v>
      </c>
      <c r="AA209" s="2">
        <f>IF(Z209="HERE",Y209,AA208+Graph!$G$1*1000)</f>
        <v>59792036.565883979</v>
      </c>
      <c r="AB209" s="2">
        <f t="shared" si="21"/>
        <v>10002.285714283586</v>
      </c>
      <c r="AC209" s="2">
        <f t="shared" si="38"/>
        <v>49403562.985135853</v>
      </c>
      <c r="AD209" s="3">
        <f t="shared" si="10"/>
        <v>52800000</v>
      </c>
      <c r="AE209" s="2">
        <f>IF(AE207&gt;=52800000,52800000,IF(AB188=Graph!G$1*1000,AE208+Graph!G$1*1000,AC209))</f>
        <v>49403562.985135853</v>
      </c>
      <c r="AF209" s="3">
        <f t="shared" si="11"/>
        <v>49403562.985135853</v>
      </c>
      <c r="AG209" s="3">
        <f t="shared" si="29"/>
        <v>49296739.664730981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140</v>
      </c>
      <c r="C210" s="7"/>
      <c r="D210" s="2" t="e">
        <f t="shared" si="12"/>
        <v>#N/A</v>
      </c>
      <c r="E210" s="2" t="e">
        <f t="shared" si="22"/>
        <v>#N/A</v>
      </c>
      <c r="F210" s="2">
        <v>1089994.5113390684</v>
      </c>
      <c r="G210" s="2">
        <f t="shared" si="41"/>
        <v>689997.71428571432</v>
      </c>
      <c r="H210" s="2">
        <f t="shared" si="39"/>
        <v>108053368.69942175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2005204.9999999953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1105502.0708283186</v>
      </c>
      <c r="Q210" s="2">
        <f t="shared" si="42"/>
        <v>700000</v>
      </c>
      <c r="R210" s="2">
        <f t="shared" si="40"/>
        <v>109895599.55101988</v>
      </c>
      <c r="S210" s="2">
        <f t="shared" si="17"/>
        <v>689997.71428571641</v>
      </c>
      <c r="T210" s="2">
        <f t="shared" si="18"/>
        <v>10002.285714285681</v>
      </c>
      <c r="U210" s="2">
        <f t="shared" si="19"/>
        <v>700000</v>
      </c>
      <c r="V210" s="2">
        <f t="shared" si="34"/>
        <v>50093560.69942157</v>
      </c>
      <c r="W210" s="2">
        <f t="shared" si="20"/>
        <v>689997.71428571641</v>
      </c>
      <c r="X210" s="2">
        <f t="shared" si="6"/>
        <v>10002.285714283586</v>
      </c>
      <c r="Y210" s="2">
        <f t="shared" si="37"/>
        <v>59802038.851598263</v>
      </c>
      <c r="Z210" s="2" t="str">
        <f t="shared" si="8"/>
        <v>HERE</v>
      </c>
      <c r="AA210" s="2">
        <f>IF(Z210="HERE",Y210,AA209+Graph!$G$1*1000)</f>
        <v>59802038.851598263</v>
      </c>
      <c r="AB210" s="2">
        <f t="shared" si="21"/>
        <v>10002.285714283586</v>
      </c>
      <c r="AC210" s="2">
        <f t="shared" si="38"/>
        <v>50093560.69942157</v>
      </c>
      <c r="AD210" s="3">
        <f t="shared" si="10"/>
        <v>52800000</v>
      </c>
      <c r="AE210" s="2">
        <f>IF(AE208&gt;=52800000,52800000,IF(AB189=Graph!G$1*1000,AE209+Graph!G$1*1000,AC210))</f>
        <v>50093560.69942157</v>
      </c>
      <c r="AF210" s="3">
        <f t="shared" si="11"/>
        <v>50093560.69942157</v>
      </c>
      <c r="AG210" s="3">
        <f t="shared" si="29"/>
        <v>49327576.622956455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141</v>
      </c>
      <c r="C211" s="7"/>
      <c r="D211" s="2" t="e">
        <f t="shared" si="12"/>
        <v>#N/A</v>
      </c>
      <c r="E211" s="2" t="e">
        <f t="shared" si="22"/>
        <v>#N/A</v>
      </c>
      <c r="F211" s="2">
        <v>1094501.7051184177</v>
      </c>
      <c r="G211" s="2">
        <f t="shared" si="41"/>
        <v>689997.71428571432</v>
      </c>
      <c r="H211" s="2">
        <f t="shared" si="39"/>
        <v>108743366.41370746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2015207.285714281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1110083.6554621756</v>
      </c>
      <c r="Q211" s="2">
        <f t="shared" si="42"/>
        <v>700000</v>
      </c>
      <c r="R211" s="2">
        <f t="shared" si="40"/>
        <v>110595599.55101988</v>
      </c>
      <c r="S211" s="2">
        <f t="shared" si="17"/>
        <v>689997.71428571641</v>
      </c>
      <c r="T211" s="2">
        <f t="shared" si="18"/>
        <v>10002.285714285681</v>
      </c>
      <c r="U211" s="2">
        <f t="shared" si="19"/>
        <v>700000</v>
      </c>
      <c r="V211" s="2">
        <f t="shared" si="34"/>
        <v>50783558.413707286</v>
      </c>
      <c r="W211" s="2">
        <f t="shared" si="20"/>
        <v>689997.71428571641</v>
      </c>
      <c r="X211" s="2">
        <f t="shared" si="6"/>
        <v>10002.285714283586</v>
      </c>
      <c r="Y211" s="2">
        <f t="shared" si="37"/>
        <v>59812041.137312546</v>
      </c>
      <c r="Z211" s="2" t="str">
        <f t="shared" si="8"/>
        <v>HERE</v>
      </c>
      <c r="AA211" s="2">
        <f>IF(Z211="HERE",Y211,AA210+Graph!$G$1*1000)</f>
        <v>59812041.137312546</v>
      </c>
      <c r="AB211" s="2">
        <f t="shared" si="21"/>
        <v>10002.285714283586</v>
      </c>
      <c r="AC211" s="2">
        <f t="shared" si="38"/>
        <v>50783558.413707286</v>
      </c>
      <c r="AD211" s="3">
        <f t="shared" si="10"/>
        <v>52800000</v>
      </c>
      <c r="AE211" s="2">
        <f>IF(AE209&gt;=52800000,52800000,IF(AB190=Graph!G$1*1000,AE210+Graph!G$1*1000,AC211))</f>
        <v>50783558.413707286</v>
      </c>
      <c r="AF211" s="3">
        <f t="shared" si="11"/>
        <v>50783558.413707286</v>
      </c>
      <c r="AG211" s="3">
        <f t="shared" si="29"/>
        <v>49358638.940870889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142</v>
      </c>
      <c r="C212" s="7"/>
      <c r="D212" s="2" t="e">
        <f t="shared" si="12"/>
        <v>#N/A</v>
      </c>
      <c r="E212" s="2" t="e">
        <f t="shared" si="22"/>
        <v>#N/A</v>
      </c>
      <c r="F212" s="2">
        <v>1099008.8988977373</v>
      </c>
      <c r="G212" s="2">
        <f t="shared" si="41"/>
        <v>689997.71428571432</v>
      </c>
      <c r="H212" s="2">
        <f t="shared" si="39"/>
        <v>109433364.12799318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2025209.5714285667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1114665.2400960326</v>
      </c>
      <c r="Q212" s="2">
        <f t="shared" si="42"/>
        <v>700000</v>
      </c>
      <c r="R212" s="2">
        <f t="shared" si="40"/>
        <v>111295599.55101988</v>
      </c>
      <c r="S212" s="2">
        <f t="shared" si="17"/>
        <v>689997.71428571641</v>
      </c>
      <c r="T212" s="2">
        <f t="shared" si="18"/>
        <v>10002.285714285681</v>
      </c>
      <c r="U212" s="2">
        <f t="shared" si="19"/>
        <v>700000</v>
      </c>
      <c r="V212" s="2">
        <f t="shared" si="34"/>
        <v>51473556.127993003</v>
      </c>
      <c r="W212" s="2">
        <f t="shared" si="20"/>
        <v>689997.71428571641</v>
      </c>
      <c r="X212" s="2">
        <f t="shared" si="6"/>
        <v>10002.285714283586</v>
      </c>
      <c r="Y212" s="2">
        <f t="shared" si="37"/>
        <v>59822043.42302683</v>
      </c>
      <c r="Z212" s="2" t="str">
        <f t="shared" si="8"/>
        <v>HERE</v>
      </c>
      <c r="AA212" s="2">
        <f>IF(Z212="HERE",Y212,AA211+Graph!$G$1*1000)</f>
        <v>59822043.42302683</v>
      </c>
      <c r="AB212" s="2">
        <f t="shared" si="21"/>
        <v>10002.285714283586</v>
      </c>
      <c r="AC212" s="2">
        <f t="shared" si="38"/>
        <v>51473556.127993003</v>
      </c>
      <c r="AD212" s="3">
        <f t="shared" si="10"/>
        <v>52800000</v>
      </c>
      <c r="AE212" s="2">
        <f>IF(AE210&gt;=52800000,52800000,IF(AB191=Graph!G$1*1000,AE211+Graph!G$1*1000,AC212))</f>
        <v>51473556.127993003</v>
      </c>
      <c r="AF212" s="3">
        <f t="shared" si="11"/>
        <v>51473556.127993003</v>
      </c>
      <c r="AG212" s="3">
        <f t="shared" si="29"/>
        <v>49389926.618474297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143</v>
      </c>
      <c r="C213" s="7"/>
      <c r="D213" s="2" t="e">
        <f t="shared" si="12"/>
        <v>#N/A</v>
      </c>
      <c r="E213" s="2" t="e">
        <f t="shared" si="22"/>
        <v>#N/A</v>
      </c>
      <c r="F213" s="2">
        <v>1103516.0926770568</v>
      </c>
      <c r="G213" s="2">
        <f t="shared" si="41"/>
        <v>689997.71428571432</v>
      </c>
      <c r="H213" s="2">
        <f t="shared" si="39"/>
        <v>110123361.8422789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2035211.8571428524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1119246.8247298896</v>
      </c>
      <c r="Q213" s="2">
        <f t="shared" si="42"/>
        <v>700000</v>
      </c>
      <c r="R213" s="2">
        <f t="shared" si="40"/>
        <v>111995599.55101988</v>
      </c>
      <c r="S213" s="2">
        <f t="shared" si="17"/>
        <v>689997.71428571641</v>
      </c>
      <c r="T213" s="2">
        <f t="shared" si="18"/>
        <v>10002.285714285681</v>
      </c>
      <c r="U213" s="2">
        <f t="shared" si="19"/>
        <v>700000</v>
      </c>
      <c r="V213" s="2">
        <f t="shared" si="34"/>
        <v>52163553.842278719</v>
      </c>
      <c r="W213" s="2">
        <f t="shared" si="20"/>
        <v>689997.71428571641</v>
      </c>
      <c r="X213" s="2">
        <f t="shared" si="6"/>
        <v>10002.285714283586</v>
      </c>
      <c r="Y213" s="2">
        <f t="shared" si="37"/>
        <v>59832045.708741114</v>
      </c>
      <c r="Z213" s="2" t="str">
        <f t="shared" si="8"/>
        <v>HERE</v>
      </c>
      <c r="AA213" s="2">
        <f>IF(Z213="HERE",Y213,AA212+Graph!$G$1*1000)</f>
        <v>59832045.708741114</v>
      </c>
      <c r="AB213" s="2">
        <f t="shared" si="21"/>
        <v>10002.285714283586</v>
      </c>
      <c r="AC213" s="2">
        <f t="shared" si="38"/>
        <v>52163553.842278719</v>
      </c>
      <c r="AD213" s="3">
        <f t="shared" si="10"/>
        <v>52800000</v>
      </c>
      <c r="AE213" s="2">
        <f>IF(AE211&gt;=52800000,52800000,IF(AB192=Graph!G$1*1000,AE212+Graph!G$1*1000,AC213))</f>
        <v>52163553.842278719</v>
      </c>
      <c r="AF213" s="3">
        <f t="shared" si="11"/>
        <v>52163553.842278719</v>
      </c>
      <c r="AG213" s="3">
        <f t="shared" si="29"/>
        <v>49421439.655766666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144</v>
      </c>
      <c r="C214" s="7"/>
      <c r="D214" s="2" t="e">
        <f t="shared" si="12"/>
        <v>#N/A</v>
      </c>
      <c r="E214" s="2" t="e">
        <f t="shared" si="22"/>
        <v>#N/A</v>
      </c>
      <c r="F214" s="2">
        <v>1108023.2864564061</v>
      </c>
      <c r="G214" s="2">
        <f t="shared" si="41"/>
        <v>689997.71428571432</v>
      </c>
      <c r="H214" s="2">
        <f t="shared" si="39"/>
        <v>110813359.55656461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2045214.1428571381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1123828.4093637466</v>
      </c>
      <c r="Q214" s="2">
        <f t="shared" si="42"/>
        <v>700000</v>
      </c>
      <c r="R214" s="2">
        <f t="shared" si="40"/>
        <v>112695599.55101988</v>
      </c>
      <c r="S214" s="2">
        <f t="shared" si="17"/>
        <v>689997.71428571641</v>
      </c>
      <c r="T214" s="2">
        <f t="shared" si="18"/>
        <v>10002.285714285681</v>
      </c>
      <c r="U214" s="2">
        <f t="shared" si="19"/>
        <v>700000</v>
      </c>
      <c r="V214" s="2">
        <f t="shared" si="34"/>
        <v>52853551.556564435</v>
      </c>
      <c r="W214" s="2">
        <f t="shared" si="20"/>
        <v>689997.71428571641</v>
      </c>
      <c r="X214" s="2">
        <f t="shared" si="6"/>
        <v>10002.285714283586</v>
      </c>
      <c r="Y214" s="2">
        <f t="shared" si="37"/>
        <v>59842047.994455397</v>
      </c>
      <c r="Z214" s="2" t="str">
        <f t="shared" si="8"/>
        <v>HERE</v>
      </c>
      <c r="AA214" s="2">
        <f>IF(Z214="HERE",Y214,AA213+Graph!$G$1*1000)</f>
        <v>59842047.994455397</v>
      </c>
      <c r="AB214" s="2">
        <f t="shared" si="21"/>
        <v>10002.285714283586</v>
      </c>
      <c r="AC214" s="2">
        <f t="shared" si="38"/>
        <v>52853551.556564435</v>
      </c>
      <c r="AD214" s="3">
        <f t="shared" si="10"/>
        <v>52800000</v>
      </c>
      <c r="AE214" s="2">
        <f>IF(AE212&gt;=52800000,52800000,IF(AB193=Graph!G$1*1000,AE213+Graph!G$1*1000,AC214))</f>
        <v>52853551.556564435</v>
      </c>
      <c r="AF214" s="3">
        <f t="shared" si="11"/>
        <v>52800000</v>
      </c>
      <c r="AG214" s="3">
        <f t="shared" si="29"/>
        <v>49453178.05274801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145</v>
      </c>
      <c r="C215" s="7"/>
      <c r="D215" s="2" t="e">
        <f t="shared" si="12"/>
        <v>#N/A</v>
      </c>
      <c r="E215" s="2" t="e">
        <f t="shared" si="22"/>
        <v>#N/A</v>
      </c>
      <c r="F215" s="2">
        <v>1112530.4802357256</v>
      </c>
      <c r="G215" s="2">
        <f t="shared" si="41"/>
        <v>689997.71428571432</v>
      </c>
      <c r="H215" s="2">
        <f t="shared" si="39"/>
        <v>111503357.27085033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2055216.4285714237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1128409.9939976037</v>
      </c>
      <c r="Q215" s="2">
        <f t="shared" si="42"/>
        <v>700000</v>
      </c>
      <c r="R215" s="2">
        <f t="shared" si="40"/>
        <v>113395599.55101988</v>
      </c>
      <c r="S215" s="2">
        <f t="shared" si="17"/>
        <v>689997.71428571641</v>
      </c>
      <c r="T215" s="2">
        <f t="shared" si="18"/>
        <v>10002.285714285681</v>
      </c>
      <c r="U215" s="2">
        <f t="shared" si="19"/>
        <v>700000</v>
      </c>
      <c r="V215" s="2">
        <f t="shared" si="34"/>
        <v>53543549.270850152</v>
      </c>
      <c r="W215" s="2">
        <f t="shared" si="20"/>
        <v>689997.71428571641</v>
      </c>
      <c r="X215" s="2">
        <f t="shared" si="6"/>
        <v>10002.285714283586</v>
      </c>
      <c r="Y215" s="2">
        <f t="shared" si="37"/>
        <v>59852050.280169681</v>
      </c>
      <c r="Z215" s="2" t="str">
        <f t="shared" si="8"/>
        <v>HERE</v>
      </c>
      <c r="AA215" s="2">
        <f>IF(Z215="HERE",Y215,AA214+Graph!$G$1*1000)</f>
        <v>59852050.280169681</v>
      </c>
      <c r="AB215" s="2">
        <f t="shared" si="21"/>
        <v>10002.285714283586</v>
      </c>
      <c r="AC215" s="2">
        <f t="shared" si="38"/>
        <v>53543549.270850152</v>
      </c>
      <c r="AD215" s="3">
        <f t="shared" si="10"/>
        <v>52800000</v>
      </c>
      <c r="AE215" s="2">
        <f>IF(AE213&gt;=52800000,52800000,IF(AB194=Graph!G$1*1000,AE214+Graph!G$1*1000,AC215))</f>
        <v>53543549.270850152</v>
      </c>
      <c r="AF215" s="3">
        <f t="shared" si="11"/>
        <v>52800000</v>
      </c>
      <c r="AG215" s="3">
        <f t="shared" si="29"/>
        <v>49485141.809418313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146</v>
      </c>
      <c r="C216" s="7"/>
      <c r="D216" s="2" t="e">
        <f t="shared" si="12"/>
        <v>#N/A</v>
      </c>
      <c r="E216" s="2" t="e">
        <f t="shared" si="22"/>
        <v>#N/A</v>
      </c>
      <c r="F216" s="2">
        <v>1117037.674015075</v>
      </c>
      <c r="G216" s="2">
        <f t="shared" si="41"/>
        <v>689997.71428571432</v>
      </c>
      <c r="H216" s="2">
        <f t="shared" si="39"/>
        <v>112193354.98513605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2065218.7142857094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1132991.5786314309</v>
      </c>
      <c r="Q216" s="2">
        <f t="shared" si="42"/>
        <v>700000</v>
      </c>
      <c r="R216" s="2">
        <f t="shared" si="40"/>
        <v>114095599.55101988</v>
      </c>
      <c r="S216" s="2">
        <f t="shared" si="17"/>
        <v>689997.71428571641</v>
      </c>
      <c r="T216" s="2">
        <f t="shared" si="18"/>
        <v>10002.285714285681</v>
      </c>
      <c r="U216" s="2">
        <f t="shared" si="19"/>
        <v>700000</v>
      </c>
      <c r="V216" s="2">
        <f t="shared" si="34"/>
        <v>54233546.985135868</v>
      </c>
      <c r="W216" s="2">
        <f t="shared" si="20"/>
        <v>689997.71428571641</v>
      </c>
      <c r="X216" s="2">
        <f t="shared" si="6"/>
        <v>10002.285714283586</v>
      </c>
      <c r="Y216" s="2">
        <f t="shared" si="37"/>
        <v>59862052.565883964</v>
      </c>
      <c r="Z216" s="2" t="str">
        <f t="shared" si="8"/>
        <v>HERE</v>
      </c>
      <c r="AA216" s="2">
        <f>IF(Z216="HERE",Y216,AA215+Graph!$G$1*1000)</f>
        <v>59862052.565883964</v>
      </c>
      <c r="AB216" s="2">
        <f t="shared" si="21"/>
        <v>10002.285714283586</v>
      </c>
      <c r="AC216" s="2">
        <f t="shared" si="38"/>
        <v>54233546.985135868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49517330.925777584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147</v>
      </c>
      <c r="C217" s="7"/>
      <c r="D217" s="2" t="e">
        <f t="shared" si="12"/>
        <v>#N/A</v>
      </c>
      <c r="E217" s="2" t="e">
        <f t="shared" si="22"/>
        <v>#N/A</v>
      </c>
      <c r="F217" s="2">
        <v>1121544.8677943945</v>
      </c>
      <c r="G217" s="2">
        <f t="shared" si="41"/>
        <v>689997.71428571432</v>
      </c>
      <c r="H217" s="2">
        <f t="shared" si="39"/>
        <v>112883352.69942176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2075220.9999999951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1137573.1632652879</v>
      </c>
      <c r="Q217" s="2">
        <f t="shared" si="42"/>
        <v>700000</v>
      </c>
      <c r="R217" s="2">
        <f t="shared" si="40"/>
        <v>114795599.55101988</v>
      </c>
      <c r="S217" s="2">
        <f t="shared" si="17"/>
        <v>689997.71428571641</v>
      </c>
      <c r="T217" s="2">
        <f t="shared" si="18"/>
        <v>10002.285714285681</v>
      </c>
      <c r="U217" s="2">
        <f t="shared" si="19"/>
        <v>700000</v>
      </c>
      <c r="V217" s="2">
        <f t="shared" si="34"/>
        <v>54923544.699421585</v>
      </c>
      <c r="W217" s="2">
        <f t="shared" si="20"/>
        <v>689997.71428571641</v>
      </c>
      <c r="X217" s="2">
        <f t="shared" si="6"/>
        <v>10002.285714283586</v>
      </c>
      <c r="Y217" s="2">
        <f t="shared" si="37"/>
        <v>59872054.851598248</v>
      </c>
      <c r="Z217" s="2" t="str">
        <f t="shared" si="8"/>
        <v>HERE</v>
      </c>
      <c r="AA217" s="2">
        <f>IF(Z217="HERE",Y217,AA216+Graph!$G$1*1000)</f>
        <v>59872054.851598248</v>
      </c>
      <c r="AB217" s="2">
        <f t="shared" si="21"/>
        <v>10002.285714283586</v>
      </c>
      <c r="AC217" s="2">
        <f t="shared" si="38"/>
        <v>54923544.699421585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49549745.401825823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148</v>
      </c>
      <c r="C218" s="7"/>
      <c r="D218" s="2" t="e">
        <f t="shared" si="12"/>
        <v>#N/A</v>
      </c>
      <c r="E218" s="2" t="e">
        <f t="shared" si="22"/>
        <v>#N/A</v>
      </c>
      <c r="F218" s="2">
        <v>1126052.061573714</v>
      </c>
      <c r="G218" s="2">
        <f t="shared" si="41"/>
        <v>689997.71428571432</v>
      </c>
      <c r="H218" s="2">
        <f t="shared" si="39"/>
        <v>113573350.41370748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2085223.2857142808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1142154.7478991449</v>
      </c>
      <c r="Q218" s="2">
        <f t="shared" si="42"/>
        <v>700000</v>
      </c>
      <c r="R218" s="2">
        <f t="shared" si="40"/>
        <v>115495599.55101988</v>
      </c>
      <c r="S218" s="2">
        <f t="shared" si="17"/>
        <v>689997.71428571641</v>
      </c>
      <c r="T218" s="2">
        <f t="shared" si="18"/>
        <v>10002.285714285681</v>
      </c>
      <c r="U218" s="2">
        <f t="shared" si="19"/>
        <v>700000</v>
      </c>
      <c r="V218" s="2">
        <f t="shared" si="34"/>
        <v>55613542.413707301</v>
      </c>
      <c r="W218" s="2">
        <f t="shared" si="20"/>
        <v>689997.71428571641</v>
      </c>
      <c r="X218" s="2">
        <f t="shared" si="6"/>
        <v>10002.285714283586</v>
      </c>
      <c r="Y218" s="2">
        <f t="shared" si="37"/>
        <v>59882057.137312531</v>
      </c>
      <c r="Z218" s="2" t="str">
        <f t="shared" si="8"/>
        <v>HERE</v>
      </c>
      <c r="AA218" s="2">
        <f>IF(Z218="HERE",Y218,AA217+Graph!$G$1*1000)</f>
        <v>59882057.137312531</v>
      </c>
      <c r="AB218" s="2">
        <f t="shared" si="21"/>
        <v>10002.285714283586</v>
      </c>
      <c r="AC218" s="2">
        <f t="shared" si="38"/>
        <v>55613542.413707301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49582385.237563021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149</v>
      </c>
      <c r="C219" s="7"/>
      <c r="D219" s="2" t="e">
        <f t="shared" si="12"/>
        <v>#N/A</v>
      </c>
      <c r="E219" s="2" t="e">
        <f t="shared" si="22"/>
        <v>#N/A</v>
      </c>
      <c r="F219" s="2">
        <v>1130559.2553530633</v>
      </c>
      <c r="G219" s="2">
        <f t="shared" si="41"/>
        <v>689997.71428571432</v>
      </c>
      <c r="H219" s="2">
        <f t="shared" si="39"/>
        <v>114263348.1279932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2095225.5714285665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1146736.3325330019</v>
      </c>
      <c r="Q219" s="2">
        <f t="shared" si="42"/>
        <v>700000</v>
      </c>
      <c r="R219" s="2">
        <f t="shared" si="40"/>
        <v>116195599.55101988</v>
      </c>
      <c r="S219" s="2">
        <f t="shared" si="17"/>
        <v>689997.71428571641</v>
      </c>
      <c r="T219" s="2">
        <f t="shared" si="18"/>
        <v>10002.285714285681</v>
      </c>
      <c r="U219" s="2">
        <f t="shared" si="19"/>
        <v>700000</v>
      </c>
      <c r="V219" s="2">
        <f t="shared" si="34"/>
        <v>56303540.127993017</v>
      </c>
      <c r="W219" s="2">
        <f t="shared" si="20"/>
        <v>689997.71428571641</v>
      </c>
      <c r="X219" s="2">
        <f t="shared" si="6"/>
        <v>10002.285714283586</v>
      </c>
      <c r="Y219" s="2">
        <f t="shared" si="37"/>
        <v>59892059.423026815</v>
      </c>
      <c r="Z219" s="2" t="str">
        <f t="shared" si="8"/>
        <v>HERE</v>
      </c>
      <c r="AA219" s="2">
        <f>IF(Z219="HERE",Y219,AA218+Graph!$G$1*1000)</f>
        <v>59892059.423026815</v>
      </c>
      <c r="AB219" s="2">
        <f t="shared" si="21"/>
        <v>10002.285714283586</v>
      </c>
      <c r="AC219" s="2">
        <f t="shared" si="38"/>
        <v>56303540.127993017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49615250.432989195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150</v>
      </c>
      <c r="C220" s="7"/>
      <c r="D220" s="2" t="e">
        <f t="shared" si="12"/>
        <v>#N/A</v>
      </c>
      <c r="E220" s="2" t="e">
        <f t="shared" si="22"/>
        <v>#N/A</v>
      </c>
      <c r="F220" s="2">
        <v>1135066.4491323829</v>
      </c>
      <c r="G220" s="2">
        <f t="shared" si="41"/>
        <v>689997.71428571432</v>
      </c>
      <c r="H220" s="2">
        <f t="shared" si="39"/>
        <v>114953345.84227891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2105227.8571428522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1151317.9171668589</v>
      </c>
      <c r="Q220" s="2">
        <f t="shared" si="42"/>
        <v>700000</v>
      </c>
      <c r="R220" s="2">
        <f t="shared" si="40"/>
        <v>116895599.55101988</v>
      </c>
      <c r="S220" s="2">
        <f t="shared" si="17"/>
        <v>689997.71428571641</v>
      </c>
      <c r="T220" s="2">
        <f t="shared" si="18"/>
        <v>10002.285714285681</v>
      </c>
      <c r="U220" s="2">
        <f t="shared" si="19"/>
        <v>700000</v>
      </c>
      <c r="V220" s="2">
        <f t="shared" si="34"/>
        <v>56993537.842278734</v>
      </c>
      <c r="W220" s="2">
        <f t="shared" si="20"/>
        <v>689997.71428571641</v>
      </c>
      <c r="X220" s="2">
        <f t="shared" si="6"/>
        <v>10002.285714283586</v>
      </c>
      <c r="Y220" s="2">
        <f t="shared" si="37"/>
        <v>59902061.708741099</v>
      </c>
      <c r="Z220" s="2" t="str">
        <f t="shared" si="8"/>
        <v>HERE</v>
      </c>
      <c r="AA220" s="2">
        <f>IF(Z220="HERE",Y220,AA219+Graph!$G$1*1000)</f>
        <v>59902061.708741099</v>
      </c>
      <c r="AB220" s="2">
        <f t="shared" si="21"/>
        <v>10002.285714283586</v>
      </c>
      <c r="AC220" s="2">
        <f t="shared" si="38"/>
        <v>56993537.842278734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49648340.988104329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151</v>
      </c>
      <c r="C221" s="7"/>
      <c r="D221" s="2" t="e">
        <f t="shared" si="12"/>
        <v>#N/A</v>
      </c>
      <c r="E221" s="2" t="e">
        <f t="shared" si="22"/>
        <v>#N/A</v>
      </c>
      <c r="F221" s="2">
        <v>1139573.6429117024</v>
      </c>
      <c r="G221" s="2">
        <f t="shared" si="41"/>
        <v>689997.71428571432</v>
      </c>
      <c r="H221" s="2">
        <f t="shared" si="39"/>
        <v>115643343.55656463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2115230.1428571381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1155899.5018007159</v>
      </c>
      <c r="Q221" s="2">
        <f t="shared" si="42"/>
        <v>700000</v>
      </c>
      <c r="R221" s="2">
        <f t="shared" si="40"/>
        <v>117595599.55101988</v>
      </c>
      <c r="S221" s="2">
        <f t="shared" si="17"/>
        <v>689997.71428571641</v>
      </c>
      <c r="T221" s="2">
        <f t="shared" si="18"/>
        <v>10002.285714285914</v>
      </c>
      <c r="U221" s="2">
        <f t="shared" si="19"/>
        <v>700000</v>
      </c>
      <c r="V221" s="2">
        <f t="shared" si="34"/>
        <v>57683535.55656445</v>
      </c>
      <c r="W221" s="2">
        <f t="shared" si="20"/>
        <v>689997.71428571641</v>
      </c>
      <c r="X221" s="2">
        <f t="shared" si="6"/>
        <v>10002.285714283586</v>
      </c>
      <c r="Y221" s="2">
        <f t="shared" si="37"/>
        <v>59912063.994455382</v>
      </c>
      <c r="Z221" s="2" t="str">
        <f t="shared" si="8"/>
        <v>HERE</v>
      </c>
      <c r="AA221" s="2">
        <f>IF(Z221="HERE",Y221,AA220+Graph!$G$1*1000)</f>
        <v>59912063.994455382</v>
      </c>
      <c r="AB221" s="2">
        <f t="shared" si="21"/>
        <v>10002.285714283586</v>
      </c>
      <c r="AC221" s="2">
        <f t="shared" si="38"/>
        <v>57683535.55656445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49681656.902908437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152</v>
      </c>
      <c r="C222" s="7"/>
      <c r="D222" s="2" t="e">
        <f t="shared" si="12"/>
        <v>#N/A</v>
      </c>
      <c r="E222" s="2" t="e">
        <f t="shared" si="22"/>
        <v>#N/A</v>
      </c>
      <c r="F222" s="2">
        <v>1144080.8366910517</v>
      </c>
      <c r="G222" s="2">
        <f t="shared" si="41"/>
        <v>689997.71428571432</v>
      </c>
      <c r="H222" s="2">
        <f t="shared" si="39"/>
        <v>116333341.27085035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2125232.428571424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1160481.0864345729</v>
      </c>
      <c r="Q222" s="2">
        <f t="shared" si="42"/>
        <v>700000</v>
      </c>
      <c r="R222" s="2">
        <f t="shared" si="40"/>
        <v>118295599.55101988</v>
      </c>
      <c r="S222" s="2">
        <f t="shared" si="17"/>
        <v>689997.71428571641</v>
      </c>
      <c r="T222" s="2">
        <f t="shared" si="18"/>
        <v>10002.285714285914</v>
      </c>
      <c r="U222" s="2">
        <f t="shared" si="19"/>
        <v>700000</v>
      </c>
      <c r="V222" s="2">
        <f t="shared" si="34"/>
        <v>58373533.270850167</v>
      </c>
      <c r="W222" s="2">
        <f t="shared" si="20"/>
        <v>689997.71428571641</v>
      </c>
      <c r="X222" s="2">
        <f t="shared" si="6"/>
        <v>10002.285714283586</v>
      </c>
      <c r="Y222" s="2">
        <f t="shared" si="37"/>
        <v>59922066.280169666</v>
      </c>
      <c r="Z222" s="2" t="str">
        <f t="shared" si="8"/>
        <v>HERE</v>
      </c>
      <c r="AA222" s="2">
        <f>IF(Z222="HERE",Y222,AA221+Graph!$G$1*1000)</f>
        <v>59922066.280169666</v>
      </c>
      <c r="AB222" s="2">
        <f t="shared" si="21"/>
        <v>10002.285714283586</v>
      </c>
      <c r="AC222" s="2">
        <f t="shared" si="38"/>
        <v>58373533.270850167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49715198.177401505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153</v>
      </c>
      <c r="C223" s="7"/>
      <c r="D223" s="2" t="e">
        <f t="shared" si="12"/>
        <v>#N/A</v>
      </c>
      <c r="E223" s="2" t="e">
        <f t="shared" si="22"/>
        <v>#N/A</v>
      </c>
      <c r="F223" s="2">
        <v>1148588.0304703712</v>
      </c>
      <c r="G223" s="2">
        <f t="shared" si="41"/>
        <v>689997.71428571432</v>
      </c>
      <c r="H223" s="2">
        <f t="shared" si="39"/>
        <v>117023338.98513606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2135234.7142857099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1165062.6710684299</v>
      </c>
      <c r="Q223" s="2">
        <f t="shared" si="42"/>
        <v>700000</v>
      </c>
      <c r="R223" s="2">
        <f t="shared" si="40"/>
        <v>118995599.55101988</v>
      </c>
      <c r="S223" s="2">
        <f t="shared" si="17"/>
        <v>689997.71428571641</v>
      </c>
      <c r="T223" s="2">
        <f t="shared" si="18"/>
        <v>10002.285714285914</v>
      </c>
      <c r="U223" s="2">
        <f t="shared" si="19"/>
        <v>700000</v>
      </c>
      <c r="V223" s="2">
        <f t="shared" si="34"/>
        <v>59063530.985135883</v>
      </c>
      <c r="W223" s="2">
        <f t="shared" si="20"/>
        <v>689997.71428571641</v>
      </c>
      <c r="X223" s="2">
        <f t="shared" si="6"/>
        <v>10002.285714283586</v>
      </c>
      <c r="Y223" s="2">
        <f t="shared" ref="Y223:Y286" si="43">IF(COUNT($C224)=0,IF(COUNT($C223)=1,C223,SUM(Y222+X223)),C223)</f>
        <v>59932068.565883949</v>
      </c>
      <c r="Z223" s="2" t="str">
        <f t="shared" si="8"/>
        <v>HERE</v>
      </c>
      <c r="AA223" s="2">
        <f>IF(Z223="HERE",Y223,AA222+Graph!$G$1*1000)</f>
        <v>59932068.565883949</v>
      </c>
      <c r="AB223" s="2">
        <f t="shared" si="21"/>
        <v>10002.285714283586</v>
      </c>
      <c r="AC223" s="2">
        <f t="shared" ref="AC223:AC286" si="44">IF(Z224="HERE",V223,AC222)</f>
        <v>59063530.985135883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49748964.811583541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154</v>
      </c>
      <c r="C224" s="7"/>
      <c r="D224" s="2" t="e">
        <f t="shared" si="12"/>
        <v>#N/A</v>
      </c>
      <c r="E224" s="2" t="e">
        <f t="shared" si="22"/>
        <v>#N/A</v>
      </c>
      <c r="F224" s="2">
        <v>1153095.2242496908</v>
      </c>
      <c r="G224" s="2">
        <f t="shared" si="41"/>
        <v>689997.71428571432</v>
      </c>
      <c r="H224" s="2">
        <f t="shared" ref="H224:H287" si="45">IF(COUNT($C225)=0,IF(COUNT($C224)=1,C224,SUM(H223+G224)),C224)</f>
        <v>117713336.69942178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2145236.9999999958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1169644.2557022572</v>
      </c>
      <c r="Q224" s="2">
        <f t="shared" si="42"/>
        <v>700000</v>
      </c>
      <c r="R224" s="2">
        <f t="shared" ref="R224:R287" si="46">IF(COUNT($C225)=0,IF(COUNT($C224)=1,M224,SUM(R223+Q224)),M224)</f>
        <v>119695599.55101988</v>
      </c>
      <c r="S224" s="2">
        <f t="shared" si="17"/>
        <v>689997.71428571641</v>
      </c>
      <c r="T224" s="2">
        <f t="shared" si="18"/>
        <v>10002.285714285914</v>
      </c>
      <c r="U224" s="2">
        <f t="shared" si="19"/>
        <v>700000</v>
      </c>
      <c r="V224" s="2">
        <f t="shared" si="34"/>
        <v>59753528.6994216</v>
      </c>
      <c r="W224" s="2">
        <f t="shared" si="20"/>
        <v>689997.71428571641</v>
      </c>
      <c r="X224" s="2">
        <f t="shared" si="6"/>
        <v>10002.285714283586</v>
      </c>
      <c r="Y224" s="2">
        <f t="shared" si="43"/>
        <v>59942070.851598233</v>
      </c>
      <c r="Z224" s="2" t="str">
        <f t="shared" si="8"/>
        <v>HERE</v>
      </c>
      <c r="AA224" s="2">
        <f>IF(Z224="HERE",Y224,AA223+Graph!$G$1*1000)</f>
        <v>59942070.851598233</v>
      </c>
      <c r="AB224" s="2">
        <f t="shared" si="21"/>
        <v>10002.285714283586</v>
      </c>
      <c r="AC224" s="2">
        <f t="shared" si="44"/>
        <v>59063530.985135883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49782956.805454545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155</v>
      </c>
      <c r="C225" s="7"/>
      <c r="D225" s="2" t="e">
        <f t="shared" si="12"/>
        <v>#N/A</v>
      </c>
      <c r="E225" s="2" t="e">
        <f t="shared" si="22"/>
        <v>#N/A</v>
      </c>
      <c r="F225" s="2">
        <v>1157602.4180290401</v>
      </c>
      <c r="G225" s="2">
        <f t="shared" si="41"/>
        <v>689997.71428571432</v>
      </c>
      <c r="H225" s="2">
        <f t="shared" si="45"/>
        <v>118403334.41370749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2155239.2857142817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1174225.8403361142</v>
      </c>
      <c r="Q225" s="2">
        <f t="shared" si="42"/>
        <v>700000</v>
      </c>
      <c r="R225" s="2">
        <f t="shared" si="46"/>
        <v>120395599.55101988</v>
      </c>
      <c r="S225" s="2">
        <f t="shared" si="17"/>
        <v>689997.71428571641</v>
      </c>
      <c r="T225" s="2">
        <f t="shared" si="18"/>
        <v>10002.285714285914</v>
      </c>
      <c r="U225" s="2">
        <f t="shared" si="19"/>
        <v>700000</v>
      </c>
      <c r="V225" s="2">
        <f t="shared" si="34"/>
        <v>60443526.413707316</v>
      </c>
      <c r="W225" s="2">
        <f t="shared" si="20"/>
        <v>689997.71428571641</v>
      </c>
      <c r="X225" s="2">
        <f t="shared" si="6"/>
        <v>10002.285714283586</v>
      </c>
      <c r="Y225" s="2">
        <f t="shared" si="43"/>
        <v>59952073.137312517</v>
      </c>
      <c r="Z225" s="2" t="str">
        <f t="shared" si="8"/>
        <v>MEEP</v>
      </c>
      <c r="AA225" s="2">
        <f>IF(Z225="HERE",Y225,AA224+Graph!$G$1*1000)</f>
        <v>60362070.851598233</v>
      </c>
      <c r="AB225" s="2">
        <f t="shared" si="21"/>
        <v>420000</v>
      </c>
      <c r="AC225" s="2">
        <f t="shared" si="44"/>
        <v>59063530.985135883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49817174.159014516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156</v>
      </c>
      <c r="C226" s="7"/>
      <c r="D226" s="2" t="e">
        <f t="shared" si="12"/>
        <v>#N/A</v>
      </c>
      <c r="E226" s="2" t="e">
        <f t="shared" si="22"/>
        <v>#N/A</v>
      </c>
      <c r="F226" s="2">
        <v>1162109.6118083596</v>
      </c>
      <c r="G226" s="2">
        <f t="shared" si="41"/>
        <v>689997.71428571432</v>
      </c>
      <c r="H226" s="2">
        <f t="shared" si="45"/>
        <v>119093332.12799321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2165241.5714285676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1178807.4249699712</v>
      </c>
      <c r="Q226" s="2">
        <f t="shared" si="42"/>
        <v>700000</v>
      </c>
      <c r="R226" s="2">
        <f t="shared" si="46"/>
        <v>121095599.55101988</v>
      </c>
      <c r="S226" s="2">
        <f t="shared" si="17"/>
        <v>689997.71428571641</v>
      </c>
      <c r="T226" s="2">
        <f t="shared" si="18"/>
        <v>10002.285714285914</v>
      </c>
      <c r="U226" s="2">
        <f t="shared" si="19"/>
        <v>700000</v>
      </c>
      <c r="V226" s="2">
        <f t="shared" si="34"/>
        <v>61133524.127993032</v>
      </c>
      <c r="W226" s="2">
        <f t="shared" si="20"/>
        <v>689997.71428571641</v>
      </c>
      <c r="X226" s="2">
        <f t="shared" si="6"/>
        <v>10002.285714283586</v>
      </c>
      <c r="Y226" s="2">
        <f t="shared" si="43"/>
        <v>59962075.4230268</v>
      </c>
      <c r="Z226" s="2" t="str">
        <f t="shared" si="8"/>
        <v>MEEP</v>
      </c>
      <c r="AA226" s="2">
        <f>IF(Z226="HERE",Y226,AA225+Graph!$G$1*1000)</f>
        <v>60782070.851598233</v>
      </c>
      <c r="AB226" s="2">
        <f t="shared" si="21"/>
        <v>420000</v>
      </c>
      <c r="AC226" s="2">
        <f t="shared" si="44"/>
        <v>59063530.985135883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49851616.872263446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157</v>
      </c>
      <c r="C227" s="7"/>
      <c r="D227" s="2" t="e">
        <f t="shared" si="12"/>
        <v>#N/A</v>
      </c>
      <c r="E227" s="2" t="e">
        <f t="shared" si="22"/>
        <v>#N/A</v>
      </c>
      <c r="F227" s="2">
        <v>1166616.8055876791</v>
      </c>
      <c r="G227" s="2">
        <f t="shared" si="41"/>
        <v>689997.71428571432</v>
      </c>
      <c r="H227" s="2">
        <f t="shared" si="45"/>
        <v>119783329.84227893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2175243.8571428536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1183389.0096038282</v>
      </c>
      <c r="Q227" s="2">
        <f t="shared" si="42"/>
        <v>700000</v>
      </c>
      <c r="R227" s="2">
        <f t="shared" si="46"/>
        <v>121795599.55101988</v>
      </c>
      <c r="S227" s="2">
        <f t="shared" si="17"/>
        <v>689997.71428571641</v>
      </c>
      <c r="T227" s="2">
        <f t="shared" si="18"/>
        <v>10002.285714285914</v>
      </c>
      <c r="U227" s="2">
        <f t="shared" si="19"/>
        <v>700000</v>
      </c>
      <c r="V227" s="2">
        <f t="shared" si="34"/>
        <v>61823521.842278749</v>
      </c>
      <c r="W227" s="2">
        <f t="shared" si="20"/>
        <v>689997.71428571641</v>
      </c>
      <c r="X227" s="2">
        <f t="shared" si="6"/>
        <v>10002.285714283586</v>
      </c>
      <c r="Y227" s="2">
        <f t="shared" si="43"/>
        <v>59972077.708741084</v>
      </c>
      <c r="Z227" s="2" t="str">
        <f t="shared" si="8"/>
        <v>MEEP</v>
      </c>
      <c r="AA227" s="2">
        <f>IF(Z227="HERE",Y227,AA226+Graph!$G$1*1000)</f>
        <v>61202070.851598233</v>
      </c>
      <c r="AB227" s="2">
        <f t="shared" si="21"/>
        <v>420000</v>
      </c>
      <c r="AC227" s="2">
        <f t="shared" si="44"/>
        <v>59063530.985135883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49886284.945201352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158</v>
      </c>
      <c r="C228" s="7"/>
      <c r="D228" s="2" t="e">
        <f t="shared" si="12"/>
        <v>#N/A</v>
      </c>
      <c r="E228" s="2" t="e">
        <f t="shared" si="22"/>
        <v>#N/A</v>
      </c>
      <c r="F228" s="2">
        <v>1171123.9993670285</v>
      </c>
      <c r="G228" s="2">
        <f t="shared" si="41"/>
        <v>689997.71428571432</v>
      </c>
      <c r="H228" s="2">
        <f t="shared" si="45"/>
        <v>120473327.55656464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2185246.1428571395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1187970.5942376852</v>
      </c>
      <c r="Q228" s="2">
        <f t="shared" si="42"/>
        <v>700000</v>
      </c>
      <c r="R228" s="2">
        <f t="shared" si="46"/>
        <v>122495599.55101988</v>
      </c>
      <c r="S228" s="2">
        <f t="shared" si="17"/>
        <v>689997.71428571641</v>
      </c>
      <c r="T228" s="2">
        <f t="shared" si="18"/>
        <v>10002.285714285914</v>
      </c>
      <c r="U228" s="2">
        <f t="shared" si="19"/>
        <v>700000</v>
      </c>
      <c r="V228" s="2">
        <f t="shared" si="34"/>
        <v>62513519.556564465</v>
      </c>
      <c r="W228" s="2">
        <f t="shared" si="20"/>
        <v>689997.71428571641</v>
      </c>
      <c r="X228" s="2">
        <f t="shared" si="6"/>
        <v>10002.285714283586</v>
      </c>
      <c r="Y228" s="2">
        <f t="shared" si="43"/>
        <v>59982079.994455367</v>
      </c>
      <c r="Z228" s="2" t="str">
        <f t="shared" si="8"/>
        <v>MEEP</v>
      </c>
      <c r="AA228" s="2">
        <f>IF(Z228="HERE",Y228,AA227+Graph!$G$1*1000)</f>
        <v>61622070.851598233</v>
      </c>
      <c r="AB228" s="2">
        <f t="shared" si="21"/>
        <v>420000</v>
      </c>
      <c r="AC228" s="2">
        <f t="shared" si="44"/>
        <v>59063530.985135883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49921178.377828218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159</v>
      </c>
      <c r="C229" s="7"/>
      <c r="D229" s="2" t="e">
        <f t="shared" si="12"/>
        <v>#N/A</v>
      </c>
      <c r="E229" s="2" t="e">
        <f t="shared" si="22"/>
        <v>#N/A</v>
      </c>
      <c r="F229" s="2">
        <v>1175631.193146348</v>
      </c>
      <c r="G229" s="2">
        <f t="shared" si="41"/>
        <v>689997.71428571432</v>
      </c>
      <c r="H229" s="2">
        <f t="shared" si="45"/>
        <v>121163325.27085036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2195248.4285714254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1192552.1788715422</v>
      </c>
      <c r="Q229" s="2">
        <f t="shared" si="42"/>
        <v>700000</v>
      </c>
      <c r="R229" s="2">
        <f t="shared" si="46"/>
        <v>123195599.55101988</v>
      </c>
      <c r="S229" s="2">
        <f t="shared" si="17"/>
        <v>689997.71428571641</v>
      </c>
      <c r="T229" s="2">
        <f t="shared" si="18"/>
        <v>10002.285714285914</v>
      </c>
      <c r="U229" s="2">
        <f t="shared" si="19"/>
        <v>700000</v>
      </c>
      <c r="V229" s="2">
        <f t="shared" si="34"/>
        <v>63203517.270850182</v>
      </c>
      <c r="W229" s="2">
        <f t="shared" si="20"/>
        <v>689997.71428571641</v>
      </c>
      <c r="X229" s="2">
        <f t="shared" si="6"/>
        <v>10002.285714283586</v>
      </c>
      <c r="Y229" s="2">
        <f t="shared" si="43"/>
        <v>59992082.280169651</v>
      </c>
      <c r="Z229" s="2" t="str">
        <f t="shared" si="8"/>
        <v>MEEP</v>
      </c>
      <c r="AA229" s="2">
        <f>IF(Z229="HERE",Y229,AA228+Graph!$G$1*1000)</f>
        <v>62042070.851598233</v>
      </c>
      <c r="AB229" s="2">
        <f t="shared" si="21"/>
        <v>420000</v>
      </c>
      <c r="AC229" s="2">
        <f t="shared" si="44"/>
        <v>59063530.985135883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49955678.263542503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160</v>
      </c>
      <c r="C230" s="7"/>
      <c r="D230" s="2" t="e">
        <f t="shared" si="12"/>
        <v>#N/A</v>
      </c>
      <c r="E230" s="2" t="e">
        <f t="shared" si="22"/>
        <v>#N/A</v>
      </c>
      <c r="F230" s="2">
        <v>1180138.3869256675</v>
      </c>
      <c r="G230" s="2">
        <f t="shared" ref="G230:G293" si="47">IF(F230&gt;700000,$AK$31*1000,F230)</f>
        <v>689997.71428571432</v>
      </c>
      <c r="H230" s="2">
        <f t="shared" si="45"/>
        <v>121853322.98513608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2205250.7142857113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1197133.7635053992</v>
      </c>
      <c r="Q230" s="2">
        <f t="shared" ref="Q230:Q293" si="48">IF(P230&gt;700000,700000,P230)</f>
        <v>700000</v>
      </c>
      <c r="R230" s="2">
        <f t="shared" si="46"/>
        <v>123895599.55101988</v>
      </c>
      <c r="S230" s="2">
        <f t="shared" si="17"/>
        <v>689997.71428571641</v>
      </c>
      <c r="T230" s="2">
        <f t="shared" si="18"/>
        <v>10002.285714285914</v>
      </c>
      <c r="U230" s="2">
        <f t="shared" si="19"/>
        <v>700000</v>
      </c>
      <c r="V230" s="2">
        <f t="shared" si="34"/>
        <v>63893514.985135898</v>
      </c>
      <c r="W230" s="2">
        <f t="shared" si="20"/>
        <v>689997.71428571641</v>
      </c>
      <c r="X230" s="2">
        <f t="shared" si="6"/>
        <v>10002.285714283586</v>
      </c>
      <c r="Y230" s="2">
        <f t="shared" si="43"/>
        <v>60002084.565883934</v>
      </c>
      <c r="Z230" s="2" t="str">
        <f t="shared" si="8"/>
        <v>MEEP</v>
      </c>
      <c r="AA230" s="2">
        <f>IF(Z230="HERE",Y230,AA229+Graph!$G$1*1000)</f>
        <v>62462070.851598233</v>
      </c>
      <c r="AB230" s="2">
        <f t="shared" si="21"/>
        <v>420000</v>
      </c>
      <c r="AC230" s="2">
        <f t="shared" si="44"/>
        <v>59063530.985135883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49990178.149256796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161</v>
      </c>
      <c r="C231" s="7"/>
      <c r="D231" s="2" t="e">
        <f t="shared" si="12"/>
        <v>#N/A</v>
      </c>
      <c r="E231" s="2" t="e">
        <f t="shared" si="22"/>
        <v>#N/A</v>
      </c>
      <c r="F231" s="2">
        <v>1184645.5807050169</v>
      </c>
      <c r="G231" s="2">
        <f t="shared" si="47"/>
        <v>689997.71428571432</v>
      </c>
      <c r="H231" s="2">
        <f t="shared" si="45"/>
        <v>122543320.69942179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2215252.9999999972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1201715.3481392562</v>
      </c>
      <c r="Q231" s="2">
        <f t="shared" si="48"/>
        <v>700000</v>
      </c>
      <c r="R231" s="2">
        <f t="shared" si="46"/>
        <v>124595599.55101988</v>
      </c>
      <c r="S231" s="2">
        <f t="shared" si="17"/>
        <v>689997.71428571641</v>
      </c>
      <c r="T231" s="2">
        <f t="shared" si="18"/>
        <v>10002.285714285914</v>
      </c>
      <c r="U231" s="2">
        <f t="shared" si="19"/>
        <v>700000</v>
      </c>
      <c r="V231" s="2">
        <f t="shared" si="34"/>
        <v>64583512.699421614</v>
      </c>
      <c r="W231" s="2">
        <f t="shared" si="20"/>
        <v>689997.71428571641</v>
      </c>
      <c r="X231" s="2">
        <f t="shared" si="6"/>
        <v>10002.285714283586</v>
      </c>
      <c r="Y231" s="2">
        <f t="shared" si="43"/>
        <v>60012086.851598218</v>
      </c>
      <c r="Z231" s="2" t="str">
        <f t="shared" si="8"/>
        <v>MEEP</v>
      </c>
      <c r="AA231" s="2">
        <f>IF(Z231="HERE",Y231,AA230+Graph!$G$1*1000)</f>
        <v>62882070.851598233</v>
      </c>
      <c r="AB231" s="2">
        <f t="shared" si="21"/>
        <v>420000</v>
      </c>
      <c r="AC231" s="2">
        <f t="shared" si="44"/>
        <v>59063530.985135883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50024678.034971081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162</v>
      </c>
      <c r="C232" s="7"/>
      <c r="D232" s="2" t="e">
        <f t="shared" si="12"/>
        <v>#N/A</v>
      </c>
      <c r="E232" s="2" t="e">
        <f t="shared" si="22"/>
        <v>#N/A</v>
      </c>
      <c r="F232" s="2">
        <v>1189152.7744843364</v>
      </c>
      <c r="G232" s="2">
        <f t="shared" si="47"/>
        <v>689997.71428571432</v>
      </c>
      <c r="H232" s="2">
        <f t="shared" si="45"/>
        <v>123233318.41370751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2225255.2857142831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1206296.9327731133</v>
      </c>
      <c r="Q232" s="2">
        <f t="shared" si="48"/>
        <v>700000</v>
      </c>
      <c r="R232" s="2">
        <f t="shared" si="46"/>
        <v>125295599.55101988</v>
      </c>
      <c r="S232" s="2">
        <f t="shared" si="17"/>
        <v>689997.71428571641</v>
      </c>
      <c r="T232" s="2">
        <f t="shared" si="18"/>
        <v>10002.285714285914</v>
      </c>
      <c r="U232" s="2">
        <f t="shared" si="19"/>
        <v>700000</v>
      </c>
      <c r="V232" s="2">
        <f t="shared" si="34"/>
        <v>65273510.413707331</v>
      </c>
      <c r="W232" s="2">
        <f t="shared" si="20"/>
        <v>689997.71428571641</v>
      </c>
      <c r="X232" s="2">
        <f t="shared" si="6"/>
        <v>10002.285714283586</v>
      </c>
      <c r="Y232" s="2">
        <f t="shared" si="43"/>
        <v>60022089.137312502</v>
      </c>
      <c r="Z232" s="2" t="str">
        <f t="shared" si="8"/>
        <v>MEEP</v>
      </c>
      <c r="AA232" s="2">
        <f>IF(Z232="HERE",Y232,AA231+Graph!$G$1*1000)</f>
        <v>63302070.851598233</v>
      </c>
      <c r="AB232" s="2">
        <f t="shared" si="21"/>
        <v>420000</v>
      </c>
      <c r="AC232" s="2">
        <f t="shared" si="44"/>
        <v>59063530.985135883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50059177.920685366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163</v>
      </c>
      <c r="C233" s="7"/>
      <c r="D233" s="2" t="e">
        <f t="shared" si="12"/>
        <v>#N/A</v>
      </c>
      <c r="E233" s="2" t="e">
        <f t="shared" si="22"/>
        <v>#N/A</v>
      </c>
      <c r="F233" s="2">
        <v>1193659.9682636559</v>
      </c>
      <c r="G233" s="2">
        <f t="shared" si="47"/>
        <v>689997.71428571432</v>
      </c>
      <c r="H233" s="2">
        <f t="shared" si="45"/>
        <v>123923316.12799323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2235257.571428569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1210878.5174069405</v>
      </c>
      <c r="Q233" s="2">
        <f t="shared" si="48"/>
        <v>700000</v>
      </c>
      <c r="R233" s="2">
        <f t="shared" si="46"/>
        <v>125995599.55101988</v>
      </c>
      <c r="S233" s="2">
        <f t="shared" si="17"/>
        <v>689997.71428571641</v>
      </c>
      <c r="T233" s="2">
        <f t="shared" si="18"/>
        <v>10002.285714285914</v>
      </c>
      <c r="U233" s="2">
        <f t="shared" si="19"/>
        <v>700000</v>
      </c>
      <c r="V233" s="2">
        <f t="shared" si="34"/>
        <v>65963508.127993047</v>
      </c>
      <c r="W233" s="2">
        <f t="shared" si="20"/>
        <v>689997.71428571641</v>
      </c>
      <c r="X233" s="2">
        <f t="shared" si="6"/>
        <v>10002.285714283586</v>
      </c>
      <c r="Y233" s="2">
        <f t="shared" si="43"/>
        <v>60032091.423026785</v>
      </c>
      <c r="Z233" s="2" t="str">
        <f t="shared" si="8"/>
        <v>MEEP</v>
      </c>
      <c r="AA233" s="2">
        <f>IF(Z233="HERE",Y233,AA232+Graph!$G$1*1000)</f>
        <v>63722070.851598233</v>
      </c>
      <c r="AB233" s="2">
        <f t="shared" si="21"/>
        <v>420000</v>
      </c>
      <c r="AC233" s="2">
        <f t="shared" si="44"/>
        <v>59063530.985135883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50093677.806399651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164</v>
      </c>
      <c r="C234" s="7"/>
      <c r="D234" s="2" t="e">
        <f t="shared" si="12"/>
        <v>#N/A</v>
      </c>
      <c r="E234" s="2" t="e">
        <f t="shared" si="22"/>
        <v>#N/A</v>
      </c>
      <c r="F234" s="2">
        <v>1198167.1620430052</v>
      </c>
      <c r="G234" s="2">
        <f t="shared" si="47"/>
        <v>689997.71428571432</v>
      </c>
      <c r="H234" s="2">
        <f t="shared" si="45"/>
        <v>124613313.84227894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2245259.8571428549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1215460.1020407975</v>
      </c>
      <c r="Q234" s="2">
        <f t="shared" si="48"/>
        <v>700000</v>
      </c>
      <c r="R234" s="2">
        <f t="shared" si="46"/>
        <v>126695599.55101988</v>
      </c>
      <c r="S234" s="2">
        <f t="shared" si="17"/>
        <v>689997.71428571641</v>
      </c>
      <c r="T234" s="2">
        <f t="shared" si="18"/>
        <v>10002.285714285914</v>
      </c>
      <c r="U234" s="2">
        <f t="shared" si="19"/>
        <v>700000</v>
      </c>
      <c r="V234" s="2">
        <f t="shared" si="34"/>
        <v>66653505.842278764</v>
      </c>
      <c r="W234" s="2">
        <f t="shared" si="20"/>
        <v>689997.71428571641</v>
      </c>
      <c r="X234" s="2">
        <f t="shared" si="6"/>
        <v>10002.285714283586</v>
      </c>
      <c r="Y234" s="2">
        <f t="shared" si="43"/>
        <v>60042093.708741069</v>
      </c>
      <c r="Z234" s="2" t="str">
        <f t="shared" si="8"/>
        <v>MEEP</v>
      </c>
      <c r="AA234" s="2">
        <f>IF(Z234="HERE",Y234,AA233+Graph!$G$1*1000)</f>
        <v>64142070.851598233</v>
      </c>
      <c r="AB234" s="2">
        <f t="shared" si="21"/>
        <v>420000</v>
      </c>
      <c r="AC234" s="2">
        <f t="shared" si="44"/>
        <v>59063530.985135883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50128177.692113936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165</v>
      </c>
      <c r="C235" s="7"/>
      <c r="D235" s="2" t="e">
        <f t="shared" si="12"/>
        <v>#N/A</v>
      </c>
      <c r="E235" s="2" t="e">
        <f t="shared" si="22"/>
        <v>#N/A</v>
      </c>
      <c r="F235" s="2">
        <v>1202674.3558223248</v>
      </c>
      <c r="G235" s="2">
        <f t="shared" si="47"/>
        <v>689997.71428571432</v>
      </c>
      <c r="H235" s="2">
        <f t="shared" si="45"/>
        <v>125303311.55656466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2255262.1428571409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1220041.6866746545</v>
      </c>
      <c r="Q235" s="2">
        <f t="shared" si="48"/>
        <v>700000</v>
      </c>
      <c r="R235" s="2">
        <f t="shared" si="46"/>
        <v>127395599.55101988</v>
      </c>
      <c r="S235" s="2">
        <f t="shared" si="17"/>
        <v>689997.71428571641</v>
      </c>
      <c r="T235" s="2">
        <f t="shared" si="18"/>
        <v>10002.285714285914</v>
      </c>
      <c r="U235" s="2">
        <f t="shared" si="19"/>
        <v>700000</v>
      </c>
      <c r="V235" s="2">
        <f t="shared" si="34"/>
        <v>67343503.55656448</v>
      </c>
      <c r="W235" s="2">
        <f t="shared" si="20"/>
        <v>689997.71428571641</v>
      </c>
      <c r="X235" s="2">
        <f t="shared" si="6"/>
        <v>10002.285714283586</v>
      </c>
      <c r="Y235" s="2">
        <f t="shared" si="43"/>
        <v>60052095.994455352</v>
      </c>
      <c r="Z235" s="2" t="str">
        <f t="shared" si="8"/>
        <v>MEEP</v>
      </c>
      <c r="AA235" s="2">
        <f>IF(Z235="HERE",Y235,AA234+Graph!$G$1*1000)</f>
        <v>64562070.851598233</v>
      </c>
      <c r="AB235" s="2">
        <f t="shared" si="21"/>
        <v>420000</v>
      </c>
      <c r="AC235" s="2">
        <f t="shared" si="44"/>
        <v>59063530.985135883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166</v>
      </c>
      <c r="C236" s="7"/>
      <c r="D236" s="2" t="e">
        <f t="shared" si="12"/>
        <v>#N/A</v>
      </c>
      <c r="E236" s="2" t="e">
        <f t="shared" si="22"/>
        <v>#N/A</v>
      </c>
      <c r="F236" s="2">
        <v>1207181.5496016443</v>
      </c>
      <c r="G236" s="2">
        <f t="shared" si="47"/>
        <v>689997.71428571432</v>
      </c>
      <c r="H236" s="2">
        <f t="shared" si="45"/>
        <v>125993309.27085038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2265264.4285714268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1224623.2713085115</v>
      </c>
      <c r="Q236" s="2">
        <f t="shared" si="48"/>
        <v>700000</v>
      </c>
      <c r="R236" s="2">
        <f t="shared" si="46"/>
        <v>128095599.55101988</v>
      </c>
      <c r="S236" s="2">
        <f t="shared" si="17"/>
        <v>689997.71428571641</v>
      </c>
      <c r="T236" s="2">
        <f t="shared" si="18"/>
        <v>10002.285714285914</v>
      </c>
      <c r="U236" s="2">
        <f t="shared" si="19"/>
        <v>700000</v>
      </c>
      <c r="V236" s="2">
        <f t="shared" si="34"/>
        <v>68033501.270850196</v>
      </c>
      <c r="W236" s="2">
        <f t="shared" si="20"/>
        <v>689997.71428571641</v>
      </c>
      <c r="X236" s="2">
        <f t="shared" si="6"/>
        <v>10002.285714283586</v>
      </c>
      <c r="Y236" s="2">
        <f t="shared" si="43"/>
        <v>60062098.280169636</v>
      </c>
      <c r="Z236" s="2" t="str">
        <f t="shared" si="8"/>
        <v>MEEP</v>
      </c>
      <c r="AA236" s="2">
        <f>IF(Z236="HERE",Y236,AA235+Graph!$G$1*1000)</f>
        <v>64982070.851598233</v>
      </c>
      <c r="AB236" s="2">
        <f t="shared" si="21"/>
        <v>420000</v>
      </c>
      <c r="AC236" s="2">
        <f t="shared" si="44"/>
        <v>59063530.985135883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167</v>
      </c>
      <c r="C237" s="7"/>
      <c r="D237" s="2" t="e">
        <f t="shared" si="12"/>
        <v>#N/A</v>
      </c>
      <c r="E237" s="2" t="e">
        <f t="shared" si="22"/>
        <v>#N/A</v>
      </c>
      <c r="F237" s="2">
        <v>1211688.7433809936</v>
      </c>
      <c r="G237" s="2">
        <f t="shared" si="47"/>
        <v>689997.71428571432</v>
      </c>
      <c r="H237" s="2">
        <f t="shared" si="45"/>
        <v>126683306.98513609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2275266.7142857127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1229204.8559423685</v>
      </c>
      <c r="Q237" s="2">
        <f t="shared" si="48"/>
        <v>700000</v>
      </c>
      <c r="R237" s="2">
        <f t="shared" si="46"/>
        <v>128795599.55101988</v>
      </c>
      <c r="S237" s="2">
        <f t="shared" si="17"/>
        <v>689997.71428571641</v>
      </c>
      <c r="T237" s="2">
        <f t="shared" si="18"/>
        <v>10002.285714285914</v>
      </c>
      <c r="U237" s="2">
        <f t="shared" si="19"/>
        <v>700000</v>
      </c>
      <c r="V237" s="2">
        <f t="shared" si="34"/>
        <v>68723498.985135913</v>
      </c>
      <c r="W237" s="2">
        <f t="shared" si="20"/>
        <v>689997.71428571641</v>
      </c>
      <c r="X237" s="2">
        <f t="shared" si="6"/>
        <v>10002.285714283586</v>
      </c>
      <c r="Y237" s="2">
        <f t="shared" si="43"/>
        <v>60072100.56588392</v>
      </c>
      <c r="Z237" s="2" t="str">
        <f t="shared" si="8"/>
        <v>MEEP</v>
      </c>
      <c r="AA237" s="2">
        <f>IF(Z237="HERE",Y237,AA236+Graph!$G$1*1000)</f>
        <v>65402070.851598233</v>
      </c>
      <c r="AB237" s="2">
        <f t="shared" si="21"/>
        <v>420000</v>
      </c>
      <c r="AC237" s="2">
        <f t="shared" si="44"/>
        <v>59063530.985135883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168</v>
      </c>
      <c r="C238" s="7"/>
      <c r="D238" s="2" t="e">
        <f t="shared" si="12"/>
        <v>#N/A</v>
      </c>
      <c r="E238" s="2" t="e">
        <f t="shared" si="22"/>
        <v>#N/A</v>
      </c>
      <c r="F238" s="2">
        <v>1216195.9371603131</v>
      </c>
      <c r="G238" s="2">
        <f t="shared" si="47"/>
        <v>689997.71428571432</v>
      </c>
      <c r="H238" s="2">
        <f t="shared" si="45"/>
        <v>127373304.69942181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2285268.9999999986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1233786.4405762255</v>
      </c>
      <c r="Q238" s="2">
        <f t="shared" si="48"/>
        <v>700000</v>
      </c>
      <c r="R238" s="2">
        <f t="shared" si="46"/>
        <v>129495599.55101988</v>
      </c>
      <c r="S238" s="2">
        <f t="shared" si="17"/>
        <v>689997.71428571641</v>
      </c>
      <c r="T238" s="2">
        <f t="shared" si="18"/>
        <v>10002.285714285914</v>
      </c>
      <c r="U238" s="2">
        <f t="shared" si="19"/>
        <v>700000</v>
      </c>
      <c r="V238" s="2">
        <f t="shared" si="34"/>
        <v>69413496.699421629</v>
      </c>
      <c r="W238" s="2">
        <f t="shared" si="20"/>
        <v>689997.71428571641</v>
      </c>
      <c r="X238" s="2">
        <f t="shared" si="6"/>
        <v>10002.285714283586</v>
      </c>
      <c r="Y238" s="2">
        <f t="shared" si="43"/>
        <v>60082102.851598203</v>
      </c>
      <c r="Z238" s="2" t="str">
        <f t="shared" si="8"/>
        <v>MEEP</v>
      </c>
      <c r="AA238" s="2">
        <f>IF(Z238="HERE",Y238,AA237+Graph!$G$1*1000)</f>
        <v>65822070.851598233</v>
      </c>
      <c r="AB238" s="2">
        <f t="shared" si="21"/>
        <v>420000</v>
      </c>
      <c r="AC238" s="2">
        <f t="shared" si="44"/>
        <v>59063530.985135883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169</v>
      </c>
      <c r="C239" s="7"/>
      <c r="D239" s="2" t="e">
        <f t="shared" si="12"/>
        <v>#N/A</v>
      </c>
      <c r="E239" s="2" t="e">
        <f t="shared" si="22"/>
        <v>#N/A</v>
      </c>
      <c r="F239" s="2">
        <v>1220703.1309396625</v>
      </c>
      <c r="G239" s="2">
        <f t="shared" si="47"/>
        <v>689997.71428571432</v>
      </c>
      <c r="H239" s="2">
        <f t="shared" si="45"/>
        <v>128063302.41370752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2295271.2857142845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1238368.0252100825</v>
      </c>
      <c r="Q239" s="2">
        <f t="shared" si="48"/>
        <v>700000</v>
      </c>
      <c r="R239" s="2">
        <f t="shared" si="46"/>
        <v>130195599.55101988</v>
      </c>
      <c r="S239" s="2">
        <f t="shared" si="17"/>
        <v>689997.71428571641</v>
      </c>
      <c r="T239" s="2">
        <f t="shared" si="18"/>
        <v>10002.285714285914</v>
      </c>
      <c r="U239" s="2">
        <f t="shared" si="19"/>
        <v>700000</v>
      </c>
      <c r="V239" s="2">
        <f t="shared" si="34"/>
        <v>70103494.413707346</v>
      </c>
      <c r="W239" s="2">
        <f t="shared" si="20"/>
        <v>689997.71428571641</v>
      </c>
      <c r="X239" s="2">
        <f t="shared" si="6"/>
        <v>10002.285714283586</v>
      </c>
      <c r="Y239" s="2">
        <f t="shared" si="43"/>
        <v>60092105.137312487</v>
      </c>
      <c r="Z239" s="2" t="str">
        <f t="shared" si="8"/>
        <v>MEEP</v>
      </c>
      <c r="AA239" s="2">
        <f>IF(Z239="HERE",Y239,AA238+Graph!$G$1*1000)</f>
        <v>66242070.851598233</v>
      </c>
      <c r="AB239" s="2">
        <f t="shared" si="21"/>
        <v>420000</v>
      </c>
      <c r="AC239" s="2">
        <f t="shared" si="44"/>
        <v>59063530.985135883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170</v>
      </c>
      <c r="C240" s="7"/>
      <c r="D240" s="2" t="e">
        <f t="shared" si="12"/>
        <v>#N/A</v>
      </c>
      <c r="E240" s="2" t="e">
        <f t="shared" si="22"/>
        <v>#N/A</v>
      </c>
      <c r="F240" s="2">
        <v>1225210.324718982</v>
      </c>
      <c r="G240" s="2">
        <f t="shared" si="47"/>
        <v>689997.71428571432</v>
      </c>
      <c r="H240" s="2">
        <f t="shared" si="45"/>
        <v>128753300.12799324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2305273.5714285704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1242949.6098439395</v>
      </c>
      <c r="Q240" s="2">
        <f t="shared" si="48"/>
        <v>700000</v>
      </c>
      <c r="R240" s="2">
        <f t="shared" si="46"/>
        <v>130895599.55101988</v>
      </c>
      <c r="S240" s="2">
        <f t="shared" si="17"/>
        <v>689997.71428571641</v>
      </c>
      <c r="T240" s="2">
        <f t="shared" si="18"/>
        <v>10002.285714285914</v>
      </c>
      <c r="U240" s="2">
        <f t="shared" si="19"/>
        <v>700000</v>
      </c>
      <c r="V240" s="2">
        <f t="shared" si="34"/>
        <v>70793492.127993062</v>
      </c>
      <c r="W240" s="2">
        <f t="shared" si="20"/>
        <v>689997.71428571641</v>
      </c>
      <c r="X240" s="2">
        <f t="shared" si="6"/>
        <v>10002.285714283586</v>
      </c>
      <c r="Y240" s="2">
        <f t="shared" si="43"/>
        <v>60102107.42302677</v>
      </c>
      <c r="Z240" s="2" t="str">
        <f t="shared" si="8"/>
        <v>MEEP</v>
      </c>
      <c r="AA240" s="2">
        <f>IF(Z240="HERE",Y240,AA239+Graph!$G$1*1000)</f>
        <v>66662070.851598233</v>
      </c>
      <c r="AB240" s="2">
        <f t="shared" si="21"/>
        <v>420000</v>
      </c>
      <c r="AC240" s="2">
        <f t="shared" si="44"/>
        <v>59063530.985135883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171</v>
      </c>
      <c r="C241" s="7"/>
      <c r="D241" s="2" t="e">
        <f t="shared" si="12"/>
        <v>#N/A</v>
      </c>
      <c r="E241" s="2" t="e">
        <f t="shared" si="22"/>
        <v>#N/A</v>
      </c>
      <c r="F241" s="2">
        <v>1229717.5184983015</v>
      </c>
      <c r="G241" s="2">
        <f t="shared" si="47"/>
        <v>689997.71428571432</v>
      </c>
      <c r="H241" s="2">
        <f t="shared" si="45"/>
        <v>129443297.84227896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2315275.8571428563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1247531.1944777668</v>
      </c>
      <c r="Q241" s="2">
        <f t="shared" si="48"/>
        <v>700000</v>
      </c>
      <c r="R241" s="2">
        <f t="shared" si="46"/>
        <v>131595599.55101988</v>
      </c>
      <c r="S241" s="2">
        <f t="shared" si="17"/>
        <v>689997.71428571641</v>
      </c>
      <c r="T241" s="2">
        <f t="shared" si="18"/>
        <v>10002.285714285914</v>
      </c>
      <c r="U241" s="2">
        <f t="shared" si="19"/>
        <v>700000</v>
      </c>
      <c r="V241" s="2">
        <f t="shared" si="34"/>
        <v>71483489.842278779</v>
      </c>
      <c r="W241" s="2">
        <f t="shared" si="20"/>
        <v>689997.71428571641</v>
      </c>
      <c r="X241" s="2">
        <f t="shared" si="6"/>
        <v>10002.285714283586</v>
      </c>
      <c r="Y241" s="2">
        <f t="shared" si="43"/>
        <v>60112109.708741054</v>
      </c>
      <c r="Z241" s="2" t="str">
        <f t="shared" si="8"/>
        <v>MEEP</v>
      </c>
      <c r="AA241" s="2">
        <f>IF(Z241="HERE",Y241,AA240+Graph!$G$1*1000)</f>
        <v>67082070.851598233</v>
      </c>
      <c r="AB241" s="2">
        <f t="shared" si="21"/>
        <v>420000</v>
      </c>
      <c r="AC241" s="2">
        <f t="shared" si="44"/>
        <v>59063530.985135883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172</v>
      </c>
      <c r="C242" s="7"/>
      <c r="D242" s="2" t="e">
        <f t="shared" si="12"/>
        <v>#N/A</v>
      </c>
      <c r="E242" s="2" t="e">
        <f t="shared" si="22"/>
        <v>#N/A</v>
      </c>
      <c r="F242" s="2">
        <v>1234224.7122776508</v>
      </c>
      <c r="G242" s="2">
        <f t="shared" si="47"/>
        <v>689997.71428571432</v>
      </c>
      <c r="H242" s="2">
        <f t="shared" si="45"/>
        <v>130133295.55656467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2325278.1428571423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1252112.7791116238</v>
      </c>
      <c r="Q242" s="2">
        <f t="shared" si="48"/>
        <v>700000</v>
      </c>
      <c r="R242" s="2">
        <f t="shared" si="46"/>
        <v>132295599.55101988</v>
      </c>
      <c r="S242" s="2">
        <f t="shared" si="17"/>
        <v>689997.71428571641</v>
      </c>
      <c r="T242" s="2">
        <f t="shared" si="18"/>
        <v>10002.285714285914</v>
      </c>
      <c r="U242" s="2">
        <f t="shared" si="19"/>
        <v>700000</v>
      </c>
      <c r="V242" s="2">
        <f t="shared" si="34"/>
        <v>72173487.556564495</v>
      </c>
      <c r="W242" s="2">
        <f t="shared" si="20"/>
        <v>689997.71428571641</v>
      </c>
      <c r="X242" s="2">
        <f t="shared" si="6"/>
        <v>10002.285714283586</v>
      </c>
      <c r="Y242" s="2">
        <f t="shared" si="43"/>
        <v>60122111.994455338</v>
      </c>
      <c r="Z242" s="2" t="str">
        <f t="shared" si="8"/>
        <v>MEEP</v>
      </c>
      <c r="AA242" s="2">
        <f>IF(Z242="HERE",Y242,AA241+Graph!$G$1*1000)</f>
        <v>67502070.851598233</v>
      </c>
      <c r="AB242" s="2">
        <f t="shared" si="21"/>
        <v>420000</v>
      </c>
      <c r="AC242" s="2">
        <f t="shared" si="44"/>
        <v>59063530.985135883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173</v>
      </c>
      <c r="C243" s="7"/>
      <c r="D243" s="2" t="e">
        <f t="shared" si="12"/>
        <v>#N/A</v>
      </c>
      <c r="E243" s="2" t="e">
        <f t="shared" si="22"/>
        <v>#N/A</v>
      </c>
      <c r="F243" s="2">
        <v>1238731.9060569704</v>
      </c>
      <c r="G243" s="2">
        <f t="shared" si="47"/>
        <v>689997.71428571432</v>
      </c>
      <c r="H243" s="2">
        <f t="shared" si="45"/>
        <v>130823293.27085039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2335280.4285714282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1256694.3637454808</v>
      </c>
      <c r="Q243" s="2">
        <f t="shared" si="48"/>
        <v>700000</v>
      </c>
      <c r="R243" s="2">
        <f t="shared" si="46"/>
        <v>132995599.55101988</v>
      </c>
      <c r="S243" s="2">
        <f t="shared" si="17"/>
        <v>689997.71428571641</v>
      </c>
      <c r="T243" s="2">
        <f t="shared" si="18"/>
        <v>10002.285714285914</v>
      </c>
      <c r="U243" s="2">
        <f t="shared" si="19"/>
        <v>700000</v>
      </c>
      <c r="V243" s="2">
        <f t="shared" si="34"/>
        <v>72863485.270850211</v>
      </c>
      <c r="W243" s="2">
        <f t="shared" si="20"/>
        <v>689997.71428571641</v>
      </c>
      <c r="X243" s="2">
        <f t="shared" si="6"/>
        <v>10002.285714283586</v>
      </c>
      <c r="Y243" s="2">
        <f t="shared" si="43"/>
        <v>60132114.280169621</v>
      </c>
      <c r="Z243" s="2" t="str">
        <f t="shared" si="8"/>
        <v>MEEP</v>
      </c>
      <c r="AA243" s="2">
        <f>IF(Z243="HERE",Y243,AA242+Graph!$G$1*1000)</f>
        <v>67922070.851598233</v>
      </c>
      <c r="AB243" s="2">
        <f t="shared" si="21"/>
        <v>420000</v>
      </c>
      <c r="AC243" s="2">
        <f t="shared" si="44"/>
        <v>59063530.985135883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174</v>
      </c>
      <c r="C244" s="7"/>
      <c r="D244" s="2" t="e">
        <f t="shared" si="12"/>
        <v>#N/A</v>
      </c>
      <c r="E244" s="2" t="e">
        <f t="shared" si="22"/>
        <v>#N/A</v>
      </c>
      <c r="F244" s="2">
        <v>1243239.0998362899</v>
      </c>
      <c r="G244" s="2">
        <f t="shared" si="47"/>
        <v>689997.71428571432</v>
      </c>
      <c r="H244" s="2">
        <f t="shared" si="45"/>
        <v>131513290.98513611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2345282.7142857141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1261275.9483793378</v>
      </c>
      <c r="Q244" s="2">
        <f t="shared" si="48"/>
        <v>700000</v>
      </c>
      <c r="R244" s="2">
        <f t="shared" si="46"/>
        <v>133695599.55101988</v>
      </c>
      <c r="S244" s="2">
        <f t="shared" si="17"/>
        <v>689997.71428571641</v>
      </c>
      <c r="T244" s="2">
        <f t="shared" si="18"/>
        <v>10002.285714285914</v>
      </c>
      <c r="U244" s="2">
        <f t="shared" si="19"/>
        <v>700000</v>
      </c>
      <c r="V244" s="2">
        <f t="shared" si="34"/>
        <v>73553482.985135928</v>
      </c>
      <c r="W244" s="2">
        <f t="shared" si="20"/>
        <v>689997.71428571641</v>
      </c>
      <c r="X244" s="2">
        <f t="shared" si="6"/>
        <v>10002.285714283586</v>
      </c>
      <c r="Y244" s="2">
        <f t="shared" si="43"/>
        <v>60142116.565883905</v>
      </c>
      <c r="Z244" s="2" t="str">
        <f t="shared" si="8"/>
        <v>MEEP</v>
      </c>
      <c r="AA244" s="2">
        <f>IF(Z244="HERE",Y244,AA243+Graph!$G$1*1000)</f>
        <v>68342070.851598233</v>
      </c>
      <c r="AB244" s="2">
        <f t="shared" si="21"/>
        <v>420000</v>
      </c>
      <c r="AC244" s="2">
        <f t="shared" si="44"/>
        <v>59063530.985135883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175</v>
      </c>
      <c r="C245" s="7"/>
      <c r="D245" s="2" t="e">
        <f t="shared" si="12"/>
        <v>#N/A</v>
      </c>
      <c r="E245" s="2" t="e">
        <f t="shared" si="22"/>
        <v>#N/A</v>
      </c>
      <c r="F245" s="2">
        <v>1247746.2936156392</v>
      </c>
      <c r="G245" s="2">
        <f t="shared" si="47"/>
        <v>689997.71428571432</v>
      </c>
      <c r="H245" s="2">
        <f t="shared" si="45"/>
        <v>132203288.69942182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2355285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1265857.5330131948</v>
      </c>
      <c r="Q245" s="2">
        <f t="shared" si="48"/>
        <v>700000</v>
      </c>
      <c r="R245" s="2">
        <f t="shared" si="46"/>
        <v>134395599.55101988</v>
      </c>
      <c r="S245" s="2">
        <f t="shared" si="17"/>
        <v>689997.71428571641</v>
      </c>
      <c r="T245" s="2">
        <f t="shared" si="18"/>
        <v>10002.285714285914</v>
      </c>
      <c r="U245" s="2">
        <f t="shared" si="19"/>
        <v>700000</v>
      </c>
      <c r="V245" s="2">
        <f t="shared" si="34"/>
        <v>74243480.699421644</v>
      </c>
      <c r="W245" s="2">
        <f t="shared" si="20"/>
        <v>689997.71428571641</v>
      </c>
      <c r="X245" s="2">
        <f t="shared" si="6"/>
        <v>10002.285714283586</v>
      </c>
      <c r="Y245" s="2">
        <f t="shared" si="43"/>
        <v>60152118.851598188</v>
      </c>
      <c r="Z245" s="2" t="str">
        <f t="shared" si="8"/>
        <v>MEEP</v>
      </c>
      <c r="AA245" s="2">
        <f>IF(Z245="HERE",Y245,AA244+Graph!$G$1*1000)</f>
        <v>68762070.851598233</v>
      </c>
      <c r="AB245" s="2">
        <f t="shared" si="21"/>
        <v>420000</v>
      </c>
      <c r="AC245" s="2">
        <f t="shared" si="44"/>
        <v>59063530.985135883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176</v>
      </c>
      <c r="C246" s="7"/>
      <c r="D246" s="2" t="e">
        <f t="shared" si="12"/>
        <v>#N/A</v>
      </c>
      <c r="E246" s="2" t="e">
        <f t="shared" si="22"/>
        <v>#N/A</v>
      </c>
      <c r="F246" s="2">
        <v>1252253.4873949587</v>
      </c>
      <c r="G246" s="2">
        <f t="shared" si="47"/>
        <v>689997.71428571432</v>
      </c>
      <c r="H246" s="2">
        <f t="shared" si="45"/>
        <v>132893286.41370754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2365287.2857142859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1270439.1176470518</v>
      </c>
      <c r="Q246" s="2">
        <f t="shared" si="48"/>
        <v>700000</v>
      </c>
      <c r="R246" s="2">
        <f t="shared" si="46"/>
        <v>135095599.55101988</v>
      </c>
      <c r="S246" s="2">
        <f t="shared" si="17"/>
        <v>689997.71428571641</v>
      </c>
      <c r="T246" s="2">
        <f t="shared" si="18"/>
        <v>10002.285714285914</v>
      </c>
      <c r="U246" s="2">
        <f t="shared" si="19"/>
        <v>700000</v>
      </c>
      <c r="V246" s="2">
        <f t="shared" si="34"/>
        <v>74933478.413707361</v>
      </c>
      <c r="W246" s="2">
        <f t="shared" si="20"/>
        <v>689997.71428571641</v>
      </c>
      <c r="X246" s="2">
        <f t="shared" si="6"/>
        <v>10002.285714283586</v>
      </c>
      <c r="Y246" s="2">
        <f t="shared" si="43"/>
        <v>60162121.137312472</v>
      </c>
      <c r="Z246" s="2" t="str">
        <f t="shared" si="8"/>
        <v>MEEP</v>
      </c>
      <c r="AA246" s="2">
        <f>IF(Z246="HERE",Y246,AA245+Graph!$G$1*1000)</f>
        <v>69182070.851598233</v>
      </c>
      <c r="AB246" s="2">
        <f t="shared" si="21"/>
        <v>420000</v>
      </c>
      <c r="AC246" s="2">
        <f t="shared" si="44"/>
        <v>59063530.985135883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177</v>
      </c>
      <c r="C247" s="7"/>
      <c r="D247" s="2" t="e">
        <f t="shared" si="12"/>
        <v>#N/A</v>
      </c>
      <c r="E247" s="2" t="e">
        <f t="shared" si="22"/>
        <v>#N/A</v>
      </c>
      <c r="F247" s="2">
        <v>1256760.6811742783</v>
      </c>
      <c r="G247" s="2">
        <f t="shared" si="47"/>
        <v>689997.71428571432</v>
      </c>
      <c r="H247" s="2">
        <f t="shared" si="45"/>
        <v>133583284.12799326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2375289.5714285718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1275020.7022809088</v>
      </c>
      <c r="Q247" s="2">
        <f t="shared" si="48"/>
        <v>700000</v>
      </c>
      <c r="R247" s="2">
        <f t="shared" si="46"/>
        <v>135795599.55101988</v>
      </c>
      <c r="S247" s="2">
        <f t="shared" si="17"/>
        <v>689997.71428571641</v>
      </c>
      <c r="T247" s="2">
        <f t="shared" si="18"/>
        <v>10002.285714285914</v>
      </c>
      <c r="U247" s="2">
        <f t="shared" si="19"/>
        <v>700000</v>
      </c>
      <c r="V247" s="2">
        <f t="shared" si="34"/>
        <v>75623476.127993077</v>
      </c>
      <c r="W247" s="2">
        <f t="shared" si="20"/>
        <v>689997.71428571641</v>
      </c>
      <c r="X247" s="2">
        <f t="shared" si="6"/>
        <v>10002.285714283586</v>
      </c>
      <c r="Y247" s="2">
        <f t="shared" si="43"/>
        <v>60172123.423026755</v>
      </c>
      <c r="Z247" s="2" t="str">
        <f t="shared" si="8"/>
        <v>MEEP</v>
      </c>
      <c r="AA247" s="2">
        <f>IF(Z247="HERE",Y247,AA246+Graph!$G$1*1000)</f>
        <v>69602070.851598233</v>
      </c>
      <c r="AB247" s="2">
        <f t="shared" si="21"/>
        <v>420000</v>
      </c>
      <c r="AC247" s="2">
        <f t="shared" si="44"/>
        <v>59063530.985135883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178</v>
      </c>
      <c r="C248" s="7"/>
      <c r="D248" s="2" t="e">
        <f t="shared" si="12"/>
        <v>#N/A</v>
      </c>
      <c r="E248" s="2" t="e">
        <f t="shared" si="22"/>
        <v>#N/A</v>
      </c>
      <c r="F248" s="2">
        <v>1261267.8749536276</v>
      </c>
      <c r="G248" s="2">
        <f t="shared" si="47"/>
        <v>689997.71428571432</v>
      </c>
      <c r="H248" s="2">
        <f t="shared" si="45"/>
        <v>134273281.84227896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2385291.8571428577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1279602.2869147658</v>
      </c>
      <c r="Q248" s="2">
        <f t="shared" si="48"/>
        <v>700000</v>
      </c>
      <c r="R248" s="2">
        <f t="shared" si="46"/>
        <v>136495599.55101988</v>
      </c>
      <c r="S248" s="2">
        <f t="shared" si="17"/>
        <v>689997.71428570151</v>
      </c>
      <c r="T248" s="2">
        <f t="shared" si="18"/>
        <v>10002.285714285914</v>
      </c>
      <c r="U248" s="2">
        <f t="shared" si="19"/>
        <v>700000</v>
      </c>
      <c r="V248" s="2">
        <f t="shared" si="34"/>
        <v>76313473.842278793</v>
      </c>
      <c r="W248" s="2">
        <f t="shared" si="20"/>
        <v>689997.71428571641</v>
      </c>
      <c r="X248" s="2">
        <f t="shared" si="6"/>
        <v>10002.285714283586</v>
      </c>
      <c r="Y248" s="2">
        <f t="shared" si="43"/>
        <v>60182125.708741039</v>
      </c>
      <c r="Z248" s="2" t="str">
        <f t="shared" si="8"/>
        <v>MEEP</v>
      </c>
      <c r="AA248" s="2">
        <f>IF(Z248="HERE",Y248,AA247+Graph!$G$1*1000)</f>
        <v>70022070.851598233</v>
      </c>
      <c r="AB248" s="2">
        <f t="shared" si="21"/>
        <v>420000</v>
      </c>
      <c r="AC248" s="2">
        <f t="shared" si="44"/>
        <v>59063530.985135883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179</v>
      </c>
      <c r="C249" s="7"/>
      <c r="D249" s="2" t="e">
        <f t="shared" si="12"/>
        <v>#N/A</v>
      </c>
      <c r="E249" s="2" t="e">
        <f t="shared" si="22"/>
        <v>#N/A</v>
      </c>
      <c r="F249" s="2">
        <v>1265775.0687329471</v>
      </c>
      <c r="G249" s="2">
        <f t="shared" si="47"/>
        <v>689997.71428571432</v>
      </c>
      <c r="H249" s="2">
        <f t="shared" si="45"/>
        <v>134963279.55656466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2395294.1428571437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1284183.8715486228</v>
      </c>
      <c r="Q249" s="2">
        <f t="shared" si="48"/>
        <v>700000</v>
      </c>
      <c r="R249" s="2">
        <f t="shared" si="46"/>
        <v>137195599.55101988</v>
      </c>
      <c r="S249" s="2">
        <f t="shared" si="17"/>
        <v>689997.71428570151</v>
      </c>
      <c r="T249" s="2">
        <f t="shared" si="18"/>
        <v>10002.285714285914</v>
      </c>
      <c r="U249" s="2">
        <f t="shared" si="19"/>
        <v>700000</v>
      </c>
      <c r="V249" s="2">
        <f t="shared" si="34"/>
        <v>77003471.55656451</v>
      </c>
      <c r="W249" s="2">
        <f t="shared" si="20"/>
        <v>689997.71428571641</v>
      </c>
      <c r="X249" s="2">
        <f t="shared" si="6"/>
        <v>10002.285714283586</v>
      </c>
      <c r="Y249" s="2">
        <f t="shared" si="43"/>
        <v>60192127.994455323</v>
      </c>
      <c r="Z249" s="2" t="str">
        <f t="shared" si="8"/>
        <v>MEEP</v>
      </c>
      <c r="AA249" s="2">
        <f>IF(Z249="HERE",Y249,AA248+Graph!$G$1*1000)</f>
        <v>70442070.851598233</v>
      </c>
      <c r="AB249" s="2">
        <f t="shared" si="21"/>
        <v>420000</v>
      </c>
      <c r="AC249" s="2">
        <f t="shared" si="44"/>
        <v>59063530.985135883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180</v>
      </c>
      <c r="C250" s="7"/>
      <c r="D250" s="2" t="e">
        <f t="shared" si="12"/>
        <v>#N/A</v>
      </c>
      <c r="E250" s="2" t="e">
        <f t="shared" si="22"/>
        <v>#N/A</v>
      </c>
      <c r="F250" s="2">
        <v>1270282.2625122666</v>
      </c>
      <c r="G250" s="2">
        <f t="shared" si="47"/>
        <v>689997.71428571432</v>
      </c>
      <c r="H250" s="2">
        <f t="shared" si="45"/>
        <v>135653277.27085036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2405296.4285714296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1288765.4561824501</v>
      </c>
      <c r="Q250" s="2">
        <f t="shared" si="48"/>
        <v>700000</v>
      </c>
      <c r="R250" s="2">
        <f t="shared" si="46"/>
        <v>137895599.55101988</v>
      </c>
      <c r="S250" s="2">
        <f t="shared" si="17"/>
        <v>689997.71428570151</v>
      </c>
      <c r="T250" s="2">
        <f t="shared" si="18"/>
        <v>10002.285714285914</v>
      </c>
      <c r="U250" s="2">
        <f t="shared" si="19"/>
        <v>700000</v>
      </c>
      <c r="V250" s="2">
        <f t="shared" si="34"/>
        <v>77693469.270850226</v>
      </c>
      <c r="W250" s="2">
        <f t="shared" si="20"/>
        <v>689997.71428571641</v>
      </c>
      <c r="X250" s="2">
        <f t="shared" si="6"/>
        <v>10002.285714283586</v>
      </c>
      <c r="Y250" s="2">
        <f t="shared" si="43"/>
        <v>60202130.280169606</v>
      </c>
      <c r="Z250" s="2" t="str">
        <f t="shared" si="8"/>
        <v>MEEP</v>
      </c>
      <c r="AA250" s="2">
        <f>IF(Z250="HERE",Y250,AA249+Graph!$G$1*1000)</f>
        <v>70862070.851598233</v>
      </c>
      <c r="AB250" s="2">
        <f t="shared" si="21"/>
        <v>420000</v>
      </c>
      <c r="AC250" s="2">
        <f t="shared" si="44"/>
        <v>59063530.985135883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181</v>
      </c>
      <c r="C251" s="7"/>
      <c r="D251" s="2" t="e">
        <f t="shared" si="12"/>
        <v>#N/A</v>
      </c>
      <c r="E251" s="2" t="e">
        <f t="shared" si="22"/>
        <v>#N/A</v>
      </c>
      <c r="F251" s="2">
        <v>1274789.456291616</v>
      </c>
      <c r="G251" s="2">
        <f t="shared" si="47"/>
        <v>689997.71428571432</v>
      </c>
      <c r="H251" s="2">
        <f t="shared" si="45"/>
        <v>136343274.98513606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2415298.7142857155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1293347.0408163071</v>
      </c>
      <c r="Q251" s="2">
        <f t="shared" si="48"/>
        <v>700000</v>
      </c>
      <c r="R251" s="2">
        <f t="shared" si="46"/>
        <v>138595599.55101988</v>
      </c>
      <c r="S251" s="2">
        <f t="shared" si="17"/>
        <v>689997.71428570151</v>
      </c>
      <c r="T251" s="2">
        <f t="shared" si="18"/>
        <v>10002.285714285914</v>
      </c>
      <c r="U251" s="2">
        <f t="shared" si="19"/>
        <v>700000</v>
      </c>
      <c r="V251" s="2">
        <f t="shared" si="34"/>
        <v>78383466.985135943</v>
      </c>
      <c r="W251" s="2">
        <f t="shared" si="20"/>
        <v>689997.71428571641</v>
      </c>
      <c r="X251" s="2">
        <f t="shared" si="6"/>
        <v>10002.285714283586</v>
      </c>
      <c r="Y251" s="2">
        <f t="shared" si="43"/>
        <v>60212132.56588389</v>
      </c>
      <c r="Z251" s="2" t="str">
        <f t="shared" si="8"/>
        <v>MEEP</v>
      </c>
      <c r="AA251" s="2">
        <f>IF(Z251="HERE",Y251,AA250+Graph!$G$1*1000)</f>
        <v>71282070.851598233</v>
      </c>
      <c r="AB251" s="2">
        <f t="shared" si="21"/>
        <v>420000</v>
      </c>
      <c r="AC251" s="2">
        <f t="shared" si="44"/>
        <v>59063530.985135883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182</v>
      </c>
      <c r="C252" s="7"/>
      <c r="D252" s="2" t="e">
        <f t="shared" si="12"/>
        <v>#N/A</v>
      </c>
      <c r="E252" s="2" t="e">
        <f t="shared" si="22"/>
        <v>#N/A</v>
      </c>
      <c r="F252" s="2">
        <v>1279296.6500709355</v>
      </c>
      <c r="G252" s="2">
        <f t="shared" si="47"/>
        <v>689997.71428571432</v>
      </c>
      <c r="H252" s="2">
        <f t="shared" si="45"/>
        <v>137033272.69942176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2425301.0000000014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1297928.6254501641</v>
      </c>
      <c r="Q252" s="2">
        <f t="shared" si="48"/>
        <v>700000</v>
      </c>
      <c r="R252" s="2">
        <f t="shared" si="46"/>
        <v>139295599.55101988</v>
      </c>
      <c r="S252" s="2">
        <f t="shared" si="17"/>
        <v>689997.71428570151</v>
      </c>
      <c r="T252" s="2">
        <f t="shared" si="18"/>
        <v>10002.285714285914</v>
      </c>
      <c r="U252" s="2">
        <f t="shared" si="19"/>
        <v>700000</v>
      </c>
      <c r="V252" s="2">
        <f t="shared" si="34"/>
        <v>79073464.699421659</v>
      </c>
      <c r="W252" s="2">
        <f t="shared" si="20"/>
        <v>689997.71428571641</v>
      </c>
      <c r="X252" s="2">
        <f t="shared" si="6"/>
        <v>10002.285714283586</v>
      </c>
      <c r="Y252" s="2">
        <f t="shared" si="43"/>
        <v>60222134.851598173</v>
      </c>
      <c r="Z252" s="2" t="str">
        <f t="shared" si="8"/>
        <v>MEEP</v>
      </c>
      <c r="AA252" s="2">
        <f>IF(Z252="HERE",Y252,AA251+Graph!$G$1*1000)</f>
        <v>71702070.851598233</v>
      </c>
      <c r="AB252" s="2">
        <f t="shared" si="21"/>
        <v>420000</v>
      </c>
      <c r="AC252" s="2">
        <f t="shared" si="44"/>
        <v>59063530.985135883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183</v>
      </c>
      <c r="C253" s="7"/>
      <c r="D253" s="2" t="e">
        <f t="shared" si="12"/>
        <v>#N/A</v>
      </c>
      <c r="E253" s="2" t="e">
        <f t="shared" si="22"/>
        <v>#N/A</v>
      </c>
      <c r="F253" s="2">
        <v>1283803.843850255</v>
      </c>
      <c r="G253" s="2">
        <f t="shared" si="47"/>
        <v>689997.71428571432</v>
      </c>
      <c r="H253" s="2">
        <f t="shared" si="45"/>
        <v>137723270.41370746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2435303.2857142873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1302510.2100840211</v>
      </c>
      <c r="Q253" s="2">
        <f t="shared" si="48"/>
        <v>700000</v>
      </c>
      <c r="R253" s="2">
        <f t="shared" si="46"/>
        <v>139995599.55101988</v>
      </c>
      <c r="S253" s="2">
        <f t="shared" si="17"/>
        <v>689997.71428570151</v>
      </c>
      <c r="T253" s="2">
        <f t="shared" si="18"/>
        <v>10002.285714285914</v>
      </c>
      <c r="U253" s="2">
        <f t="shared" si="19"/>
        <v>700000</v>
      </c>
      <c r="V253" s="2">
        <f t="shared" si="34"/>
        <v>79763462.413707376</v>
      </c>
      <c r="W253" s="2">
        <f t="shared" si="20"/>
        <v>689997.71428571641</v>
      </c>
      <c r="X253" s="2">
        <f t="shared" si="6"/>
        <v>10002.285714283586</v>
      </c>
      <c r="Y253" s="2">
        <f t="shared" si="43"/>
        <v>60232137.137312457</v>
      </c>
      <c r="Z253" s="2" t="str">
        <f t="shared" si="8"/>
        <v>MEEP</v>
      </c>
      <c r="AA253" s="2">
        <f>IF(Z253="HERE",Y253,AA252+Graph!$G$1*1000)</f>
        <v>72122070.851598233</v>
      </c>
      <c r="AB253" s="2">
        <f t="shared" si="21"/>
        <v>420000</v>
      </c>
      <c r="AC253" s="2">
        <f t="shared" si="44"/>
        <v>59063530.985135883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184</v>
      </c>
      <c r="C254" s="7"/>
      <c r="D254" s="2" t="e">
        <f t="shared" si="12"/>
        <v>#N/A</v>
      </c>
      <c r="E254" s="2" t="e">
        <f t="shared" si="22"/>
        <v>#N/A</v>
      </c>
      <c r="F254" s="2">
        <v>1288311.0376296043</v>
      </c>
      <c r="G254" s="2">
        <f t="shared" si="47"/>
        <v>689997.71428571432</v>
      </c>
      <c r="H254" s="2">
        <f t="shared" si="45"/>
        <v>138413268.12799317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2445305.5714285732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1307091.7947178781</v>
      </c>
      <c r="Q254" s="2">
        <f t="shared" si="48"/>
        <v>700000</v>
      </c>
      <c r="R254" s="2">
        <f t="shared" si="46"/>
        <v>140695599.55101988</v>
      </c>
      <c r="S254" s="2">
        <f t="shared" si="17"/>
        <v>689997.71428570151</v>
      </c>
      <c r="T254" s="2">
        <f t="shared" si="18"/>
        <v>10002.285714285914</v>
      </c>
      <c r="U254" s="2">
        <f t="shared" si="19"/>
        <v>700000</v>
      </c>
      <c r="V254" s="2">
        <f t="shared" si="34"/>
        <v>80453460.127993092</v>
      </c>
      <c r="W254" s="2">
        <f t="shared" si="20"/>
        <v>689997.71428571641</v>
      </c>
      <c r="X254" s="2">
        <f t="shared" si="6"/>
        <v>10002.285714283586</v>
      </c>
      <c r="Y254" s="2">
        <f t="shared" si="43"/>
        <v>60242139.423026741</v>
      </c>
      <c r="Z254" s="2" t="str">
        <f t="shared" si="8"/>
        <v>MEEP</v>
      </c>
      <c r="AA254" s="2">
        <f>IF(Z254="HERE",Y254,AA253+Graph!$G$1*1000)</f>
        <v>72542070.851598233</v>
      </c>
      <c r="AB254" s="2">
        <f t="shared" si="21"/>
        <v>420000</v>
      </c>
      <c r="AC254" s="2">
        <f t="shared" si="44"/>
        <v>59063530.985135883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185</v>
      </c>
      <c r="C255" s="7"/>
      <c r="D255" s="2" t="e">
        <f t="shared" si="12"/>
        <v>#N/A</v>
      </c>
      <c r="E255" s="2" t="e">
        <f t="shared" si="22"/>
        <v>#N/A</v>
      </c>
      <c r="F255" s="2">
        <v>1292818.2314089239</v>
      </c>
      <c r="G255" s="2">
        <f t="shared" si="47"/>
        <v>689997.71428571432</v>
      </c>
      <c r="H255" s="2">
        <f t="shared" si="45"/>
        <v>139103265.84227887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2455307.8571428591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1311673.3793517351</v>
      </c>
      <c r="Q255" s="2">
        <f t="shared" si="48"/>
        <v>700000</v>
      </c>
      <c r="R255" s="2">
        <f t="shared" si="46"/>
        <v>141395599.55101988</v>
      </c>
      <c r="S255" s="2">
        <f t="shared" si="17"/>
        <v>689997.71428570151</v>
      </c>
      <c r="T255" s="2">
        <f t="shared" si="18"/>
        <v>10002.285714285914</v>
      </c>
      <c r="U255" s="2">
        <f t="shared" si="19"/>
        <v>700000</v>
      </c>
      <c r="V255" s="2">
        <f t="shared" si="34"/>
        <v>81143457.842278808</v>
      </c>
      <c r="W255" s="2">
        <f t="shared" si="20"/>
        <v>689997.71428571641</v>
      </c>
      <c r="X255" s="2">
        <f t="shared" si="6"/>
        <v>10002.285714283586</v>
      </c>
      <c r="Y255" s="2">
        <f t="shared" si="43"/>
        <v>60252141.708741024</v>
      </c>
      <c r="Z255" s="2" t="str">
        <f t="shared" si="8"/>
        <v>MEEP</v>
      </c>
      <c r="AA255" s="2">
        <f>IF(Z255="HERE",Y255,AA254+Graph!$G$1*1000)</f>
        <v>72962070.851598233</v>
      </c>
      <c r="AB255" s="2">
        <f t="shared" si="21"/>
        <v>420000</v>
      </c>
      <c r="AC255" s="2">
        <f t="shared" si="44"/>
        <v>59063530.985135883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186</v>
      </c>
      <c r="C256" s="7"/>
      <c r="D256" s="2" t="e">
        <f t="shared" si="12"/>
        <v>#N/A</v>
      </c>
      <c r="E256" s="2" t="e">
        <f t="shared" si="22"/>
        <v>#N/A</v>
      </c>
      <c r="F256" s="2">
        <v>1297325.4251882434</v>
      </c>
      <c r="G256" s="2">
        <f t="shared" si="47"/>
        <v>689997.71428571432</v>
      </c>
      <c r="H256" s="2">
        <f t="shared" si="45"/>
        <v>139793263.55656457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2465310.1428571451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1316254.9639855921</v>
      </c>
      <c r="Q256" s="2">
        <f t="shared" si="48"/>
        <v>700000</v>
      </c>
      <c r="R256" s="2">
        <f t="shared" si="46"/>
        <v>142095599.55101988</v>
      </c>
      <c r="S256" s="2">
        <f t="shared" si="17"/>
        <v>689997.71428570151</v>
      </c>
      <c r="T256" s="2">
        <f t="shared" si="18"/>
        <v>10002.285714285914</v>
      </c>
      <c r="U256" s="2">
        <f t="shared" si="19"/>
        <v>700000</v>
      </c>
      <c r="V256" s="2">
        <f t="shared" si="34"/>
        <v>81833455.556564525</v>
      </c>
      <c r="W256" s="2">
        <f t="shared" si="20"/>
        <v>689997.71428571641</v>
      </c>
      <c r="X256" s="2">
        <f t="shared" si="6"/>
        <v>10002.285714283586</v>
      </c>
      <c r="Y256" s="2">
        <f t="shared" si="43"/>
        <v>60262143.994455308</v>
      </c>
      <c r="Z256" s="2" t="str">
        <f t="shared" si="8"/>
        <v>MEEP</v>
      </c>
      <c r="AA256" s="2">
        <f>IF(Z256="HERE",Y256,AA255+Graph!$G$1*1000)</f>
        <v>73382070.851598233</v>
      </c>
      <c r="AB256" s="2">
        <f t="shared" si="21"/>
        <v>420000</v>
      </c>
      <c r="AC256" s="2">
        <f t="shared" si="44"/>
        <v>59063530.985135883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187</v>
      </c>
      <c r="C257" s="7"/>
      <c r="D257" s="2" t="e">
        <f t="shared" si="12"/>
        <v>#N/A</v>
      </c>
      <c r="E257" s="2" t="e">
        <f t="shared" si="22"/>
        <v>#N/A</v>
      </c>
      <c r="F257" s="2">
        <v>1301832.6189675927</v>
      </c>
      <c r="G257" s="2">
        <f t="shared" si="47"/>
        <v>689997.71428571432</v>
      </c>
      <c r="H257" s="2">
        <f t="shared" si="45"/>
        <v>140483261.27085027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2475312.428571431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1320836.5486194491</v>
      </c>
      <c r="Q257" s="2">
        <f t="shared" si="48"/>
        <v>700000</v>
      </c>
      <c r="R257" s="2">
        <f t="shared" si="46"/>
        <v>142795599.55101988</v>
      </c>
      <c r="S257" s="2">
        <f t="shared" si="17"/>
        <v>689997.71428570151</v>
      </c>
      <c r="T257" s="2">
        <f t="shared" si="18"/>
        <v>10002.285714285914</v>
      </c>
      <c r="U257" s="2">
        <f t="shared" si="19"/>
        <v>700000</v>
      </c>
      <c r="V257" s="2">
        <f t="shared" si="34"/>
        <v>82523453.270850241</v>
      </c>
      <c r="W257" s="2">
        <f t="shared" si="20"/>
        <v>689997.71428571641</v>
      </c>
      <c r="X257" s="2">
        <f t="shared" si="6"/>
        <v>10002.285714283586</v>
      </c>
      <c r="Y257" s="2">
        <f t="shared" si="43"/>
        <v>60272146.280169591</v>
      </c>
      <c r="Z257" s="2" t="str">
        <f t="shared" si="8"/>
        <v>MEEP</v>
      </c>
      <c r="AA257" s="2">
        <f>IF(Z257="HERE",Y257,AA256+Graph!$G$1*1000)</f>
        <v>73802070.851598233</v>
      </c>
      <c r="AB257" s="2">
        <f t="shared" si="21"/>
        <v>420000</v>
      </c>
      <c r="AC257" s="2">
        <f t="shared" si="44"/>
        <v>59063530.985135883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188</v>
      </c>
      <c r="C258" s="7"/>
      <c r="D258" s="2" t="e">
        <f t="shared" si="12"/>
        <v>#N/A</v>
      </c>
      <c r="E258" s="2" t="e">
        <f t="shared" si="22"/>
        <v>#N/A</v>
      </c>
      <c r="F258" s="2">
        <v>1306339.8127469122</v>
      </c>
      <c r="G258" s="2">
        <f t="shared" si="47"/>
        <v>689997.71428571432</v>
      </c>
      <c r="H258" s="2">
        <f t="shared" si="45"/>
        <v>141173258.98513597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2485314.7142857169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1325418.1332533062</v>
      </c>
      <c r="Q258" s="2">
        <f t="shared" si="48"/>
        <v>700000</v>
      </c>
      <c r="R258" s="2">
        <f t="shared" si="46"/>
        <v>143495599.55101988</v>
      </c>
      <c r="S258" s="2">
        <f t="shared" si="17"/>
        <v>689997.71428570151</v>
      </c>
      <c r="T258" s="2">
        <f t="shared" si="18"/>
        <v>10002.285714285914</v>
      </c>
      <c r="U258" s="2">
        <f t="shared" si="19"/>
        <v>700000</v>
      </c>
      <c r="V258" s="2">
        <f t="shared" si="34"/>
        <v>83213450.985135958</v>
      </c>
      <c r="W258" s="2">
        <f t="shared" si="20"/>
        <v>689997.71428571641</v>
      </c>
      <c r="X258" s="2">
        <f t="shared" si="6"/>
        <v>10002.285714283586</v>
      </c>
      <c r="Y258" s="2">
        <f t="shared" si="43"/>
        <v>60282148.565883875</v>
      </c>
      <c r="Z258" s="2" t="str">
        <f t="shared" si="8"/>
        <v>MEEP</v>
      </c>
      <c r="AA258" s="2">
        <f>IF(Z258="HERE",Y258,AA257+Graph!$G$1*1000)</f>
        <v>74222070.851598233</v>
      </c>
      <c r="AB258" s="2">
        <f t="shared" si="21"/>
        <v>420000</v>
      </c>
      <c r="AC258" s="2">
        <f t="shared" si="44"/>
        <v>59063530.985135883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189</v>
      </c>
      <c r="C259" s="7"/>
      <c r="D259" s="2" t="e">
        <f t="shared" si="12"/>
        <v>#N/A</v>
      </c>
      <c r="E259" s="2" t="e">
        <f t="shared" si="22"/>
        <v>#N/A</v>
      </c>
      <c r="F259" s="2">
        <v>1310847.0065262318</v>
      </c>
      <c r="G259" s="2">
        <f t="shared" si="47"/>
        <v>689997.71428571432</v>
      </c>
      <c r="H259" s="2">
        <f t="shared" si="45"/>
        <v>141863256.69942167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2495317.0000000028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1329999.7178871334</v>
      </c>
      <c r="Q259" s="2">
        <f t="shared" si="48"/>
        <v>700000</v>
      </c>
      <c r="R259" s="2">
        <f t="shared" si="46"/>
        <v>144195599.55101988</v>
      </c>
      <c r="S259" s="2">
        <f t="shared" si="17"/>
        <v>689997.71428570151</v>
      </c>
      <c r="T259" s="2">
        <f t="shared" si="18"/>
        <v>10002.285714285914</v>
      </c>
      <c r="U259" s="2">
        <f t="shared" si="19"/>
        <v>700000</v>
      </c>
      <c r="V259" s="2">
        <f t="shared" si="34"/>
        <v>83903448.699421674</v>
      </c>
      <c r="W259" s="2">
        <f t="shared" si="20"/>
        <v>689997.71428571641</v>
      </c>
      <c r="X259" s="2">
        <f t="shared" si="6"/>
        <v>10002.285714283586</v>
      </c>
      <c r="Y259" s="2">
        <f t="shared" si="43"/>
        <v>60292150.851598158</v>
      </c>
      <c r="Z259" s="2" t="str">
        <f t="shared" si="8"/>
        <v>MEEP</v>
      </c>
      <c r="AA259" s="2">
        <f>IF(Z259="HERE",Y259,AA258+Graph!$G$1*1000)</f>
        <v>74642070.851598233</v>
      </c>
      <c r="AB259" s="2">
        <f t="shared" si="21"/>
        <v>420000</v>
      </c>
      <c r="AC259" s="2">
        <f t="shared" si="44"/>
        <v>59063530.985135883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190</v>
      </c>
      <c r="C260" s="7"/>
      <c r="D260" s="2" t="e">
        <f t="shared" si="12"/>
        <v>#N/A</v>
      </c>
      <c r="E260" s="2" t="e">
        <f t="shared" si="22"/>
        <v>#N/A</v>
      </c>
      <c r="F260" s="2">
        <v>1315354.2003055811</v>
      </c>
      <c r="G260" s="2">
        <f t="shared" si="47"/>
        <v>689997.71428571432</v>
      </c>
      <c r="H260" s="2">
        <f t="shared" si="45"/>
        <v>142553254.41370738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2505319.2857142887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1334581.3025209904</v>
      </c>
      <c r="Q260" s="2">
        <f t="shared" si="48"/>
        <v>700000</v>
      </c>
      <c r="R260" s="2">
        <f t="shared" si="46"/>
        <v>144895599.55101988</v>
      </c>
      <c r="S260" s="2">
        <f t="shared" si="17"/>
        <v>689997.71428570151</v>
      </c>
      <c r="T260" s="2">
        <f t="shared" si="18"/>
        <v>10002.285714285914</v>
      </c>
      <c r="U260" s="2">
        <f t="shared" si="19"/>
        <v>700000</v>
      </c>
      <c r="V260" s="2">
        <f t="shared" si="34"/>
        <v>84593446.41370739</v>
      </c>
      <c r="W260" s="2">
        <f t="shared" si="20"/>
        <v>689997.71428571641</v>
      </c>
      <c r="X260" s="2">
        <f t="shared" si="6"/>
        <v>10002.285714283586</v>
      </c>
      <c r="Y260" s="2">
        <f t="shared" si="43"/>
        <v>60302153.137312442</v>
      </c>
      <c r="Z260" s="2" t="str">
        <f t="shared" si="8"/>
        <v>MEEP</v>
      </c>
      <c r="AA260" s="2">
        <f>IF(Z260="HERE",Y260,AA259+Graph!$G$1*1000)</f>
        <v>75062070.851598233</v>
      </c>
      <c r="AB260" s="2">
        <f t="shared" si="21"/>
        <v>420000</v>
      </c>
      <c r="AC260" s="2">
        <f t="shared" si="44"/>
        <v>59063530.985135883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191</v>
      </c>
      <c r="C261" s="7"/>
      <c r="D261" s="2" t="e">
        <f t="shared" si="12"/>
        <v>#N/A</v>
      </c>
      <c r="E261" s="2" t="e">
        <f t="shared" si="22"/>
        <v>#N/A</v>
      </c>
      <c r="F261" s="2">
        <v>1319861.3940849006</v>
      </c>
      <c r="G261" s="2">
        <f t="shared" si="47"/>
        <v>689997.71428571432</v>
      </c>
      <c r="H261" s="2">
        <f t="shared" si="45"/>
        <v>143243252.12799308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2515321.5714285746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1339162.8871548474</v>
      </c>
      <c r="Q261" s="2">
        <f t="shared" si="48"/>
        <v>700000</v>
      </c>
      <c r="R261" s="2">
        <f t="shared" si="46"/>
        <v>145595599.55101988</v>
      </c>
      <c r="S261" s="2">
        <f t="shared" si="17"/>
        <v>689997.71428570151</v>
      </c>
      <c r="T261" s="2">
        <f t="shared" si="18"/>
        <v>10002.285714285914</v>
      </c>
      <c r="U261" s="2">
        <f t="shared" si="19"/>
        <v>700000</v>
      </c>
      <c r="V261" s="2">
        <f t="shared" si="34"/>
        <v>85283444.127993107</v>
      </c>
      <c r="W261" s="2">
        <f t="shared" si="20"/>
        <v>689997.71428571641</v>
      </c>
      <c r="X261" s="2">
        <f t="shared" si="6"/>
        <v>10002.285714283586</v>
      </c>
      <c r="Y261" s="2">
        <f t="shared" si="43"/>
        <v>60312155.423026726</v>
      </c>
      <c r="Z261" s="2" t="str">
        <f t="shared" si="8"/>
        <v>MEEP</v>
      </c>
      <c r="AA261" s="2">
        <f>IF(Z261="HERE",Y261,AA260+Graph!$G$1*1000)</f>
        <v>75482070.851598233</v>
      </c>
      <c r="AB261" s="2">
        <f t="shared" si="21"/>
        <v>420000</v>
      </c>
      <c r="AC261" s="2">
        <f t="shared" si="44"/>
        <v>59063530.985135883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192</v>
      </c>
      <c r="C262" s="7"/>
      <c r="D262" s="2" t="e">
        <f t="shared" si="12"/>
        <v>#N/A</v>
      </c>
      <c r="E262" s="2" t="e">
        <f t="shared" si="22"/>
        <v>#N/A</v>
      </c>
      <c r="F262" s="2">
        <v>1324368.5878642499</v>
      </c>
      <c r="G262" s="2">
        <f t="shared" si="47"/>
        <v>689997.71428571432</v>
      </c>
      <c r="H262" s="2">
        <f t="shared" si="45"/>
        <v>143933249.84227878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2525323.8571428605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1343744.4717887044</v>
      </c>
      <c r="Q262" s="2">
        <f t="shared" si="48"/>
        <v>700000</v>
      </c>
      <c r="R262" s="2">
        <f t="shared" si="46"/>
        <v>146295599.55101988</v>
      </c>
      <c r="S262" s="2">
        <f t="shared" si="17"/>
        <v>689997.71428570151</v>
      </c>
      <c r="T262" s="2">
        <f t="shared" si="18"/>
        <v>10002.285714285914</v>
      </c>
      <c r="U262" s="2">
        <f t="shared" si="19"/>
        <v>700000</v>
      </c>
      <c r="V262" s="2">
        <f t="shared" si="34"/>
        <v>85973441.842278823</v>
      </c>
      <c r="W262" s="2">
        <f t="shared" si="20"/>
        <v>689997.71428571641</v>
      </c>
      <c r="X262" s="2">
        <f t="shared" si="6"/>
        <v>10002.285714283586</v>
      </c>
      <c r="Y262" s="2">
        <f t="shared" si="43"/>
        <v>60322157.708741009</v>
      </c>
      <c r="Z262" s="2" t="str">
        <f t="shared" si="8"/>
        <v>MEEP</v>
      </c>
      <c r="AA262" s="2">
        <f>IF(Z262="HERE",Y262,AA261+Graph!$G$1*1000)</f>
        <v>75902070.851598233</v>
      </c>
      <c r="AB262" s="2">
        <f t="shared" si="21"/>
        <v>420000</v>
      </c>
      <c r="AC262" s="2">
        <f t="shared" si="44"/>
        <v>59063530.985135883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193</v>
      </c>
      <c r="C263" s="7"/>
      <c r="D263" s="2" t="e">
        <f t="shared" si="12"/>
        <v>#N/A</v>
      </c>
      <c r="E263" s="2" t="e">
        <f t="shared" si="22"/>
        <v>#N/A</v>
      </c>
      <c r="F263" s="2">
        <v>1328875.7816435695</v>
      </c>
      <c r="G263" s="2">
        <f t="shared" si="47"/>
        <v>689997.71428571432</v>
      </c>
      <c r="H263" s="2">
        <f t="shared" si="45"/>
        <v>144623247.55656448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2535326.1428571464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1348326.0564225614</v>
      </c>
      <c r="Q263" s="2">
        <f t="shared" si="48"/>
        <v>700000</v>
      </c>
      <c r="R263" s="2">
        <f t="shared" si="46"/>
        <v>146995599.55101988</v>
      </c>
      <c r="S263" s="2">
        <f t="shared" si="17"/>
        <v>689997.71428570151</v>
      </c>
      <c r="T263" s="2">
        <f t="shared" si="18"/>
        <v>10002.285714285914</v>
      </c>
      <c r="U263" s="2">
        <f t="shared" si="19"/>
        <v>700000</v>
      </c>
      <c r="V263" s="2">
        <f t="shared" si="34"/>
        <v>86663439.55656454</v>
      </c>
      <c r="W263" s="2">
        <f t="shared" si="20"/>
        <v>689997.71428571641</v>
      </c>
      <c r="X263" s="2">
        <f t="shared" si="6"/>
        <v>10002.285714283586</v>
      </c>
      <c r="Y263" s="2">
        <f t="shared" si="43"/>
        <v>60332159.994455293</v>
      </c>
      <c r="Z263" s="2" t="str">
        <f t="shared" si="8"/>
        <v>MEEP</v>
      </c>
      <c r="AA263" s="2">
        <f>IF(Z263="HERE",Y263,AA262+Graph!$G$1*1000)</f>
        <v>76322070.851598233</v>
      </c>
      <c r="AB263" s="2">
        <f t="shared" si="21"/>
        <v>420000</v>
      </c>
      <c r="AC263" s="2">
        <f t="shared" si="44"/>
        <v>59063530.985135883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194</v>
      </c>
      <c r="C264" s="7"/>
      <c r="D264" s="2" t="e">
        <f t="shared" si="12"/>
        <v>#N/A</v>
      </c>
      <c r="E264" s="2" t="e">
        <f t="shared" si="22"/>
        <v>#N/A</v>
      </c>
      <c r="F264" s="2">
        <v>1333382.975422889</v>
      </c>
      <c r="G264" s="2">
        <f t="shared" si="47"/>
        <v>689997.71428571432</v>
      </c>
      <c r="H264" s="2">
        <f t="shared" si="45"/>
        <v>145313245.27085018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2545328.4285714324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1352907.6410564184</v>
      </c>
      <c r="Q264" s="2">
        <f t="shared" si="48"/>
        <v>700000</v>
      </c>
      <c r="R264" s="2">
        <f t="shared" si="46"/>
        <v>147695599.55101988</v>
      </c>
      <c r="S264" s="2">
        <f t="shared" si="17"/>
        <v>689997.71428570151</v>
      </c>
      <c r="T264" s="2">
        <f t="shared" si="18"/>
        <v>10002.285714285914</v>
      </c>
      <c r="U264" s="2">
        <f t="shared" si="19"/>
        <v>700000</v>
      </c>
      <c r="V264" s="2">
        <f t="shared" si="34"/>
        <v>87353437.270850256</v>
      </c>
      <c r="W264" s="2">
        <f t="shared" si="20"/>
        <v>689997.71428571641</v>
      </c>
      <c r="X264" s="2">
        <f t="shared" si="6"/>
        <v>10002.285714283586</v>
      </c>
      <c r="Y264" s="2">
        <f t="shared" si="43"/>
        <v>60342162.280169576</v>
      </c>
      <c r="Z264" s="2" t="str">
        <f t="shared" si="8"/>
        <v>MEEP</v>
      </c>
      <c r="AA264" s="2">
        <f>IF(Z264="HERE",Y264,AA263+Graph!$G$1*1000)</f>
        <v>76742070.851598233</v>
      </c>
      <c r="AB264" s="2">
        <f t="shared" si="21"/>
        <v>420000</v>
      </c>
      <c r="AC264" s="2">
        <f t="shared" si="44"/>
        <v>59063530.985135883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195</v>
      </c>
      <c r="C265" s="7"/>
      <c r="D265" s="2" t="e">
        <f t="shared" si="12"/>
        <v>#N/A</v>
      </c>
      <c r="E265" s="2" t="e">
        <f t="shared" si="22"/>
        <v>#N/A</v>
      </c>
      <c r="F265" s="2">
        <v>1337890.1692022383</v>
      </c>
      <c r="G265" s="2">
        <f t="shared" si="47"/>
        <v>689997.71428571432</v>
      </c>
      <c r="H265" s="2">
        <f t="shared" si="45"/>
        <v>146003242.98513588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2555330.7142857183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1357489.2256902754</v>
      </c>
      <c r="Q265" s="2">
        <f t="shared" si="48"/>
        <v>700000</v>
      </c>
      <c r="R265" s="2">
        <f t="shared" si="46"/>
        <v>148395599.55101988</v>
      </c>
      <c r="S265" s="2">
        <f t="shared" si="17"/>
        <v>689997.71428570151</v>
      </c>
      <c r="T265" s="2">
        <f t="shared" si="18"/>
        <v>10002.285714285914</v>
      </c>
      <c r="U265" s="2">
        <f t="shared" si="19"/>
        <v>700000</v>
      </c>
      <c r="V265" s="2">
        <f t="shared" si="34"/>
        <v>88043434.985135972</v>
      </c>
      <c r="W265" s="2">
        <f t="shared" si="20"/>
        <v>689997.71428571641</v>
      </c>
      <c r="X265" s="2">
        <f t="shared" si="6"/>
        <v>10002.285714283586</v>
      </c>
      <c r="Y265" s="2">
        <f t="shared" si="43"/>
        <v>60352164.56588386</v>
      </c>
      <c r="Z265" s="2" t="str">
        <f t="shared" si="8"/>
        <v>MEEP</v>
      </c>
      <c r="AA265" s="2">
        <f>IF(Z265="HERE",Y265,AA264+Graph!$G$1*1000)</f>
        <v>77162070.851598233</v>
      </c>
      <c r="AB265" s="2">
        <f t="shared" si="21"/>
        <v>420000</v>
      </c>
      <c r="AC265" s="2">
        <f t="shared" si="44"/>
        <v>59063530.985135883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196</v>
      </c>
      <c r="C266" s="7"/>
      <c r="D266" s="2" t="e">
        <f t="shared" si="12"/>
        <v>#N/A</v>
      </c>
      <c r="E266" s="2" t="e">
        <f t="shared" si="22"/>
        <v>#N/A</v>
      </c>
      <c r="F266" s="2">
        <v>1342397.3629815578</v>
      </c>
      <c r="G266" s="2">
        <f t="shared" si="47"/>
        <v>689997.71428571432</v>
      </c>
      <c r="H266" s="2">
        <f t="shared" si="45"/>
        <v>146693240.69942158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2565333.0000000042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1362070.8103241324</v>
      </c>
      <c r="Q266" s="2">
        <f t="shared" si="48"/>
        <v>700000</v>
      </c>
      <c r="R266" s="2">
        <f t="shared" si="46"/>
        <v>149095599.55101988</v>
      </c>
      <c r="S266" s="2">
        <f t="shared" si="17"/>
        <v>689997.71428570151</v>
      </c>
      <c r="T266" s="2">
        <f t="shared" si="18"/>
        <v>10002.285714285914</v>
      </c>
      <c r="U266" s="2">
        <f t="shared" si="19"/>
        <v>700000</v>
      </c>
      <c r="V266" s="2">
        <f t="shared" si="34"/>
        <v>88733432.699421689</v>
      </c>
      <c r="W266" s="2">
        <f t="shared" si="20"/>
        <v>689997.71428571641</v>
      </c>
      <c r="X266" s="2">
        <f t="shared" si="6"/>
        <v>10002.285714283586</v>
      </c>
      <c r="Y266" s="2">
        <f t="shared" si="43"/>
        <v>60362166.851598144</v>
      </c>
      <c r="Z266" s="2" t="str">
        <f t="shared" si="8"/>
        <v>MEEP</v>
      </c>
      <c r="AA266" s="2">
        <f>IF(Z266="HERE",Y266,AA265+Graph!$G$1*1000)</f>
        <v>77582070.851598233</v>
      </c>
      <c r="AB266" s="2">
        <f t="shared" si="21"/>
        <v>420000</v>
      </c>
      <c r="AC266" s="2">
        <f t="shared" si="44"/>
        <v>59063530.985135883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197</v>
      </c>
      <c r="C267" s="7"/>
      <c r="D267" s="2" t="e">
        <f t="shared" si="12"/>
        <v>#N/A</v>
      </c>
      <c r="E267" s="2" t="e">
        <f t="shared" si="22"/>
        <v>#N/A</v>
      </c>
      <c r="F267" s="2">
        <v>1346904.5567608774</v>
      </c>
      <c r="G267" s="2">
        <f t="shared" si="47"/>
        <v>689997.71428571432</v>
      </c>
      <c r="H267" s="2">
        <f t="shared" si="45"/>
        <v>147383238.41370729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2575335.2857142901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1366652.3949579597</v>
      </c>
      <c r="Q267" s="2">
        <f t="shared" si="48"/>
        <v>700000</v>
      </c>
      <c r="R267" s="2">
        <f t="shared" si="46"/>
        <v>149795599.55101988</v>
      </c>
      <c r="S267" s="2">
        <f t="shared" si="17"/>
        <v>689997.71428570151</v>
      </c>
      <c r="T267" s="2">
        <f t="shared" si="18"/>
        <v>10002.285714285914</v>
      </c>
      <c r="U267" s="2">
        <f t="shared" si="19"/>
        <v>700000</v>
      </c>
      <c r="V267" s="2">
        <f t="shared" si="34"/>
        <v>89423430.413707405</v>
      </c>
      <c r="W267" s="2">
        <f t="shared" si="20"/>
        <v>689997.71428571641</v>
      </c>
      <c r="X267" s="2">
        <f t="shared" si="6"/>
        <v>10002.285714283586</v>
      </c>
      <c r="Y267" s="2">
        <f t="shared" si="43"/>
        <v>60372169.137312427</v>
      </c>
      <c r="Z267" s="2" t="str">
        <f t="shared" si="8"/>
        <v>MEEP</v>
      </c>
      <c r="AA267" s="2">
        <f>IF(Z267="HERE",Y267,AA266+Graph!$G$1*1000)</f>
        <v>78002070.851598233</v>
      </c>
      <c r="AB267" s="2">
        <f t="shared" si="21"/>
        <v>420000</v>
      </c>
      <c r="AC267" s="2">
        <f t="shared" si="44"/>
        <v>59063530.985135883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198</v>
      </c>
      <c r="C268" s="7"/>
      <c r="D268" s="2" t="e">
        <f t="shared" si="12"/>
        <v>#N/A</v>
      </c>
      <c r="E268" s="2" t="e">
        <f t="shared" si="22"/>
        <v>#N/A</v>
      </c>
      <c r="F268" s="2">
        <v>1351411.7505402267</v>
      </c>
      <c r="G268" s="2">
        <f t="shared" si="47"/>
        <v>689997.71428571432</v>
      </c>
      <c r="H268" s="2">
        <f t="shared" si="45"/>
        <v>148073236.12799299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2585337.571428576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1371233.9795918167</v>
      </c>
      <c r="Q268" s="2">
        <f t="shared" si="48"/>
        <v>700000</v>
      </c>
      <c r="R268" s="2">
        <f t="shared" si="46"/>
        <v>150495599.55101988</v>
      </c>
      <c r="S268" s="2">
        <f t="shared" si="17"/>
        <v>689997.71428570151</v>
      </c>
      <c r="T268" s="2">
        <f t="shared" si="18"/>
        <v>10002.285714285914</v>
      </c>
      <c r="U268" s="2">
        <f t="shared" si="19"/>
        <v>700000</v>
      </c>
      <c r="V268" s="2">
        <f t="shared" si="34"/>
        <v>90113428.127993122</v>
      </c>
      <c r="W268" s="2">
        <f t="shared" si="20"/>
        <v>689997.71428571641</v>
      </c>
      <c r="X268" s="2">
        <f t="shared" si="6"/>
        <v>10002.285714283586</v>
      </c>
      <c r="Y268" s="2">
        <f t="shared" si="43"/>
        <v>60382171.423026711</v>
      </c>
      <c r="Z268" s="2" t="str">
        <f t="shared" si="8"/>
        <v>MEEP</v>
      </c>
      <c r="AA268" s="2">
        <f>IF(Z268="HERE",Y268,AA267+Graph!$G$1*1000)</f>
        <v>78422070.851598233</v>
      </c>
      <c r="AB268" s="2">
        <f t="shared" si="21"/>
        <v>420000</v>
      </c>
      <c r="AC268" s="2">
        <f t="shared" si="44"/>
        <v>59063530.985135883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199</v>
      </c>
      <c r="C269" s="7"/>
      <c r="D269" s="2" t="e">
        <f t="shared" si="12"/>
        <v>#N/A</v>
      </c>
      <c r="E269" s="2" t="e">
        <f t="shared" si="22"/>
        <v>#N/A</v>
      </c>
      <c r="F269" s="2">
        <v>1355918.9443195462</v>
      </c>
      <c r="G269" s="2">
        <f t="shared" si="47"/>
        <v>689997.71428571432</v>
      </c>
      <c r="H269" s="2">
        <f t="shared" si="45"/>
        <v>148763233.84227869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2595339.8571428619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1375815.5642256737</v>
      </c>
      <c r="Q269" s="2">
        <f t="shared" si="48"/>
        <v>700000</v>
      </c>
      <c r="R269" s="2">
        <f t="shared" si="46"/>
        <v>151195599.55101988</v>
      </c>
      <c r="S269" s="2">
        <f t="shared" si="17"/>
        <v>689997.71428570151</v>
      </c>
      <c r="T269" s="2">
        <f t="shared" si="18"/>
        <v>10002.285714285914</v>
      </c>
      <c r="U269" s="2">
        <f t="shared" si="19"/>
        <v>700000</v>
      </c>
      <c r="V269" s="2">
        <f t="shared" si="34"/>
        <v>90803425.842278838</v>
      </c>
      <c r="W269" s="2">
        <f t="shared" si="20"/>
        <v>689997.71428571641</v>
      </c>
      <c r="X269" s="2">
        <f t="shared" si="6"/>
        <v>10002.285714283586</v>
      </c>
      <c r="Y269" s="2">
        <f t="shared" si="43"/>
        <v>60392173.708740994</v>
      </c>
      <c r="Z269" s="2" t="str">
        <f t="shared" si="8"/>
        <v>MEEP</v>
      </c>
      <c r="AA269" s="2">
        <f>IF(Z269="HERE",Y269,AA268+Graph!$G$1*1000)</f>
        <v>78842070.851598233</v>
      </c>
      <c r="AB269" s="2">
        <f t="shared" si="21"/>
        <v>420000</v>
      </c>
      <c r="AC269" s="2">
        <f t="shared" si="44"/>
        <v>59063530.985135883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200</v>
      </c>
      <c r="C270" s="7"/>
      <c r="D270" s="2" t="e">
        <f t="shared" si="12"/>
        <v>#N/A</v>
      </c>
      <c r="E270" s="2" t="e">
        <f t="shared" si="22"/>
        <v>#N/A</v>
      </c>
      <c r="F270" s="2">
        <v>1360426.1380988657</v>
      </c>
      <c r="G270" s="2">
        <f t="shared" si="47"/>
        <v>689997.71428571432</v>
      </c>
      <c r="H270" s="2">
        <f t="shared" si="45"/>
        <v>149453231.55656439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2605342.1428571478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1380397.1488595307</v>
      </c>
      <c r="Q270" s="2">
        <f t="shared" si="48"/>
        <v>700000</v>
      </c>
      <c r="R270" s="2">
        <f t="shared" si="46"/>
        <v>151895599.55101988</v>
      </c>
      <c r="S270" s="2">
        <f t="shared" si="17"/>
        <v>689997.71428570151</v>
      </c>
      <c r="T270" s="2">
        <f t="shared" si="18"/>
        <v>10002.285714285914</v>
      </c>
      <c r="U270" s="2">
        <f t="shared" si="19"/>
        <v>700000</v>
      </c>
      <c r="V270" s="2">
        <f t="shared" si="34"/>
        <v>91493423.556564555</v>
      </c>
      <c r="W270" s="2">
        <f t="shared" si="20"/>
        <v>689997.71428571641</v>
      </c>
      <c r="X270" s="2">
        <f t="shared" si="6"/>
        <v>10002.285714283586</v>
      </c>
      <c r="Y270" s="2">
        <f t="shared" si="43"/>
        <v>60402175.994455278</v>
      </c>
      <c r="Z270" s="2" t="str">
        <f t="shared" si="8"/>
        <v>MEEP</v>
      </c>
      <c r="AA270" s="2">
        <f>IF(Z270="HERE",Y270,AA269+Graph!$G$1*1000)</f>
        <v>79262070.851598233</v>
      </c>
      <c r="AB270" s="2">
        <f t="shared" si="21"/>
        <v>420000</v>
      </c>
      <c r="AC270" s="2">
        <f t="shared" si="44"/>
        <v>59063530.985135883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201</v>
      </c>
      <c r="C271" s="7"/>
      <c r="D271" s="2" t="e">
        <f t="shared" si="12"/>
        <v>#N/A</v>
      </c>
      <c r="E271" s="2" t="e">
        <f t="shared" si="22"/>
        <v>#N/A</v>
      </c>
      <c r="F271" s="2">
        <v>1364933.3318782151</v>
      </c>
      <c r="G271" s="2">
        <f t="shared" si="47"/>
        <v>689997.71428571432</v>
      </c>
      <c r="H271" s="2">
        <f t="shared" si="45"/>
        <v>150143229.27085009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2615344.4285714338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1384978.7334933877</v>
      </c>
      <c r="Q271" s="2">
        <f t="shared" si="48"/>
        <v>700000</v>
      </c>
      <c r="R271" s="2">
        <f t="shared" si="46"/>
        <v>152595599.55101988</v>
      </c>
      <c r="S271" s="2">
        <f t="shared" si="17"/>
        <v>689997.71428570151</v>
      </c>
      <c r="T271" s="2">
        <f t="shared" si="18"/>
        <v>10002.285714285914</v>
      </c>
      <c r="U271" s="2">
        <f t="shared" si="19"/>
        <v>700000</v>
      </c>
      <c r="V271" s="2">
        <f t="shared" si="34"/>
        <v>92183421.270850271</v>
      </c>
      <c r="W271" s="2">
        <f t="shared" si="20"/>
        <v>689997.71428571641</v>
      </c>
      <c r="X271" s="2">
        <f t="shared" si="6"/>
        <v>10002.285714283586</v>
      </c>
      <c r="Y271" s="2">
        <f t="shared" si="43"/>
        <v>60412178.280169562</v>
      </c>
      <c r="Z271" s="2" t="str">
        <f t="shared" si="8"/>
        <v>MEEP</v>
      </c>
      <c r="AA271" s="2">
        <f>IF(Z271="HERE",Y271,AA270+Graph!$G$1*1000)</f>
        <v>79682070.851598233</v>
      </c>
      <c r="AB271" s="2">
        <f t="shared" si="21"/>
        <v>420000</v>
      </c>
      <c r="AC271" s="2">
        <f t="shared" si="44"/>
        <v>59063530.985135883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202</v>
      </c>
      <c r="C272" s="7"/>
      <c r="D272" s="2" t="e">
        <f t="shared" si="12"/>
        <v>#N/A</v>
      </c>
      <c r="E272" s="2" t="e">
        <f t="shared" si="22"/>
        <v>#N/A</v>
      </c>
      <c r="F272" s="2">
        <v>1369440.5256575346</v>
      </c>
      <c r="G272" s="2">
        <f t="shared" si="47"/>
        <v>689997.71428571432</v>
      </c>
      <c r="H272" s="2">
        <f t="shared" si="45"/>
        <v>150833226.98513579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2625346.7142857197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1389560.3181272447</v>
      </c>
      <c r="Q272" s="2">
        <f t="shared" si="48"/>
        <v>700000</v>
      </c>
      <c r="R272" s="2">
        <f t="shared" si="46"/>
        <v>153295599.55101988</v>
      </c>
      <c r="S272" s="2">
        <f t="shared" si="17"/>
        <v>689997.71428570151</v>
      </c>
      <c r="T272" s="2">
        <f t="shared" si="18"/>
        <v>10002.285714285914</v>
      </c>
      <c r="U272" s="2">
        <f t="shared" si="19"/>
        <v>700000</v>
      </c>
      <c r="V272" s="2">
        <f t="shared" si="34"/>
        <v>92873418.985135987</v>
      </c>
      <c r="W272" s="2">
        <f t="shared" si="20"/>
        <v>689997.71428571641</v>
      </c>
      <c r="X272" s="2">
        <f t="shared" si="6"/>
        <v>10002.285714283586</v>
      </c>
      <c r="Y272" s="2">
        <f t="shared" si="43"/>
        <v>60422180.565883845</v>
      </c>
      <c r="Z272" s="2" t="str">
        <f t="shared" si="8"/>
        <v>MEEP</v>
      </c>
      <c r="AA272" s="2">
        <f>IF(Z272="HERE",Y272,AA271+Graph!$G$1*1000)</f>
        <v>80102070.851598233</v>
      </c>
      <c r="AB272" s="2">
        <f t="shared" si="21"/>
        <v>420000</v>
      </c>
      <c r="AC272" s="2">
        <f t="shared" si="44"/>
        <v>59063530.985135883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203</v>
      </c>
      <c r="C273" s="7"/>
      <c r="D273" s="2" t="e">
        <f t="shared" si="12"/>
        <v>#N/A</v>
      </c>
      <c r="E273" s="2" t="e">
        <f t="shared" si="22"/>
        <v>#N/A</v>
      </c>
      <c r="F273" s="2">
        <v>1373947.7194368541</v>
      </c>
      <c r="G273" s="2">
        <f t="shared" si="47"/>
        <v>689997.71428571432</v>
      </c>
      <c r="H273" s="2">
        <f t="shared" si="45"/>
        <v>151523224.6994215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2635349.0000000056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1394141.9027611017</v>
      </c>
      <c r="Q273" s="2">
        <f t="shared" si="48"/>
        <v>700000</v>
      </c>
      <c r="R273" s="2">
        <f t="shared" si="46"/>
        <v>153995599.55101988</v>
      </c>
      <c r="S273" s="2">
        <f t="shared" si="17"/>
        <v>689997.71428570151</v>
      </c>
      <c r="T273" s="2">
        <f t="shared" si="18"/>
        <v>10002.285714285914</v>
      </c>
      <c r="U273" s="2">
        <f t="shared" si="19"/>
        <v>700000</v>
      </c>
      <c r="V273" s="2">
        <f t="shared" si="34"/>
        <v>93563416.699421704</v>
      </c>
      <c r="W273" s="2">
        <f t="shared" si="20"/>
        <v>689997.71428571641</v>
      </c>
      <c r="X273" s="2">
        <f t="shared" si="6"/>
        <v>10002.285714283586</v>
      </c>
      <c r="Y273" s="2">
        <f t="shared" si="43"/>
        <v>60432182.851598129</v>
      </c>
      <c r="Z273" s="2" t="str">
        <f t="shared" si="8"/>
        <v>MEEP</v>
      </c>
      <c r="AA273" s="2">
        <f>IF(Z273="HERE",Y273,AA272+Graph!$G$1*1000)</f>
        <v>80522070.851598233</v>
      </c>
      <c r="AB273" s="2">
        <f t="shared" si="21"/>
        <v>420000</v>
      </c>
      <c r="AC273" s="2">
        <f t="shared" si="44"/>
        <v>59063530.985135883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204</v>
      </c>
      <c r="C274" s="7"/>
      <c r="D274" s="2" t="e">
        <f t="shared" si="12"/>
        <v>#N/A</v>
      </c>
      <c r="E274" s="2" t="e">
        <f t="shared" si="22"/>
        <v>#N/A</v>
      </c>
      <c r="F274" s="2">
        <v>1378454.9132162035</v>
      </c>
      <c r="G274" s="2">
        <f t="shared" si="47"/>
        <v>689997.71428571432</v>
      </c>
      <c r="H274" s="2">
        <f t="shared" si="45"/>
        <v>152213222.4137072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2645351.2857142915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1398723.4873949587</v>
      </c>
      <c r="Q274" s="2">
        <f t="shared" si="48"/>
        <v>700000</v>
      </c>
      <c r="R274" s="2">
        <f t="shared" si="46"/>
        <v>154695599.55101988</v>
      </c>
      <c r="S274" s="2">
        <f t="shared" si="17"/>
        <v>689997.71428570151</v>
      </c>
      <c r="T274" s="2">
        <f t="shared" si="18"/>
        <v>10002.285714285914</v>
      </c>
      <c r="U274" s="2">
        <f t="shared" si="19"/>
        <v>700000</v>
      </c>
      <c r="V274" s="2">
        <f t="shared" si="34"/>
        <v>94253414.41370742</v>
      </c>
      <c r="W274" s="2">
        <f t="shared" si="20"/>
        <v>689997.71428571641</v>
      </c>
      <c r="X274" s="2">
        <f t="shared" si="6"/>
        <v>10002.285714283586</v>
      </c>
      <c r="Y274" s="2">
        <f t="shared" si="43"/>
        <v>60442185.137312412</v>
      </c>
      <c r="Z274" s="2" t="str">
        <f t="shared" si="8"/>
        <v>MEEP</v>
      </c>
      <c r="AA274" s="2">
        <f>IF(Z274="HERE",Y274,AA273+Graph!$G$1*1000)</f>
        <v>80942070.851598233</v>
      </c>
      <c r="AB274" s="2">
        <f t="shared" si="21"/>
        <v>420000</v>
      </c>
      <c r="AC274" s="2">
        <f t="shared" si="44"/>
        <v>59063530.985135883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205</v>
      </c>
      <c r="C275" s="7"/>
      <c r="D275" s="2" t="e">
        <f t="shared" si="12"/>
        <v>#N/A</v>
      </c>
      <c r="E275" s="2" t="e">
        <f t="shared" si="22"/>
        <v>#N/A</v>
      </c>
      <c r="F275" s="2">
        <v>1382962.106995523</v>
      </c>
      <c r="G275" s="2">
        <f t="shared" si="47"/>
        <v>689997.71428571432</v>
      </c>
      <c r="H275" s="2">
        <f t="shared" si="45"/>
        <v>152903220.1279929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2655353.5714285774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1403305.0720288157</v>
      </c>
      <c r="Q275" s="2">
        <f t="shared" si="48"/>
        <v>700000</v>
      </c>
      <c r="R275" s="2">
        <f t="shared" si="46"/>
        <v>155395599.55101988</v>
      </c>
      <c r="S275" s="2">
        <f t="shared" si="17"/>
        <v>689997.71428570151</v>
      </c>
      <c r="T275" s="2">
        <f t="shared" si="18"/>
        <v>10002.285714285914</v>
      </c>
      <c r="U275" s="2">
        <f t="shared" si="19"/>
        <v>700000</v>
      </c>
      <c r="V275" s="2">
        <f t="shared" si="34"/>
        <v>94943412.127993137</v>
      </c>
      <c r="W275" s="2">
        <f t="shared" si="20"/>
        <v>689997.71428571641</v>
      </c>
      <c r="X275" s="2">
        <f t="shared" si="6"/>
        <v>10002.285714283586</v>
      </c>
      <c r="Y275" s="2">
        <f t="shared" si="43"/>
        <v>60452187.423026696</v>
      </c>
      <c r="Z275" s="2" t="str">
        <f t="shared" si="8"/>
        <v>MEEP</v>
      </c>
      <c r="AA275" s="2">
        <f>IF(Z275="HERE",Y275,AA274+Graph!$G$1*1000)</f>
        <v>81362070.851598233</v>
      </c>
      <c r="AB275" s="2">
        <f t="shared" si="21"/>
        <v>420000</v>
      </c>
      <c r="AC275" s="2">
        <f t="shared" si="44"/>
        <v>59063530.985135883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206</v>
      </c>
      <c r="C276" s="7"/>
      <c r="D276" s="2" t="e">
        <f t="shared" si="12"/>
        <v>#N/A</v>
      </c>
      <c r="E276" s="2" t="e">
        <f t="shared" si="22"/>
        <v>#N/A</v>
      </c>
      <c r="F276" s="2">
        <v>1387469.3007748425</v>
      </c>
      <c r="G276" s="2">
        <f t="shared" si="47"/>
        <v>689997.71428571432</v>
      </c>
      <c r="H276" s="2">
        <f t="shared" si="45"/>
        <v>153593217.8422786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2665355.8571428633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1407886.656662643</v>
      </c>
      <c r="Q276" s="2">
        <f t="shared" si="48"/>
        <v>700000</v>
      </c>
      <c r="R276" s="2">
        <f t="shared" si="46"/>
        <v>156095599.55101988</v>
      </c>
      <c r="S276" s="2">
        <f t="shared" si="17"/>
        <v>689997.71428570151</v>
      </c>
      <c r="T276" s="2">
        <f t="shared" si="18"/>
        <v>10002.285714285914</v>
      </c>
      <c r="U276" s="2">
        <f t="shared" si="19"/>
        <v>700000</v>
      </c>
      <c r="V276" s="2">
        <f t="shared" si="34"/>
        <v>95633409.842278853</v>
      </c>
      <c r="W276" s="2">
        <f t="shared" si="20"/>
        <v>689997.71428571641</v>
      </c>
      <c r="X276" s="2">
        <f t="shared" si="6"/>
        <v>10002.285714283586</v>
      </c>
      <c r="Y276" s="2">
        <f t="shared" si="43"/>
        <v>60462189.708740979</v>
      </c>
      <c r="Z276" s="2" t="str">
        <f t="shared" si="8"/>
        <v>MEEP</v>
      </c>
      <c r="AA276" s="2">
        <f>IF(Z276="HERE",Y276,AA275+Graph!$G$1*1000)</f>
        <v>81782070.851598233</v>
      </c>
      <c r="AB276" s="2">
        <f t="shared" si="21"/>
        <v>420000</v>
      </c>
      <c r="AC276" s="2">
        <f t="shared" si="44"/>
        <v>59063530.985135883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207</v>
      </c>
      <c r="C277" s="7"/>
      <c r="D277" s="2" t="e">
        <f t="shared" si="12"/>
        <v>#N/A</v>
      </c>
      <c r="E277" s="2" t="e">
        <f t="shared" si="22"/>
        <v>#N/A</v>
      </c>
      <c r="F277" s="2">
        <v>1391976.4945541918</v>
      </c>
      <c r="G277" s="2">
        <f t="shared" si="47"/>
        <v>689997.71428571432</v>
      </c>
      <c r="H277" s="2">
        <f t="shared" si="45"/>
        <v>154283215.5565643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2675358.1428571492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1412468.2412965</v>
      </c>
      <c r="Q277" s="2">
        <f t="shared" si="48"/>
        <v>700000</v>
      </c>
      <c r="R277" s="2">
        <f t="shared" si="46"/>
        <v>156795599.55101988</v>
      </c>
      <c r="S277" s="2">
        <f t="shared" si="17"/>
        <v>689997.71428570151</v>
      </c>
      <c r="T277" s="2">
        <f t="shared" si="18"/>
        <v>10002.285714285914</v>
      </c>
      <c r="U277" s="2">
        <f t="shared" si="19"/>
        <v>700000</v>
      </c>
      <c r="V277" s="2">
        <f t="shared" si="34"/>
        <v>96323407.556564569</v>
      </c>
      <c r="W277" s="2">
        <f t="shared" si="20"/>
        <v>689997.71428571641</v>
      </c>
      <c r="X277" s="2">
        <f t="shared" si="6"/>
        <v>10002.285714283586</v>
      </c>
      <c r="Y277" s="2">
        <f t="shared" si="43"/>
        <v>60472191.994455263</v>
      </c>
      <c r="Z277" s="2" t="str">
        <f t="shared" si="8"/>
        <v>MEEP</v>
      </c>
      <c r="AA277" s="2">
        <f>IF(Z277="HERE",Y277,AA276+Graph!$G$1*1000)</f>
        <v>82202070.851598233</v>
      </c>
      <c r="AB277" s="2">
        <f t="shared" si="21"/>
        <v>420000</v>
      </c>
      <c r="AC277" s="2">
        <f t="shared" si="44"/>
        <v>59063530.985135883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208</v>
      </c>
      <c r="C278" s="7"/>
      <c r="D278" s="2" t="e">
        <f t="shared" si="12"/>
        <v>#N/A</v>
      </c>
      <c r="E278" s="2" t="e">
        <f t="shared" si="22"/>
        <v>#N/A</v>
      </c>
      <c r="F278" s="2">
        <v>1396483.6883335114</v>
      </c>
      <c r="G278" s="2">
        <f t="shared" si="47"/>
        <v>689997.71428571432</v>
      </c>
      <c r="H278" s="2">
        <f t="shared" si="45"/>
        <v>154973213.27085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2685360.4285714352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1417049.825930357</v>
      </c>
      <c r="Q278" s="2">
        <f t="shared" si="48"/>
        <v>700000</v>
      </c>
      <c r="R278" s="2">
        <f t="shared" si="46"/>
        <v>157495599.55101988</v>
      </c>
      <c r="S278" s="2">
        <f t="shared" si="17"/>
        <v>689997.71428570151</v>
      </c>
      <c r="T278" s="2">
        <f t="shared" si="18"/>
        <v>10002.285714285914</v>
      </c>
      <c r="U278" s="2">
        <f t="shared" si="19"/>
        <v>700000</v>
      </c>
      <c r="V278" s="2">
        <f t="shared" si="34"/>
        <v>97013405.270850286</v>
      </c>
      <c r="W278" s="2">
        <f t="shared" si="20"/>
        <v>689997.71428571641</v>
      </c>
      <c r="X278" s="2">
        <f t="shared" si="6"/>
        <v>10002.285714283586</v>
      </c>
      <c r="Y278" s="2">
        <f t="shared" si="43"/>
        <v>60482194.280169547</v>
      </c>
      <c r="Z278" s="2" t="str">
        <f t="shared" si="8"/>
        <v>MEEP</v>
      </c>
      <c r="AA278" s="2">
        <f>IF(Z278="HERE",Y278,AA277+Graph!$G$1*1000)</f>
        <v>82622070.851598233</v>
      </c>
      <c r="AB278" s="2">
        <f t="shared" si="21"/>
        <v>420000</v>
      </c>
      <c r="AC278" s="2">
        <f t="shared" si="44"/>
        <v>59063530.985135883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209</v>
      </c>
      <c r="C279" s="7"/>
      <c r="D279" s="2" t="e">
        <f t="shared" si="12"/>
        <v>#N/A</v>
      </c>
      <c r="E279" s="2" t="e">
        <f t="shared" si="22"/>
        <v>#N/A</v>
      </c>
      <c r="F279" s="2">
        <v>1400990.8821128309</v>
      </c>
      <c r="G279" s="2">
        <f t="shared" si="47"/>
        <v>689997.71428571432</v>
      </c>
      <c r="H279" s="2">
        <f t="shared" si="45"/>
        <v>155663210.9851357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2695362.7142857211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1421631.410564214</v>
      </c>
      <c r="Q279" s="2">
        <f t="shared" si="48"/>
        <v>700000</v>
      </c>
      <c r="R279" s="2">
        <f t="shared" si="46"/>
        <v>158195599.55101988</v>
      </c>
      <c r="S279" s="2">
        <f t="shared" si="17"/>
        <v>689997.71428570151</v>
      </c>
      <c r="T279" s="2">
        <f t="shared" si="18"/>
        <v>10002.285714285914</v>
      </c>
      <c r="U279" s="2">
        <f t="shared" si="19"/>
        <v>700000</v>
      </c>
      <c r="V279" s="2">
        <f t="shared" si="34"/>
        <v>97703402.985136002</v>
      </c>
      <c r="W279" s="2">
        <f t="shared" si="20"/>
        <v>689997.71428571641</v>
      </c>
      <c r="X279" s="2">
        <f t="shared" si="6"/>
        <v>10002.285714283586</v>
      </c>
      <c r="Y279" s="2">
        <f t="shared" si="43"/>
        <v>60492196.56588383</v>
      </c>
      <c r="Z279" s="2" t="str">
        <f t="shared" si="8"/>
        <v>MEEP</v>
      </c>
      <c r="AA279" s="2">
        <f>IF(Z279="HERE",Y279,AA278+Graph!$G$1*1000)</f>
        <v>83042070.851598233</v>
      </c>
      <c r="AB279" s="2">
        <f t="shared" si="21"/>
        <v>420000</v>
      </c>
      <c r="AC279" s="2">
        <f t="shared" si="44"/>
        <v>59063530.985135883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210</v>
      </c>
      <c r="C280" s="7"/>
      <c r="D280" s="2" t="e">
        <f t="shared" si="12"/>
        <v>#N/A</v>
      </c>
      <c r="E280" s="2" t="e">
        <f t="shared" si="22"/>
        <v>#N/A</v>
      </c>
      <c r="F280" s="2">
        <v>1405498.0758921802</v>
      </c>
      <c r="G280" s="2">
        <f t="shared" si="47"/>
        <v>689997.71428571432</v>
      </c>
      <c r="H280" s="2">
        <f t="shared" si="45"/>
        <v>156353208.69942141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2705365.000000007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1426212.995198071</v>
      </c>
      <c r="Q280" s="2">
        <f t="shared" si="48"/>
        <v>700000</v>
      </c>
      <c r="R280" s="2">
        <f t="shared" si="46"/>
        <v>158895599.55101988</v>
      </c>
      <c r="S280" s="2">
        <f t="shared" si="17"/>
        <v>689997.71428570151</v>
      </c>
      <c r="T280" s="2">
        <f t="shared" si="18"/>
        <v>10002.285714285914</v>
      </c>
      <c r="U280" s="2">
        <f t="shared" si="19"/>
        <v>700000</v>
      </c>
      <c r="V280" s="2">
        <f t="shared" si="34"/>
        <v>98393400.699421719</v>
      </c>
      <c r="W280" s="2">
        <f t="shared" si="20"/>
        <v>689997.71428571641</v>
      </c>
      <c r="X280" s="2">
        <f t="shared" si="6"/>
        <v>10002.285714283586</v>
      </c>
      <c r="Y280" s="2">
        <f t="shared" si="43"/>
        <v>60502198.851598114</v>
      </c>
      <c r="Z280" s="2" t="str">
        <f t="shared" si="8"/>
        <v>MEEP</v>
      </c>
      <c r="AA280" s="2">
        <f>IF(Z280="HERE",Y280,AA279+Graph!$G$1*1000)</f>
        <v>83462070.851598233</v>
      </c>
      <c r="AB280" s="2">
        <f t="shared" si="21"/>
        <v>420000</v>
      </c>
      <c r="AC280" s="2">
        <f t="shared" si="44"/>
        <v>59063530.985135883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211</v>
      </c>
      <c r="C281" s="7"/>
      <c r="D281" s="2" t="e">
        <f t="shared" si="12"/>
        <v>#N/A</v>
      </c>
      <c r="E281" s="2" t="e">
        <f t="shared" si="22"/>
        <v>#N/A</v>
      </c>
      <c r="F281" s="2">
        <v>1410005.2696714997</v>
      </c>
      <c r="G281" s="2">
        <f t="shared" si="47"/>
        <v>689997.71428571432</v>
      </c>
      <c r="H281" s="2">
        <f t="shared" si="45"/>
        <v>157043206.41370711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2715367.2857142929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1430794.579831928</v>
      </c>
      <c r="Q281" s="2">
        <f t="shared" si="48"/>
        <v>700000</v>
      </c>
      <c r="R281" s="2">
        <f t="shared" si="46"/>
        <v>159595599.55101988</v>
      </c>
      <c r="S281" s="2">
        <f t="shared" si="17"/>
        <v>689997.71428570151</v>
      </c>
      <c r="T281" s="2">
        <f t="shared" si="18"/>
        <v>10002.285714285914</v>
      </c>
      <c r="U281" s="2">
        <f t="shared" si="19"/>
        <v>700000</v>
      </c>
      <c r="V281" s="2">
        <f t="shared" si="34"/>
        <v>99083398.413707435</v>
      </c>
      <c r="W281" s="2">
        <f t="shared" si="20"/>
        <v>689997.71428571641</v>
      </c>
      <c r="X281" s="2">
        <f t="shared" si="6"/>
        <v>10002.285714283586</v>
      </c>
      <c r="Y281" s="2">
        <f t="shared" si="43"/>
        <v>60512201.137312397</v>
      </c>
      <c r="Z281" s="2" t="str">
        <f t="shared" si="8"/>
        <v>MEEP</v>
      </c>
      <c r="AA281" s="2">
        <f>IF(Z281="HERE",Y281,AA280+Graph!$G$1*1000)</f>
        <v>83882070.851598233</v>
      </c>
      <c r="AB281" s="2">
        <f t="shared" si="21"/>
        <v>420000</v>
      </c>
      <c r="AC281" s="2">
        <f t="shared" si="44"/>
        <v>59063530.985135883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212</v>
      </c>
      <c r="C282" s="7"/>
      <c r="D282" s="2" t="e">
        <f t="shared" si="12"/>
        <v>#N/A</v>
      </c>
      <c r="E282" s="2" t="e">
        <f t="shared" si="22"/>
        <v>#N/A</v>
      </c>
      <c r="F282" s="2">
        <v>1414512.4634508491</v>
      </c>
      <c r="G282" s="2">
        <f t="shared" si="47"/>
        <v>689997.71428571432</v>
      </c>
      <c r="H282" s="2">
        <f t="shared" si="45"/>
        <v>157733204.12799281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2725369.5714285788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1435376.164465785</v>
      </c>
      <c r="Q282" s="2">
        <f t="shared" si="48"/>
        <v>700000</v>
      </c>
      <c r="R282" s="2">
        <f t="shared" si="46"/>
        <v>160295599.55101988</v>
      </c>
      <c r="S282" s="2">
        <f t="shared" si="17"/>
        <v>689997.71428570151</v>
      </c>
      <c r="T282" s="2">
        <f t="shared" si="18"/>
        <v>10002.285714285914</v>
      </c>
      <c r="U282" s="2">
        <f t="shared" si="19"/>
        <v>700000</v>
      </c>
      <c r="V282" s="2">
        <f t="shared" si="34"/>
        <v>99773396.127993152</v>
      </c>
      <c r="W282" s="2">
        <f t="shared" si="20"/>
        <v>689997.71428571641</v>
      </c>
      <c r="X282" s="2">
        <f t="shared" si="6"/>
        <v>10002.285714283586</v>
      </c>
      <c r="Y282" s="2">
        <f t="shared" si="43"/>
        <v>60522203.423026681</v>
      </c>
      <c r="Z282" s="2" t="str">
        <f t="shared" si="8"/>
        <v>MEEP</v>
      </c>
      <c r="AA282" s="2">
        <f>IF(Z282="HERE",Y282,AA281+Graph!$G$1*1000)</f>
        <v>84302070.851598233</v>
      </c>
      <c r="AB282" s="2">
        <f t="shared" si="21"/>
        <v>420000</v>
      </c>
      <c r="AC282" s="2">
        <f t="shared" si="44"/>
        <v>59063530.985135883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213</v>
      </c>
      <c r="C283" s="7"/>
      <c r="D283" s="2" t="e">
        <f t="shared" si="12"/>
        <v>#N/A</v>
      </c>
      <c r="E283" s="2" t="e">
        <f t="shared" si="22"/>
        <v>#N/A</v>
      </c>
      <c r="F283" s="2">
        <v>1419019.6572301686</v>
      </c>
      <c r="G283" s="2">
        <f t="shared" si="47"/>
        <v>689997.71428571432</v>
      </c>
      <c r="H283" s="2">
        <f t="shared" si="45"/>
        <v>158423201.84227851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2735371.8571428647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1439957.749099642</v>
      </c>
      <c r="Q283" s="2">
        <f t="shared" si="48"/>
        <v>700000</v>
      </c>
      <c r="R283" s="2">
        <f t="shared" si="46"/>
        <v>160995599.55101988</v>
      </c>
      <c r="S283" s="2">
        <f t="shared" si="17"/>
        <v>689997.71428570151</v>
      </c>
      <c r="T283" s="2">
        <f t="shared" si="18"/>
        <v>10002.285714285914</v>
      </c>
      <c r="U283" s="2">
        <f t="shared" si="19"/>
        <v>700000</v>
      </c>
      <c r="V283" s="2">
        <f t="shared" si="34"/>
        <v>100463393.84227887</v>
      </c>
      <c r="W283" s="2">
        <f t="shared" si="20"/>
        <v>689997.71428571641</v>
      </c>
      <c r="X283" s="2">
        <f t="shared" si="6"/>
        <v>10002.285714283586</v>
      </c>
      <c r="Y283" s="2">
        <f t="shared" si="43"/>
        <v>60532205.708740965</v>
      </c>
      <c r="Z283" s="2" t="str">
        <f t="shared" si="8"/>
        <v>MEEP</v>
      </c>
      <c r="AA283" s="2">
        <f>IF(Z283="HERE",Y283,AA282+Graph!$G$1*1000)</f>
        <v>84722070.851598233</v>
      </c>
      <c r="AB283" s="2">
        <f t="shared" si="21"/>
        <v>420000</v>
      </c>
      <c r="AC283" s="2">
        <f t="shared" si="44"/>
        <v>59063530.985135883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214</v>
      </c>
      <c r="C284" s="7"/>
      <c r="D284" s="2" t="e">
        <f t="shared" si="12"/>
        <v>#N/A</v>
      </c>
      <c r="E284" s="2" t="e">
        <f t="shared" si="22"/>
        <v>#N/A</v>
      </c>
      <c r="F284" s="2">
        <v>1423526.8510094881</v>
      </c>
      <c r="G284" s="2">
        <f t="shared" si="47"/>
        <v>689997.71428571432</v>
      </c>
      <c r="H284" s="2">
        <f t="shared" si="45"/>
        <v>159113199.55656421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2745374.1428571506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1444539.3337334692</v>
      </c>
      <c r="Q284" s="2">
        <f t="shared" si="48"/>
        <v>700000</v>
      </c>
      <c r="R284" s="2">
        <f t="shared" si="46"/>
        <v>161695599.55101988</v>
      </c>
      <c r="S284" s="2">
        <f t="shared" si="17"/>
        <v>689997.71428570151</v>
      </c>
      <c r="T284" s="2">
        <f t="shared" si="18"/>
        <v>10002.285714285914</v>
      </c>
      <c r="U284" s="2">
        <f t="shared" si="19"/>
        <v>700000</v>
      </c>
      <c r="V284" s="2">
        <f t="shared" si="34"/>
        <v>101153391.55656458</v>
      </c>
      <c r="W284" s="2">
        <f t="shared" si="20"/>
        <v>689997.71428571641</v>
      </c>
      <c r="X284" s="2">
        <f t="shared" si="6"/>
        <v>10002.285714283586</v>
      </c>
      <c r="Y284" s="2">
        <f t="shared" si="43"/>
        <v>60542207.994455248</v>
      </c>
      <c r="Z284" s="2" t="str">
        <f t="shared" si="8"/>
        <v>MEEP</v>
      </c>
      <c r="AA284" s="2">
        <f>IF(Z284="HERE",Y284,AA283+Graph!$G$1*1000)</f>
        <v>85142070.851598233</v>
      </c>
      <c r="AB284" s="2">
        <f t="shared" si="21"/>
        <v>420000</v>
      </c>
      <c r="AC284" s="2">
        <f t="shared" si="44"/>
        <v>59063530.985135883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215</v>
      </c>
      <c r="C285" s="7"/>
      <c r="D285" s="2" t="e">
        <f t="shared" si="12"/>
        <v>#N/A</v>
      </c>
      <c r="E285" s="2" t="e">
        <f t="shared" si="22"/>
        <v>#N/A</v>
      </c>
      <c r="F285" s="2">
        <v>1428034.0447888374</v>
      </c>
      <c r="G285" s="2">
        <f t="shared" si="47"/>
        <v>689997.71428571432</v>
      </c>
      <c r="H285" s="2">
        <f t="shared" si="45"/>
        <v>159803197.27084991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2755376.4285714366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1449120.9183673263</v>
      </c>
      <c r="Q285" s="2">
        <f t="shared" si="48"/>
        <v>700000</v>
      </c>
      <c r="R285" s="2">
        <f t="shared" si="46"/>
        <v>162395599.55101988</v>
      </c>
      <c r="S285" s="2">
        <f t="shared" si="17"/>
        <v>689997.71428570151</v>
      </c>
      <c r="T285" s="2">
        <f t="shared" si="18"/>
        <v>10002.285714285914</v>
      </c>
      <c r="U285" s="2">
        <f t="shared" si="19"/>
        <v>700000</v>
      </c>
      <c r="V285" s="2">
        <f t="shared" si="34"/>
        <v>101843389.2708503</v>
      </c>
      <c r="W285" s="2">
        <f t="shared" si="20"/>
        <v>689997.71428571641</v>
      </c>
      <c r="X285" s="2">
        <f t="shared" si="6"/>
        <v>10002.285714283586</v>
      </c>
      <c r="Y285" s="2">
        <f t="shared" si="43"/>
        <v>60552210.280169532</v>
      </c>
      <c r="Z285" s="2" t="str">
        <f t="shared" si="8"/>
        <v>MEEP</v>
      </c>
      <c r="AA285" s="2">
        <f>IF(Z285="HERE",Y285,AA284+Graph!$G$1*1000)</f>
        <v>85562070.851598233</v>
      </c>
      <c r="AB285" s="2">
        <f t="shared" si="21"/>
        <v>420000</v>
      </c>
      <c r="AC285" s="2">
        <f t="shared" si="44"/>
        <v>59063530.985135883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216</v>
      </c>
      <c r="C286" s="7"/>
      <c r="D286" s="2" t="e">
        <f t="shared" si="12"/>
        <v>#N/A</v>
      </c>
      <c r="E286" s="2" t="e">
        <f t="shared" si="22"/>
        <v>#N/A</v>
      </c>
      <c r="F286" s="2">
        <v>1432541.238568157</v>
      </c>
      <c r="G286" s="2">
        <f t="shared" si="47"/>
        <v>689997.71428571432</v>
      </c>
      <c r="H286" s="2">
        <f t="shared" si="45"/>
        <v>160493194.98513561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2765378.7142857225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1453702.5030011833</v>
      </c>
      <c r="Q286" s="2">
        <f t="shared" si="48"/>
        <v>700000</v>
      </c>
      <c r="R286" s="2">
        <f t="shared" si="46"/>
        <v>163095599.55101988</v>
      </c>
      <c r="S286" s="2">
        <f t="shared" si="17"/>
        <v>689997.71428570151</v>
      </c>
      <c r="T286" s="2">
        <f t="shared" si="18"/>
        <v>10002.285714285914</v>
      </c>
      <c r="U286" s="2">
        <f t="shared" si="19"/>
        <v>700000</v>
      </c>
      <c r="V286" s="2">
        <f t="shared" si="34"/>
        <v>102533386.98513602</v>
      </c>
      <c r="W286" s="2">
        <f t="shared" si="20"/>
        <v>689997.71428571641</v>
      </c>
      <c r="X286" s="2">
        <f t="shared" ref="X286:X385" si="51">SUM(U286-W286)</f>
        <v>10002.285714283586</v>
      </c>
      <c r="Y286" s="2">
        <f t="shared" si="43"/>
        <v>60562212.565883815</v>
      </c>
      <c r="Z286" s="2" t="str">
        <f t="shared" ref="Z286:Z385" si="52">IF(V286&lt;Y286,"HERE","MEEP")</f>
        <v>MEEP</v>
      </c>
      <c r="AA286" s="2">
        <f>IF(Z286="HERE",Y286,AA285+Graph!$G$1*1000)</f>
        <v>85982070.851598233</v>
      </c>
      <c r="AB286" s="2">
        <f t="shared" si="21"/>
        <v>420000</v>
      </c>
      <c r="AC286" s="2">
        <f t="shared" si="44"/>
        <v>59063530.985135883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217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1437048.4323474765</v>
      </c>
      <c r="G287" s="2">
        <f t="shared" si="47"/>
        <v>689997.71428571432</v>
      </c>
      <c r="H287" s="2">
        <f t="shared" si="45"/>
        <v>161183192.69942132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2775381.0000000084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1458284.0876350403</v>
      </c>
      <c r="Q287" s="2">
        <f t="shared" si="48"/>
        <v>700000</v>
      </c>
      <c r="R287" s="2">
        <f t="shared" si="46"/>
        <v>163795599.55101988</v>
      </c>
      <c r="S287" s="2">
        <f t="shared" ref="S287:S385" si="58">SUM(H287-H286)</f>
        <v>689997.71428570151</v>
      </c>
      <c r="T287" s="2">
        <f t="shared" ref="T287:T385" si="59">SUM(L287-L286)</f>
        <v>10002.285714285914</v>
      </c>
      <c r="U287" s="2">
        <f t="shared" ref="U287:U385" si="60">SUM(R287-R286)</f>
        <v>700000</v>
      </c>
      <c r="V287" s="2">
        <f t="shared" si="34"/>
        <v>103223384.69942173</v>
      </c>
      <c r="W287" s="2">
        <f t="shared" ref="W287:W385" si="61">SUM(V287-V286)</f>
        <v>689997.71428571641</v>
      </c>
      <c r="X287" s="2">
        <f t="shared" si="51"/>
        <v>10002.285714283586</v>
      </c>
      <c r="Y287" s="2">
        <f t="shared" ref="Y287:Y350" si="62">IF(COUNT($C288)=0,IF(COUNT($C287)=1,C287,SUM(Y286+X287)),C287)</f>
        <v>60572214.851598099</v>
      </c>
      <c r="Z287" s="2" t="str">
        <f t="shared" si="52"/>
        <v>MEEP</v>
      </c>
      <c r="AA287" s="2">
        <f>IF(Z287="HERE",Y287,AA286+Graph!$G$1*1000)</f>
        <v>86402070.851598233</v>
      </c>
      <c r="AB287" s="2">
        <f t="shared" ref="AB287:AB385" si="63">SUM(AA287-AA286)</f>
        <v>420000</v>
      </c>
      <c r="AC287" s="2">
        <f t="shared" ref="AC287:AC350" si="64">IF(Z288="HERE",V287,AC286)</f>
        <v>59063530.985135883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218</v>
      </c>
      <c r="C288" s="7"/>
      <c r="D288" s="2" t="e">
        <f t="shared" si="55"/>
        <v>#N/A</v>
      </c>
      <c r="E288" s="2" t="e">
        <f t="shared" si="22"/>
        <v>#N/A</v>
      </c>
      <c r="F288" s="2">
        <v>1441555.6261268258</v>
      </c>
      <c r="G288" s="2">
        <f t="shared" si="47"/>
        <v>689997.71428571432</v>
      </c>
      <c r="H288" s="2">
        <f t="shared" ref="H288:H351" si="65">IF(COUNT($C289)=0,IF(COUNT($C288)=1,C288,SUM(H287+G288)),C288)</f>
        <v>161873190.41370702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2785383.2857142943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1462865.6722688973</v>
      </c>
      <c r="Q288" s="2">
        <f t="shared" si="48"/>
        <v>700000</v>
      </c>
      <c r="R288" s="2">
        <f t="shared" ref="R288:R351" si="66">IF(COUNT($C289)=0,IF(COUNT($C288)=1,M288,SUM(R287+Q288)),M288)</f>
        <v>164495599.55101988</v>
      </c>
      <c r="S288" s="2">
        <f t="shared" si="58"/>
        <v>689997.71428570151</v>
      </c>
      <c r="T288" s="2">
        <f t="shared" si="59"/>
        <v>10002.285714285914</v>
      </c>
      <c r="U288" s="2">
        <f t="shared" si="60"/>
        <v>700000</v>
      </c>
      <c r="V288" s="2">
        <f t="shared" si="34"/>
        <v>103913382.41370745</v>
      </c>
      <c r="W288" s="2">
        <f t="shared" si="61"/>
        <v>689997.71428571641</v>
      </c>
      <c r="X288" s="2">
        <f t="shared" si="51"/>
        <v>10002.285714283586</v>
      </c>
      <c r="Y288" s="2">
        <f t="shared" si="62"/>
        <v>60582217.137312382</v>
      </c>
      <c r="Z288" s="2" t="str">
        <f t="shared" si="52"/>
        <v>MEEP</v>
      </c>
      <c r="AA288" s="2">
        <f>IF(Z288="HERE",Y288,AA287+Graph!$G$1*1000)</f>
        <v>86822070.851598233</v>
      </c>
      <c r="AB288" s="2">
        <f t="shared" si="63"/>
        <v>420000</v>
      </c>
      <c r="AC288" s="2">
        <f t="shared" si="64"/>
        <v>59063530.985135883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219</v>
      </c>
      <c r="C289" s="7"/>
      <c r="D289" s="2" t="e">
        <f t="shared" si="55"/>
        <v>#N/A</v>
      </c>
      <c r="E289" s="2" t="e">
        <f t="shared" si="22"/>
        <v>#N/A</v>
      </c>
      <c r="F289" s="2">
        <v>1446062.8199061453</v>
      </c>
      <c r="G289" s="2">
        <f t="shared" si="47"/>
        <v>689997.71428571432</v>
      </c>
      <c r="H289" s="2">
        <f t="shared" si="65"/>
        <v>162563188.12799272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2795385.5714285802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1467447.2569027543</v>
      </c>
      <c r="Q289" s="2">
        <f t="shared" si="48"/>
        <v>700000</v>
      </c>
      <c r="R289" s="2">
        <f t="shared" si="66"/>
        <v>165195599.55101988</v>
      </c>
      <c r="S289" s="2">
        <f t="shared" si="58"/>
        <v>689997.71428570151</v>
      </c>
      <c r="T289" s="2">
        <f t="shared" si="59"/>
        <v>10002.285714285914</v>
      </c>
      <c r="U289" s="2">
        <f t="shared" si="60"/>
        <v>700000</v>
      </c>
      <c r="V289" s="2">
        <f t="shared" si="34"/>
        <v>104603380.12799317</v>
      </c>
      <c r="W289" s="2">
        <f t="shared" si="61"/>
        <v>689997.71428571641</v>
      </c>
      <c r="X289" s="2">
        <f t="shared" si="51"/>
        <v>10002.285714283586</v>
      </c>
      <c r="Y289" s="2">
        <f t="shared" si="62"/>
        <v>60592219.423026666</v>
      </c>
      <c r="Z289" s="2" t="str">
        <f t="shared" si="52"/>
        <v>MEEP</v>
      </c>
      <c r="AA289" s="2">
        <f>IF(Z289="HERE",Y289,AA288+Graph!$G$1*1000)</f>
        <v>87242070.851598233</v>
      </c>
      <c r="AB289" s="2">
        <f t="shared" si="63"/>
        <v>420000</v>
      </c>
      <c r="AC289" s="2">
        <f t="shared" si="64"/>
        <v>59063530.985135883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220</v>
      </c>
      <c r="C290" s="7"/>
      <c r="D290" s="2" t="e">
        <f t="shared" si="55"/>
        <v>#N/A</v>
      </c>
      <c r="E290" s="2" t="e">
        <f t="shared" si="22"/>
        <v>#N/A</v>
      </c>
      <c r="F290" s="2">
        <v>1450570.0136854649</v>
      </c>
      <c r="G290" s="2">
        <f t="shared" si="47"/>
        <v>689997.71428571432</v>
      </c>
      <c r="H290" s="2">
        <f t="shared" si="65"/>
        <v>163253185.84227842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2805387.8571428661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1472028.8415366113</v>
      </c>
      <c r="Q290" s="2">
        <f t="shared" si="48"/>
        <v>700000</v>
      </c>
      <c r="R290" s="2">
        <f t="shared" si="66"/>
        <v>165895599.55101988</v>
      </c>
      <c r="S290" s="2">
        <f t="shared" si="58"/>
        <v>689997.71428570151</v>
      </c>
      <c r="T290" s="2">
        <f t="shared" si="59"/>
        <v>10002.285714285914</v>
      </c>
      <c r="U290" s="2">
        <f t="shared" si="60"/>
        <v>700000</v>
      </c>
      <c r="V290" s="2">
        <f t="shared" si="34"/>
        <v>105293377.84227888</v>
      </c>
      <c r="W290" s="2">
        <f t="shared" si="61"/>
        <v>689997.71428571641</v>
      </c>
      <c r="X290" s="2">
        <f t="shared" si="51"/>
        <v>10002.285714283586</v>
      </c>
      <c r="Y290" s="2">
        <f t="shared" si="62"/>
        <v>60602221.70874095</v>
      </c>
      <c r="Z290" s="2" t="str">
        <f t="shared" si="52"/>
        <v>MEEP</v>
      </c>
      <c r="AA290" s="2">
        <f>IF(Z290="HERE",Y290,AA289+Graph!$G$1*1000)</f>
        <v>87662070.851598233</v>
      </c>
      <c r="AB290" s="2">
        <f t="shared" si="63"/>
        <v>420000</v>
      </c>
      <c r="AC290" s="2">
        <f t="shared" si="64"/>
        <v>59063530.985135883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221</v>
      </c>
      <c r="C291" s="7"/>
      <c r="D291" s="2" t="e">
        <f t="shared" si="55"/>
        <v>#N/A</v>
      </c>
      <c r="E291" s="2" t="e">
        <f t="shared" si="22"/>
        <v>#N/A</v>
      </c>
      <c r="F291" s="2">
        <v>1455077.2074648142</v>
      </c>
      <c r="G291" s="2">
        <f t="shared" si="47"/>
        <v>689997.71428571432</v>
      </c>
      <c r="H291" s="2">
        <f t="shared" si="65"/>
        <v>163943183.55656412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2815390.142857152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1476610.4261704683</v>
      </c>
      <c r="Q291" s="2">
        <f t="shared" si="48"/>
        <v>700000</v>
      </c>
      <c r="R291" s="2">
        <f t="shared" si="66"/>
        <v>166595599.55101988</v>
      </c>
      <c r="S291" s="2">
        <f t="shared" si="58"/>
        <v>689997.71428570151</v>
      </c>
      <c r="T291" s="2">
        <f t="shared" si="59"/>
        <v>10002.285714285914</v>
      </c>
      <c r="U291" s="2">
        <f t="shared" si="60"/>
        <v>700000</v>
      </c>
      <c r="V291" s="2">
        <f t="shared" si="34"/>
        <v>105983375.5565646</v>
      </c>
      <c r="W291" s="2">
        <f t="shared" si="61"/>
        <v>689997.71428571641</v>
      </c>
      <c r="X291" s="2">
        <f t="shared" si="51"/>
        <v>10002.285714283586</v>
      </c>
      <c r="Y291" s="2">
        <f t="shared" si="62"/>
        <v>60612223.994455233</v>
      </c>
      <c r="Z291" s="2" t="str">
        <f t="shared" si="52"/>
        <v>MEEP</v>
      </c>
      <c r="AA291" s="2">
        <f>IF(Z291="HERE",Y291,AA290+Graph!$G$1*1000)</f>
        <v>88082070.851598233</v>
      </c>
      <c r="AB291" s="2">
        <f t="shared" si="63"/>
        <v>420000</v>
      </c>
      <c r="AC291" s="2">
        <f t="shared" si="64"/>
        <v>59063530.985135883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222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1459584.4012441337</v>
      </c>
      <c r="G292" s="2">
        <f t="shared" si="47"/>
        <v>689997.71428571432</v>
      </c>
      <c r="H292" s="2">
        <f t="shared" si="65"/>
        <v>164633181.27084982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2825392.428571438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1481192.0108043253</v>
      </c>
      <c r="Q292" s="2">
        <f t="shared" si="48"/>
        <v>700000</v>
      </c>
      <c r="R292" s="2">
        <f t="shared" si="66"/>
        <v>167295599.55101988</v>
      </c>
      <c r="S292" s="2">
        <f t="shared" si="58"/>
        <v>689997.71428570151</v>
      </c>
      <c r="T292" s="2">
        <f t="shared" si="59"/>
        <v>10002.285714285914</v>
      </c>
      <c r="U292" s="2">
        <f t="shared" si="60"/>
        <v>700000</v>
      </c>
      <c r="V292" s="2">
        <f t="shared" si="34"/>
        <v>106673373.27085032</v>
      </c>
      <c r="W292" s="2">
        <f t="shared" si="61"/>
        <v>689997.71428571641</v>
      </c>
      <c r="X292" s="2">
        <f t="shared" si="51"/>
        <v>10002.285714283586</v>
      </c>
      <c r="Y292" s="2">
        <f t="shared" si="62"/>
        <v>60622226.280169517</v>
      </c>
      <c r="Z292" s="2" t="str">
        <f t="shared" si="52"/>
        <v>MEEP</v>
      </c>
      <c r="AA292" s="2">
        <f>IF(Z292="HERE",Y292,AA291+Graph!$G$1*1000)</f>
        <v>88502070.851598233</v>
      </c>
      <c r="AB292" s="2">
        <f t="shared" si="63"/>
        <v>420000</v>
      </c>
      <c r="AC292" s="2">
        <f t="shared" si="64"/>
        <v>59063530.985135883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223</v>
      </c>
      <c r="C293" s="7"/>
      <c r="D293" s="2" t="e">
        <f t="shared" si="55"/>
        <v>#N/A</v>
      </c>
      <c r="E293" s="2" t="e">
        <f t="shared" si="67"/>
        <v>#N/A</v>
      </c>
      <c r="F293" s="2">
        <v>1464091.5950234532</v>
      </c>
      <c r="G293" s="2">
        <f t="shared" si="47"/>
        <v>689997.71428571432</v>
      </c>
      <c r="H293" s="2">
        <f t="shared" si="65"/>
        <v>165323178.98513553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2835394.7142857239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1485773.5954381526</v>
      </c>
      <c r="Q293" s="2">
        <f t="shared" si="48"/>
        <v>700000</v>
      </c>
      <c r="R293" s="2">
        <f t="shared" si="66"/>
        <v>167995599.55101988</v>
      </c>
      <c r="S293" s="2">
        <f t="shared" si="58"/>
        <v>689997.71428570151</v>
      </c>
      <c r="T293" s="2">
        <f t="shared" si="59"/>
        <v>10002.285714285914</v>
      </c>
      <c r="U293" s="2">
        <f t="shared" si="60"/>
        <v>700000</v>
      </c>
      <c r="V293" s="2">
        <f t="shared" si="34"/>
        <v>107363370.98513603</v>
      </c>
      <c r="W293" s="2">
        <f t="shared" si="61"/>
        <v>689997.71428571641</v>
      </c>
      <c r="X293" s="2">
        <f t="shared" si="51"/>
        <v>10002.285714283586</v>
      </c>
      <c r="Y293" s="2">
        <f t="shared" si="62"/>
        <v>60632228.5658838</v>
      </c>
      <c r="Z293" s="2" t="str">
        <f t="shared" si="52"/>
        <v>MEEP</v>
      </c>
      <c r="AA293" s="2">
        <f>IF(Z293="HERE",Y293,AA292+Graph!$G$1*1000)</f>
        <v>88922070.851598233</v>
      </c>
      <c r="AB293" s="2">
        <f t="shared" si="63"/>
        <v>420000</v>
      </c>
      <c r="AC293" s="2">
        <f t="shared" si="64"/>
        <v>59063530.985135883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224</v>
      </c>
      <c r="C294" s="7"/>
      <c r="D294" s="2" t="e">
        <f t="shared" si="55"/>
        <v>#N/A</v>
      </c>
      <c r="E294" s="2" t="e">
        <f t="shared" si="67"/>
        <v>#N/A</v>
      </c>
      <c r="F294" s="2">
        <v>1468598.7888028026</v>
      </c>
      <c r="G294" s="2">
        <f t="shared" ref="G294:G357" si="70">IF(F294&gt;700000,$AK$31*1000,F294)</f>
        <v>689997.71428571432</v>
      </c>
      <c r="H294" s="2">
        <f t="shared" si="65"/>
        <v>166013176.69942123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2845397.0000000098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1490355.1800720096</v>
      </c>
      <c r="Q294" s="2">
        <f t="shared" ref="Q294:Q357" si="71">IF(P294&gt;700000,700000,P294)</f>
        <v>700000</v>
      </c>
      <c r="R294" s="2">
        <f t="shared" si="66"/>
        <v>168695599.55101988</v>
      </c>
      <c r="S294" s="2">
        <f t="shared" si="58"/>
        <v>689997.71428570151</v>
      </c>
      <c r="T294" s="2">
        <f t="shared" si="59"/>
        <v>10002.285714285914</v>
      </c>
      <c r="U294" s="2">
        <f t="shared" si="60"/>
        <v>700000</v>
      </c>
      <c r="V294" s="2">
        <f t="shared" si="34"/>
        <v>108053368.69942175</v>
      </c>
      <c r="W294" s="2">
        <f t="shared" si="61"/>
        <v>689997.71428571641</v>
      </c>
      <c r="X294" s="2">
        <f t="shared" si="51"/>
        <v>10002.285714283586</v>
      </c>
      <c r="Y294" s="2">
        <f t="shared" si="62"/>
        <v>60642230.851598084</v>
      </c>
      <c r="Z294" s="2" t="str">
        <f t="shared" si="52"/>
        <v>MEEP</v>
      </c>
      <c r="AA294" s="2">
        <f>IF(Z294="HERE",Y294,AA293+Graph!$G$1*1000)</f>
        <v>89342070.851598233</v>
      </c>
      <c r="AB294" s="2">
        <f t="shared" si="63"/>
        <v>420000</v>
      </c>
      <c r="AC294" s="2">
        <f t="shared" si="64"/>
        <v>59063530.985135883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225</v>
      </c>
      <c r="C295" s="7"/>
      <c r="D295" s="2" t="e">
        <f t="shared" si="55"/>
        <v>#N/A</v>
      </c>
      <c r="E295" s="2" t="e">
        <f t="shared" si="67"/>
        <v>#N/A</v>
      </c>
      <c r="F295" s="2">
        <v>1473105.9825821221</v>
      </c>
      <c r="G295" s="2">
        <f t="shared" si="70"/>
        <v>689997.71428571432</v>
      </c>
      <c r="H295" s="2">
        <f t="shared" si="65"/>
        <v>166703174.41370693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2855399.2857142957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1494936.7647058666</v>
      </c>
      <c r="Q295" s="2">
        <f t="shared" si="71"/>
        <v>700000</v>
      </c>
      <c r="R295" s="2">
        <f t="shared" si="66"/>
        <v>169395599.55101988</v>
      </c>
      <c r="S295" s="2">
        <f t="shared" si="58"/>
        <v>689997.71428570151</v>
      </c>
      <c r="T295" s="2">
        <f t="shared" si="59"/>
        <v>10002.285714285914</v>
      </c>
      <c r="U295" s="2">
        <f t="shared" si="60"/>
        <v>700000</v>
      </c>
      <c r="V295" s="2">
        <f t="shared" si="34"/>
        <v>108743366.41370746</v>
      </c>
      <c r="W295" s="2">
        <f t="shared" si="61"/>
        <v>689997.71428571641</v>
      </c>
      <c r="X295" s="2">
        <f t="shared" si="51"/>
        <v>10002.285714283586</v>
      </c>
      <c r="Y295" s="2">
        <f t="shared" si="62"/>
        <v>60652233.137312368</v>
      </c>
      <c r="Z295" s="2" t="str">
        <f t="shared" si="52"/>
        <v>MEEP</v>
      </c>
      <c r="AA295" s="2">
        <f>IF(Z295="HERE",Y295,AA294+Graph!$G$1*1000)</f>
        <v>89762070.851598233</v>
      </c>
      <c r="AB295" s="2">
        <f t="shared" si="63"/>
        <v>420000</v>
      </c>
      <c r="AC295" s="2">
        <f t="shared" si="64"/>
        <v>59063530.985135883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226</v>
      </c>
      <c r="C296" s="7"/>
      <c r="D296" s="2" t="e">
        <f t="shared" si="55"/>
        <v>#N/A</v>
      </c>
      <c r="E296" s="2" t="e">
        <f t="shared" si="67"/>
        <v>#N/A</v>
      </c>
      <c r="F296" s="2">
        <v>1477613.1763614416</v>
      </c>
      <c r="G296" s="2">
        <f t="shared" si="70"/>
        <v>689997.71428571432</v>
      </c>
      <c r="H296" s="2">
        <f t="shared" si="65"/>
        <v>167393172.12799263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2865401.5714285816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1499518.3493397236</v>
      </c>
      <c r="Q296" s="2">
        <f t="shared" si="71"/>
        <v>700000</v>
      </c>
      <c r="R296" s="2">
        <f t="shared" si="66"/>
        <v>170095599.55101988</v>
      </c>
      <c r="S296" s="2">
        <f t="shared" si="58"/>
        <v>689997.71428570151</v>
      </c>
      <c r="T296" s="2">
        <f t="shared" si="59"/>
        <v>10002.285714285914</v>
      </c>
      <c r="U296" s="2">
        <f t="shared" si="60"/>
        <v>700000</v>
      </c>
      <c r="V296" s="2">
        <f t="shared" si="34"/>
        <v>109433364.12799318</v>
      </c>
      <c r="W296" s="2">
        <f t="shared" si="61"/>
        <v>689997.71428571641</v>
      </c>
      <c r="X296" s="2">
        <f t="shared" si="51"/>
        <v>10002.285714283586</v>
      </c>
      <c r="Y296" s="2">
        <f t="shared" si="62"/>
        <v>60662235.423026651</v>
      </c>
      <c r="Z296" s="2" t="str">
        <f t="shared" si="52"/>
        <v>MEEP</v>
      </c>
      <c r="AA296" s="2">
        <f>IF(Z296="HERE",Y296,AA295+Graph!$G$1*1000)</f>
        <v>90182070.851598233</v>
      </c>
      <c r="AB296" s="2">
        <f t="shared" si="63"/>
        <v>420000</v>
      </c>
      <c r="AC296" s="2">
        <f t="shared" si="64"/>
        <v>59063530.985135883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227</v>
      </c>
      <c r="C297" s="7"/>
      <c r="D297" s="2" t="e">
        <f t="shared" si="55"/>
        <v>#N/A</v>
      </c>
      <c r="E297" s="2" t="e">
        <f t="shared" si="67"/>
        <v>#N/A</v>
      </c>
      <c r="F297" s="2">
        <v>1482120.3701407909</v>
      </c>
      <c r="G297" s="2">
        <f t="shared" si="70"/>
        <v>689997.71428571432</v>
      </c>
      <c r="H297" s="2">
        <f t="shared" si="65"/>
        <v>168083169.84227833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2875403.8571428675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1504099.9339735806</v>
      </c>
      <c r="Q297" s="2">
        <f t="shared" si="71"/>
        <v>700000</v>
      </c>
      <c r="R297" s="2">
        <f t="shared" si="66"/>
        <v>170795599.55101988</v>
      </c>
      <c r="S297" s="2">
        <f t="shared" si="58"/>
        <v>689997.71428570151</v>
      </c>
      <c r="T297" s="2">
        <f t="shared" si="59"/>
        <v>10002.285714285914</v>
      </c>
      <c r="U297" s="2">
        <f t="shared" si="60"/>
        <v>700000</v>
      </c>
      <c r="V297" s="2">
        <f t="shared" si="34"/>
        <v>110123361.8422789</v>
      </c>
      <c r="W297" s="2">
        <f t="shared" si="61"/>
        <v>689997.71428571641</v>
      </c>
      <c r="X297" s="2">
        <f t="shared" si="51"/>
        <v>10002.285714283586</v>
      </c>
      <c r="Y297" s="2">
        <f t="shared" si="62"/>
        <v>60672237.708740935</v>
      </c>
      <c r="Z297" s="2" t="str">
        <f t="shared" si="52"/>
        <v>MEEP</v>
      </c>
      <c r="AA297" s="2">
        <f>IF(Z297="HERE",Y297,AA296+Graph!$G$1*1000)</f>
        <v>90602070.851598233</v>
      </c>
      <c r="AB297" s="2">
        <f t="shared" si="63"/>
        <v>420000</v>
      </c>
      <c r="AC297" s="2">
        <f t="shared" si="64"/>
        <v>59063530.985135883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228</v>
      </c>
      <c r="C298" s="7"/>
      <c r="D298" s="2" t="e">
        <f t="shared" si="55"/>
        <v>#N/A</v>
      </c>
      <c r="E298" s="2" t="e">
        <f t="shared" si="67"/>
        <v>#N/A</v>
      </c>
      <c r="F298" s="2">
        <v>1486627.5639201105</v>
      </c>
      <c r="G298" s="2">
        <f t="shared" si="70"/>
        <v>689997.71428571432</v>
      </c>
      <c r="H298" s="2">
        <f t="shared" si="65"/>
        <v>168773167.55656403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2885406.1428571534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1508681.5186074376</v>
      </c>
      <c r="Q298" s="2">
        <f t="shared" si="71"/>
        <v>700000</v>
      </c>
      <c r="R298" s="2">
        <f t="shared" si="66"/>
        <v>171495599.55101988</v>
      </c>
      <c r="S298" s="2">
        <f t="shared" si="58"/>
        <v>689997.71428570151</v>
      </c>
      <c r="T298" s="2">
        <f t="shared" si="59"/>
        <v>10002.285714285914</v>
      </c>
      <c r="U298" s="2">
        <f t="shared" si="60"/>
        <v>700000</v>
      </c>
      <c r="V298" s="2">
        <f t="shared" si="34"/>
        <v>110813359.55656461</v>
      </c>
      <c r="W298" s="2">
        <f t="shared" si="61"/>
        <v>689997.71428571641</v>
      </c>
      <c r="X298" s="2">
        <f t="shared" si="51"/>
        <v>10002.285714283586</v>
      </c>
      <c r="Y298" s="2">
        <f t="shared" si="62"/>
        <v>60682239.994455218</v>
      </c>
      <c r="Z298" s="2" t="str">
        <f t="shared" si="52"/>
        <v>MEEP</v>
      </c>
      <c r="AA298" s="2">
        <f>IF(Z298="HERE",Y298,AA297+Graph!$G$1*1000)</f>
        <v>91022070.851598233</v>
      </c>
      <c r="AB298" s="2">
        <f t="shared" si="63"/>
        <v>420000</v>
      </c>
      <c r="AC298" s="2">
        <f t="shared" si="64"/>
        <v>59063530.985135883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229</v>
      </c>
      <c r="C299" s="7"/>
      <c r="D299" s="2" t="e">
        <f t="shared" si="55"/>
        <v>#N/A</v>
      </c>
      <c r="E299" s="2" t="e">
        <f t="shared" si="67"/>
        <v>#N/A</v>
      </c>
      <c r="F299" s="2">
        <v>1491134.75769943</v>
      </c>
      <c r="G299" s="2">
        <f t="shared" si="70"/>
        <v>689997.71428571432</v>
      </c>
      <c r="H299" s="2">
        <f t="shared" si="65"/>
        <v>169463165.27084973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2895408.4285714393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1513263.1032412946</v>
      </c>
      <c r="Q299" s="2">
        <f t="shared" si="71"/>
        <v>700000</v>
      </c>
      <c r="R299" s="2">
        <f t="shared" si="66"/>
        <v>172195599.55101988</v>
      </c>
      <c r="S299" s="2">
        <f t="shared" si="58"/>
        <v>689997.71428570151</v>
      </c>
      <c r="T299" s="2">
        <f t="shared" si="59"/>
        <v>10002.285714285914</v>
      </c>
      <c r="U299" s="2">
        <f t="shared" si="60"/>
        <v>700000</v>
      </c>
      <c r="V299" s="2">
        <f t="shared" si="34"/>
        <v>111503357.27085033</v>
      </c>
      <c r="W299" s="2">
        <f t="shared" si="61"/>
        <v>689997.71428571641</v>
      </c>
      <c r="X299" s="2">
        <f t="shared" si="51"/>
        <v>10002.285714283586</v>
      </c>
      <c r="Y299" s="2">
        <f t="shared" si="62"/>
        <v>60692242.280169502</v>
      </c>
      <c r="Z299" s="2" t="str">
        <f t="shared" si="52"/>
        <v>MEEP</v>
      </c>
      <c r="AA299" s="2">
        <f>IF(Z299="HERE",Y299,AA298+Graph!$G$1*1000)</f>
        <v>91442070.851598233</v>
      </c>
      <c r="AB299" s="2">
        <f t="shared" si="63"/>
        <v>420000</v>
      </c>
      <c r="AC299" s="2">
        <f t="shared" si="64"/>
        <v>59063530.985135883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230</v>
      </c>
      <c r="C300" s="7"/>
      <c r="D300" s="2" t="e">
        <f t="shared" si="55"/>
        <v>#N/A</v>
      </c>
      <c r="E300" s="2" t="e">
        <f t="shared" si="67"/>
        <v>#N/A</v>
      </c>
      <c r="F300" s="2">
        <v>1495641.9514787793</v>
      </c>
      <c r="G300" s="2">
        <f t="shared" si="70"/>
        <v>689997.71428571432</v>
      </c>
      <c r="H300" s="2">
        <f t="shared" si="65"/>
        <v>170153162.98513544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2905410.7142857253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1517844.6878751516</v>
      </c>
      <c r="Q300" s="2">
        <f t="shared" si="71"/>
        <v>700000</v>
      </c>
      <c r="R300" s="2">
        <f t="shared" si="66"/>
        <v>172895599.55101988</v>
      </c>
      <c r="S300" s="2">
        <f t="shared" si="58"/>
        <v>689997.71428570151</v>
      </c>
      <c r="T300" s="2">
        <f t="shared" si="59"/>
        <v>10002.285714285914</v>
      </c>
      <c r="U300" s="2">
        <f t="shared" si="60"/>
        <v>700000</v>
      </c>
      <c r="V300" s="2">
        <f t="shared" si="34"/>
        <v>112193354.98513605</v>
      </c>
      <c r="W300" s="2">
        <f t="shared" si="61"/>
        <v>689997.71428571641</v>
      </c>
      <c r="X300" s="2">
        <f t="shared" si="51"/>
        <v>10002.285714283586</v>
      </c>
      <c r="Y300" s="2">
        <f t="shared" si="62"/>
        <v>60702244.565883785</v>
      </c>
      <c r="Z300" s="2" t="str">
        <f t="shared" si="52"/>
        <v>MEEP</v>
      </c>
      <c r="AA300" s="2">
        <f>IF(Z300="HERE",Y300,AA299+Graph!$G$1*1000)</f>
        <v>91862070.851598233</v>
      </c>
      <c r="AB300" s="2">
        <f t="shared" si="63"/>
        <v>420000</v>
      </c>
      <c r="AC300" s="2">
        <f t="shared" si="64"/>
        <v>59063530.985135883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231</v>
      </c>
      <c r="C301" s="7"/>
      <c r="D301" s="2" t="e">
        <f t="shared" si="55"/>
        <v>#N/A</v>
      </c>
      <c r="E301" s="2" t="e">
        <f t="shared" si="67"/>
        <v>#N/A</v>
      </c>
      <c r="F301" s="2">
        <v>1500149.1452580988</v>
      </c>
      <c r="G301" s="2">
        <f t="shared" si="70"/>
        <v>689997.71428571432</v>
      </c>
      <c r="H301" s="2">
        <f t="shared" si="65"/>
        <v>170843160.69942114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2915413.0000000112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1522426.2725089788</v>
      </c>
      <c r="Q301" s="2">
        <f t="shared" si="71"/>
        <v>700000</v>
      </c>
      <c r="R301" s="2">
        <f t="shared" si="66"/>
        <v>173595599.55101988</v>
      </c>
      <c r="S301" s="2">
        <f t="shared" si="58"/>
        <v>689997.71428570151</v>
      </c>
      <c r="T301" s="2">
        <f t="shared" si="59"/>
        <v>10002.285714285914</v>
      </c>
      <c r="U301" s="2">
        <f t="shared" si="60"/>
        <v>700000</v>
      </c>
      <c r="V301" s="2">
        <f t="shared" si="34"/>
        <v>112883352.69942176</v>
      </c>
      <c r="W301" s="2">
        <f t="shared" si="61"/>
        <v>689997.71428571641</v>
      </c>
      <c r="X301" s="2">
        <f t="shared" si="51"/>
        <v>10002.285714283586</v>
      </c>
      <c r="Y301" s="2">
        <f t="shared" si="62"/>
        <v>60712246.851598069</v>
      </c>
      <c r="Z301" s="2" t="str">
        <f t="shared" si="52"/>
        <v>MEEP</v>
      </c>
      <c r="AA301" s="2">
        <f>IF(Z301="HERE",Y301,AA300+Graph!$G$1*1000)</f>
        <v>92282070.851598233</v>
      </c>
      <c r="AB301" s="2">
        <f t="shared" si="63"/>
        <v>420000</v>
      </c>
      <c r="AC301" s="2">
        <f t="shared" si="64"/>
        <v>59063530.985135883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232</v>
      </c>
      <c r="C302" s="7"/>
      <c r="D302" s="2" t="e">
        <f t="shared" si="55"/>
        <v>#N/A</v>
      </c>
      <c r="E302" s="2" t="e">
        <f t="shared" si="67"/>
        <v>#N/A</v>
      </c>
      <c r="F302" s="2">
        <v>1504656.3390374184</v>
      </c>
      <c r="G302" s="2">
        <f t="shared" si="70"/>
        <v>689997.71428571432</v>
      </c>
      <c r="H302" s="2">
        <f t="shared" si="65"/>
        <v>171533158.41370684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2925415.2857142971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1527007.8571428359</v>
      </c>
      <c r="Q302" s="2">
        <f t="shared" si="71"/>
        <v>700000</v>
      </c>
      <c r="R302" s="2">
        <f t="shared" si="66"/>
        <v>174295599.55101988</v>
      </c>
      <c r="S302" s="2">
        <f t="shared" si="58"/>
        <v>689997.71428570151</v>
      </c>
      <c r="T302" s="2">
        <f t="shared" si="59"/>
        <v>10002.285714285914</v>
      </c>
      <c r="U302" s="2">
        <f t="shared" si="60"/>
        <v>700000</v>
      </c>
      <c r="V302" s="2">
        <f t="shared" si="34"/>
        <v>113573350.41370748</v>
      </c>
      <c r="W302" s="2">
        <f t="shared" si="61"/>
        <v>689997.71428571641</v>
      </c>
      <c r="X302" s="2">
        <f t="shared" si="51"/>
        <v>10002.285714283586</v>
      </c>
      <c r="Y302" s="2">
        <f t="shared" si="62"/>
        <v>60722249.137312353</v>
      </c>
      <c r="Z302" s="2" t="str">
        <f t="shared" si="52"/>
        <v>MEEP</v>
      </c>
      <c r="AA302" s="2">
        <f>IF(Z302="HERE",Y302,AA301+Graph!$G$1*1000)</f>
        <v>92702070.851598233</v>
      </c>
      <c r="AB302" s="2">
        <f t="shared" si="63"/>
        <v>420000</v>
      </c>
      <c r="AC302" s="2">
        <f t="shared" si="64"/>
        <v>59063530.985135883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233</v>
      </c>
      <c r="C303" s="7"/>
      <c r="D303" s="2" t="e">
        <f t="shared" si="55"/>
        <v>#N/A</v>
      </c>
      <c r="E303" s="2" t="e">
        <f t="shared" si="67"/>
        <v>#N/A</v>
      </c>
      <c r="F303" s="2">
        <v>1509163.5328167677</v>
      </c>
      <c r="G303" s="2">
        <f t="shared" si="70"/>
        <v>689997.71428571432</v>
      </c>
      <c r="H303" s="2">
        <f t="shared" si="65"/>
        <v>172223156.12799254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2935417.571428583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1531589.4417766929</v>
      </c>
      <c r="Q303" s="2">
        <f t="shared" si="71"/>
        <v>700000</v>
      </c>
      <c r="R303" s="2">
        <f t="shared" si="66"/>
        <v>174995599.55101988</v>
      </c>
      <c r="S303" s="2">
        <f t="shared" si="58"/>
        <v>689997.71428570151</v>
      </c>
      <c r="T303" s="2">
        <f t="shared" si="59"/>
        <v>10002.285714285914</v>
      </c>
      <c r="U303" s="2">
        <f t="shared" si="60"/>
        <v>700000</v>
      </c>
      <c r="V303" s="2">
        <f t="shared" si="34"/>
        <v>114263348.1279932</v>
      </c>
      <c r="W303" s="2">
        <f t="shared" si="61"/>
        <v>689997.71428571641</v>
      </c>
      <c r="X303" s="2">
        <f t="shared" si="51"/>
        <v>10002.285714283586</v>
      </c>
      <c r="Y303" s="2">
        <f t="shared" si="62"/>
        <v>60732251.423026636</v>
      </c>
      <c r="Z303" s="2" t="str">
        <f t="shared" si="52"/>
        <v>MEEP</v>
      </c>
      <c r="AA303" s="2">
        <f>IF(Z303="HERE",Y303,AA302+Graph!$G$1*1000)</f>
        <v>93122070.851598233</v>
      </c>
      <c r="AB303" s="2">
        <f t="shared" si="63"/>
        <v>420000</v>
      </c>
      <c r="AC303" s="2">
        <f t="shared" si="64"/>
        <v>59063530.985135883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234</v>
      </c>
      <c r="C304" s="7"/>
      <c r="D304" s="2" t="e">
        <f t="shared" si="55"/>
        <v>#N/A</v>
      </c>
      <c r="E304" s="2" t="e">
        <f t="shared" si="67"/>
        <v>#N/A</v>
      </c>
      <c r="F304" s="2">
        <v>1513670.7265960872</v>
      </c>
      <c r="G304" s="2">
        <f t="shared" si="70"/>
        <v>689997.71428571432</v>
      </c>
      <c r="H304" s="2">
        <f t="shared" si="65"/>
        <v>172913153.84227824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2945419.8571428689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1536171.0264105499</v>
      </c>
      <c r="Q304" s="2">
        <f t="shared" si="71"/>
        <v>700000</v>
      </c>
      <c r="R304" s="2">
        <f t="shared" si="66"/>
        <v>175695599.55101988</v>
      </c>
      <c r="S304" s="2">
        <f t="shared" si="58"/>
        <v>689997.71428570151</v>
      </c>
      <c r="T304" s="2">
        <f t="shared" si="59"/>
        <v>10002.285714285914</v>
      </c>
      <c r="U304" s="2">
        <f t="shared" si="60"/>
        <v>700000</v>
      </c>
      <c r="V304" s="2">
        <f t="shared" si="34"/>
        <v>114953345.84227891</v>
      </c>
      <c r="W304" s="2">
        <f t="shared" si="61"/>
        <v>689997.71428571641</v>
      </c>
      <c r="X304" s="2">
        <f t="shared" si="51"/>
        <v>10002.285714283586</v>
      </c>
      <c r="Y304" s="2">
        <f t="shared" si="62"/>
        <v>60742253.70874092</v>
      </c>
      <c r="Z304" s="2" t="str">
        <f t="shared" si="52"/>
        <v>MEEP</v>
      </c>
      <c r="AA304" s="2">
        <f>IF(Z304="HERE",Y304,AA303+Graph!$G$1*1000)</f>
        <v>93542070.851598233</v>
      </c>
      <c r="AB304" s="2">
        <f t="shared" si="63"/>
        <v>420000</v>
      </c>
      <c r="AC304" s="2">
        <f t="shared" si="64"/>
        <v>59063530.985135883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235</v>
      </c>
      <c r="C305" s="7"/>
      <c r="D305" s="2" t="e">
        <f t="shared" si="55"/>
        <v>#N/A</v>
      </c>
      <c r="E305" s="2" t="e">
        <f t="shared" si="67"/>
        <v>#N/A</v>
      </c>
      <c r="F305" s="2">
        <v>1518177.9203754365</v>
      </c>
      <c r="G305" s="2">
        <f t="shared" si="70"/>
        <v>689997.71428571432</v>
      </c>
      <c r="H305" s="2">
        <f t="shared" si="65"/>
        <v>173603151.55656394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2955422.1428571548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1540752.6110444069</v>
      </c>
      <c r="Q305" s="2">
        <f t="shared" si="71"/>
        <v>700000</v>
      </c>
      <c r="R305" s="2">
        <f t="shared" si="66"/>
        <v>176395599.55101988</v>
      </c>
      <c r="S305" s="2">
        <f t="shared" si="58"/>
        <v>689997.71428570151</v>
      </c>
      <c r="T305" s="2">
        <f t="shared" si="59"/>
        <v>10002.285714285914</v>
      </c>
      <c r="U305" s="2">
        <f t="shared" si="60"/>
        <v>700000</v>
      </c>
      <c r="V305" s="2">
        <f t="shared" si="34"/>
        <v>115643343.55656463</v>
      </c>
      <c r="W305" s="2">
        <f t="shared" si="61"/>
        <v>689997.71428571641</v>
      </c>
      <c r="X305" s="2">
        <f t="shared" si="51"/>
        <v>10002.285714283586</v>
      </c>
      <c r="Y305" s="2">
        <f t="shared" si="62"/>
        <v>60752255.994455203</v>
      </c>
      <c r="Z305" s="2" t="str">
        <f t="shared" si="52"/>
        <v>MEEP</v>
      </c>
      <c r="AA305" s="2">
        <f>IF(Z305="HERE",Y305,AA304+Graph!$G$1*1000)</f>
        <v>93962070.851598233</v>
      </c>
      <c r="AB305" s="2">
        <f t="shared" si="63"/>
        <v>420000</v>
      </c>
      <c r="AC305" s="2">
        <f t="shared" si="64"/>
        <v>59063530.985135883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236</v>
      </c>
      <c r="C306" s="7"/>
      <c r="D306" s="2" t="e">
        <f t="shared" si="55"/>
        <v>#N/A</v>
      </c>
      <c r="E306" s="2" t="e">
        <f t="shared" si="67"/>
        <v>#N/A</v>
      </c>
      <c r="F306" s="2">
        <v>1522685.1141547561</v>
      </c>
      <c r="G306" s="2">
        <f t="shared" si="70"/>
        <v>689997.71428571432</v>
      </c>
      <c r="H306" s="2">
        <f t="shared" si="65"/>
        <v>174293149.27084965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2965424.4285714407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1545334.1956782639</v>
      </c>
      <c r="Q306" s="2">
        <f t="shared" si="71"/>
        <v>700000</v>
      </c>
      <c r="R306" s="2">
        <f t="shared" si="66"/>
        <v>177095599.55101988</v>
      </c>
      <c r="S306" s="2">
        <f t="shared" si="58"/>
        <v>689997.71428570151</v>
      </c>
      <c r="T306" s="2">
        <f t="shared" si="59"/>
        <v>10002.285714285914</v>
      </c>
      <c r="U306" s="2">
        <f t="shared" si="60"/>
        <v>700000</v>
      </c>
      <c r="V306" s="2">
        <f t="shared" si="34"/>
        <v>116333341.27085035</v>
      </c>
      <c r="W306" s="2">
        <f t="shared" si="61"/>
        <v>689997.71428571641</v>
      </c>
      <c r="X306" s="2">
        <f t="shared" si="51"/>
        <v>10002.285714283586</v>
      </c>
      <c r="Y306" s="2">
        <f t="shared" si="62"/>
        <v>60762258.280169487</v>
      </c>
      <c r="Z306" s="2" t="str">
        <f t="shared" si="52"/>
        <v>MEEP</v>
      </c>
      <c r="AA306" s="2">
        <f>IF(Z306="HERE",Y306,AA305+Graph!$G$1*1000)</f>
        <v>94382070.851598233</v>
      </c>
      <c r="AB306" s="2">
        <f t="shared" si="63"/>
        <v>420000</v>
      </c>
      <c r="AC306" s="2">
        <f t="shared" si="64"/>
        <v>59063530.985135883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237</v>
      </c>
      <c r="C307" s="7"/>
      <c r="D307" s="2" t="e">
        <f t="shared" si="55"/>
        <v>#N/A</v>
      </c>
      <c r="E307" s="2" t="e">
        <f t="shared" si="67"/>
        <v>#N/A</v>
      </c>
      <c r="F307" s="2">
        <v>1527192.3079340756</v>
      </c>
      <c r="G307" s="2">
        <f t="shared" si="70"/>
        <v>689997.71428571432</v>
      </c>
      <c r="H307" s="2">
        <f t="shared" si="65"/>
        <v>174983146.98513535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2975426.7142857267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1549915.7803121209</v>
      </c>
      <c r="Q307" s="2">
        <f t="shared" si="71"/>
        <v>700000</v>
      </c>
      <c r="R307" s="2">
        <f t="shared" si="66"/>
        <v>177795599.55101988</v>
      </c>
      <c r="S307" s="2">
        <f t="shared" si="58"/>
        <v>689997.71428570151</v>
      </c>
      <c r="T307" s="2">
        <f t="shared" si="59"/>
        <v>10002.285714285914</v>
      </c>
      <c r="U307" s="2">
        <f t="shared" si="60"/>
        <v>700000</v>
      </c>
      <c r="V307" s="2">
        <f t="shared" si="34"/>
        <v>117023338.98513606</v>
      </c>
      <c r="W307" s="2">
        <f t="shared" si="61"/>
        <v>689997.71428571641</v>
      </c>
      <c r="X307" s="2">
        <f t="shared" si="51"/>
        <v>10002.285714283586</v>
      </c>
      <c r="Y307" s="2">
        <f t="shared" si="62"/>
        <v>60772260.565883771</v>
      </c>
      <c r="Z307" s="2" t="str">
        <f t="shared" si="52"/>
        <v>MEEP</v>
      </c>
      <c r="AA307" s="2">
        <f>IF(Z307="HERE",Y307,AA306+Graph!$G$1*1000)</f>
        <v>94802070.851598233</v>
      </c>
      <c r="AB307" s="2">
        <f t="shared" si="63"/>
        <v>420000</v>
      </c>
      <c r="AC307" s="2">
        <f t="shared" si="64"/>
        <v>59063530.985135883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238</v>
      </c>
      <c r="C308" s="7"/>
      <c r="D308" s="2" t="e">
        <f t="shared" si="55"/>
        <v>#N/A</v>
      </c>
      <c r="E308" s="2" t="e">
        <f t="shared" si="67"/>
        <v>#N/A</v>
      </c>
      <c r="F308" s="2">
        <v>1531699.5017134249</v>
      </c>
      <c r="G308" s="2">
        <f t="shared" si="70"/>
        <v>689997.71428571432</v>
      </c>
      <c r="H308" s="2">
        <f t="shared" si="65"/>
        <v>175673144.69942105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2985429.0000000126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1554497.3649459779</v>
      </c>
      <c r="Q308" s="2">
        <f t="shared" si="71"/>
        <v>700000</v>
      </c>
      <c r="R308" s="2">
        <f t="shared" si="66"/>
        <v>178495599.55101988</v>
      </c>
      <c r="S308" s="2">
        <f t="shared" si="58"/>
        <v>689997.71428570151</v>
      </c>
      <c r="T308" s="2">
        <f t="shared" si="59"/>
        <v>10002.285714285914</v>
      </c>
      <c r="U308" s="2">
        <f t="shared" si="60"/>
        <v>700000</v>
      </c>
      <c r="V308" s="2">
        <f t="shared" si="34"/>
        <v>117713336.69942178</v>
      </c>
      <c r="W308" s="2">
        <f t="shared" si="61"/>
        <v>689997.71428571641</v>
      </c>
      <c r="X308" s="2">
        <f t="shared" si="51"/>
        <v>10002.285714283586</v>
      </c>
      <c r="Y308" s="2">
        <f t="shared" si="62"/>
        <v>60782262.851598054</v>
      </c>
      <c r="Z308" s="2" t="str">
        <f t="shared" si="52"/>
        <v>MEEP</v>
      </c>
      <c r="AA308" s="2">
        <f>IF(Z308="HERE",Y308,AA307+Graph!$G$1*1000)</f>
        <v>95222070.851598233</v>
      </c>
      <c r="AB308" s="2">
        <f t="shared" si="63"/>
        <v>420000</v>
      </c>
      <c r="AC308" s="2">
        <f t="shared" si="64"/>
        <v>59063530.985135883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239</v>
      </c>
      <c r="C309" s="7"/>
      <c r="D309" s="2" t="e">
        <f t="shared" si="55"/>
        <v>#N/A</v>
      </c>
      <c r="E309" s="2" t="e">
        <f t="shared" si="67"/>
        <v>#N/A</v>
      </c>
      <c r="F309" s="2">
        <v>1536206.6954927444</v>
      </c>
      <c r="G309" s="2">
        <f t="shared" si="70"/>
        <v>689997.71428571432</v>
      </c>
      <c r="H309" s="2">
        <f t="shared" si="65"/>
        <v>176363142.41370675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2995431.2857142985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1559078.9495798349</v>
      </c>
      <c r="Q309" s="2">
        <f t="shared" si="71"/>
        <v>700000</v>
      </c>
      <c r="R309" s="2">
        <f t="shared" si="66"/>
        <v>179195599.55101988</v>
      </c>
      <c r="S309" s="2">
        <f t="shared" si="58"/>
        <v>689997.71428570151</v>
      </c>
      <c r="T309" s="2">
        <f t="shared" si="59"/>
        <v>10002.285714285914</v>
      </c>
      <c r="U309" s="2">
        <f t="shared" si="60"/>
        <v>700000</v>
      </c>
      <c r="V309" s="2">
        <f t="shared" si="34"/>
        <v>118403334.41370749</v>
      </c>
      <c r="W309" s="2">
        <f t="shared" si="61"/>
        <v>689997.71428571641</v>
      </c>
      <c r="X309" s="2">
        <f t="shared" si="51"/>
        <v>10002.285714283586</v>
      </c>
      <c r="Y309" s="2">
        <f t="shared" si="62"/>
        <v>60792265.137312338</v>
      </c>
      <c r="Z309" s="2" t="str">
        <f t="shared" si="52"/>
        <v>MEEP</v>
      </c>
      <c r="AA309" s="2">
        <f>IF(Z309="HERE",Y309,AA308+Graph!$G$1*1000)</f>
        <v>95642070.851598233</v>
      </c>
      <c r="AB309" s="2">
        <f t="shared" si="63"/>
        <v>420000</v>
      </c>
      <c r="AC309" s="2">
        <f t="shared" si="64"/>
        <v>59063530.985135883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240</v>
      </c>
      <c r="C310" s="7"/>
      <c r="D310" s="2" t="e">
        <f t="shared" si="55"/>
        <v>#N/A</v>
      </c>
      <c r="E310" s="2" t="e">
        <f t="shared" si="67"/>
        <v>#N/A</v>
      </c>
      <c r="F310" s="2">
        <v>1540713.889272064</v>
      </c>
      <c r="G310" s="2">
        <f t="shared" si="70"/>
        <v>689997.71428571432</v>
      </c>
      <c r="H310" s="2">
        <f t="shared" si="65"/>
        <v>177053140.12799245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3005433.5714285844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1563660.5342136621</v>
      </c>
      <c r="Q310" s="2">
        <f t="shared" si="71"/>
        <v>700000</v>
      </c>
      <c r="R310" s="2">
        <f t="shared" si="66"/>
        <v>179895599.55101988</v>
      </c>
      <c r="S310" s="2">
        <f t="shared" si="58"/>
        <v>689997.71428570151</v>
      </c>
      <c r="T310" s="2">
        <f t="shared" si="59"/>
        <v>10002.285714285914</v>
      </c>
      <c r="U310" s="2">
        <f t="shared" si="60"/>
        <v>700000</v>
      </c>
      <c r="V310" s="2">
        <f t="shared" si="34"/>
        <v>119093332.12799321</v>
      </c>
      <c r="W310" s="2">
        <f t="shared" si="61"/>
        <v>689997.71428571641</v>
      </c>
      <c r="X310" s="2">
        <f t="shared" si="51"/>
        <v>10002.285714283586</v>
      </c>
      <c r="Y310" s="2">
        <f t="shared" si="62"/>
        <v>60802267.423026621</v>
      </c>
      <c r="Z310" s="2" t="str">
        <f t="shared" si="52"/>
        <v>MEEP</v>
      </c>
      <c r="AA310" s="2">
        <f>IF(Z310="HERE",Y310,AA309+Graph!$G$1*1000)</f>
        <v>96062070.851598233</v>
      </c>
      <c r="AB310" s="2">
        <f t="shared" si="63"/>
        <v>420000</v>
      </c>
      <c r="AC310" s="2">
        <f t="shared" si="64"/>
        <v>59063530.985135883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241</v>
      </c>
      <c r="C311" s="7"/>
      <c r="D311" s="2" t="e">
        <f t="shared" si="55"/>
        <v>#N/A</v>
      </c>
      <c r="E311" s="2" t="e">
        <f t="shared" si="67"/>
        <v>#N/A</v>
      </c>
      <c r="F311" s="2">
        <v>1545221.0830514133</v>
      </c>
      <c r="G311" s="2">
        <f t="shared" si="70"/>
        <v>689997.71428571432</v>
      </c>
      <c r="H311" s="2">
        <f t="shared" si="65"/>
        <v>177743137.84227815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3015435.8571428703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1568242.1188475192</v>
      </c>
      <c r="Q311" s="2">
        <f t="shared" si="71"/>
        <v>700000</v>
      </c>
      <c r="R311" s="2">
        <f t="shared" si="66"/>
        <v>180595599.55101988</v>
      </c>
      <c r="S311" s="2">
        <f t="shared" si="58"/>
        <v>689997.71428570151</v>
      </c>
      <c r="T311" s="2">
        <f t="shared" si="59"/>
        <v>10002.285714285914</v>
      </c>
      <c r="U311" s="2">
        <f t="shared" si="60"/>
        <v>700000</v>
      </c>
      <c r="V311" s="2">
        <f t="shared" si="34"/>
        <v>119783329.84227893</v>
      </c>
      <c r="W311" s="2">
        <f t="shared" si="61"/>
        <v>689997.71428571641</v>
      </c>
      <c r="X311" s="2">
        <f t="shared" si="51"/>
        <v>10002.285714283586</v>
      </c>
      <c r="Y311" s="2">
        <f t="shared" si="62"/>
        <v>60812269.708740905</v>
      </c>
      <c r="Z311" s="2" t="str">
        <f t="shared" si="52"/>
        <v>MEEP</v>
      </c>
      <c r="AA311" s="2">
        <f>IF(Z311="HERE",Y311,AA310+Graph!$G$1*1000)</f>
        <v>96482070.851598233</v>
      </c>
      <c r="AB311" s="2">
        <f t="shared" si="63"/>
        <v>420000</v>
      </c>
      <c r="AC311" s="2">
        <f t="shared" si="64"/>
        <v>59063530.985135883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242</v>
      </c>
      <c r="C312" s="7"/>
      <c r="D312" s="2" t="e">
        <f t="shared" si="55"/>
        <v>#N/A</v>
      </c>
      <c r="E312" s="2" t="e">
        <f t="shared" si="67"/>
        <v>#N/A</v>
      </c>
      <c r="F312" s="2">
        <v>1549728.2768307328</v>
      </c>
      <c r="G312" s="2">
        <f t="shared" si="70"/>
        <v>689997.71428571432</v>
      </c>
      <c r="H312" s="2">
        <f t="shared" si="65"/>
        <v>178433135.55656385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3025438.1428571562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1572823.7034813762</v>
      </c>
      <c r="Q312" s="2">
        <f t="shared" si="71"/>
        <v>700000</v>
      </c>
      <c r="R312" s="2">
        <f t="shared" si="66"/>
        <v>181295599.55101988</v>
      </c>
      <c r="S312" s="2">
        <f t="shared" si="58"/>
        <v>689997.71428570151</v>
      </c>
      <c r="T312" s="2">
        <f t="shared" si="59"/>
        <v>10002.285714285914</v>
      </c>
      <c r="U312" s="2">
        <f t="shared" si="60"/>
        <v>700000</v>
      </c>
      <c r="V312" s="2">
        <f t="shared" si="34"/>
        <v>120473327.55656464</v>
      </c>
      <c r="W312" s="2">
        <f t="shared" si="61"/>
        <v>689997.71428571641</v>
      </c>
      <c r="X312" s="2">
        <f t="shared" si="51"/>
        <v>10002.285714283586</v>
      </c>
      <c r="Y312" s="2">
        <f t="shared" si="62"/>
        <v>60822271.994455189</v>
      </c>
      <c r="Z312" s="2" t="str">
        <f t="shared" si="52"/>
        <v>MEEP</v>
      </c>
      <c r="AA312" s="2">
        <f>IF(Z312="HERE",Y312,AA311+Graph!$G$1*1000)</f>
        <v>96902070.851598233</v>
      </c>
      <c r="AB312" s="2">
        <f t="shared" si="63"/>
        <v>420000</v>
      </c>
      <c r="AC312" s="2">
        <f t="shared" si="64"/>
        <v>59063530.985135883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243</v>
      </c>
      <c r="C313" s="7"/>
      <c r="D313" s="2" t="e">
        <f t="shared" si="55"/>
        <v>#N/A</v>
      </c>
      <c r="E313" s="2" t="e">
        <f t="shared" si="67"/>
        <v>#N/A</v>
      </c>
      <c r="F313" s="2">
        <v>1554235.4706100523</v>
      </c>
      <c r="G313" s="2">
        <f t="shared" si="70"/>
        <v>689997.71428571432</v>
      </c>
      <c r="H313" s="2">
        <f t="shared" si="65"/>
        <v>179123133.27084956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3035440.4285714421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1577405.2881152332</v>
      </c>
      <c r="Q313" s="2">
        <f t="shared" si="71"/>
        <v>700000</v>
      </c>
      <c r="R313" s="2">
        <f t="shared" si="66"/>
        <v>181995599.55101988</v>
      </c>
      <c r="S313" s="2">
        <f t="shared" si="58"/>
        <v>689997.71428570151</v>
      </c>
      <c r="T313" s="2">
        <f t="shared" si="59"/>
        <v>10002.285714285914</v>
      </c>
      <c r="U313" s="2">
        <f t="shared" si="60"/>
        <v>700000</v>
      </c>
      <c r="V313" s="2">
        <f t="shared" si="34"/>
        <v>121163325.27085036</v>
      </c>
      <c r="W313" s="2">
        <f t="shared" si="61"/>
        <v>689997.71428571641</v>
      </c>
      <c r="X313" s="2">
        <f t="shared" si="51"/>
        <v>10002.285714283586</v>
      </c>
      <c r="Y313" s="2">
        <f t="shared" si="62"/>
        <v>60832274.280169472</v>
      </c>
      <c r="Z313" s="2" t="str">
        <f t="shared" si="52"/>
        <v>MEEP</v>
      </c>
      <c r="AA313" s="2">
        <f>IF(Z313="HERE",Y313,AA312+Graph!$G$1*1000)</f>
        <v>97322070.851598233</v>
      </c>
      <c r="AB313" s="2">
        <f t="shared" si="63"/>
        <v>420000</v>
      </c>
      <c r="AC313" s="2">
        <f t="shared" si="64"/>
        <v>59063530.985135883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244</v>
      </c>
      <c r="C314" s="7"/>
      <c r="D314" s="2" t="e">
        <f t="shared" si="55"/>
        <v>#N/A</v>
      </c>
      <c r="E314" s="2" t="e">
        <f t="shared" si="67"/>
        <v>#N/A</v>
      </c>
      <c r="F314" s="2">
        <v>1558742.6643894017</v>
      </c>
      <c r="G314" s="2">
        <f t="shared" si="70"/>
        <v>689997.71428571432</v>
      </c>
      <c r="H314" s="2">
        <f t="shared" si="65"/>
        <v>179813130.98513526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3045442.7142857281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1581986.8727490902</v>
      </c>
      <c r="Q314" s="2">
        <f t="shared" si="71"/>
        <v>700000</v>
      </c>
      <c r="R314" s="2">
        <f t="shared" si="66"/>
        <v>182695599.55101988</v>
      </c>
      <c r="S314" s="2">
        <f t="shared" si="58"/>
        <v>689997.71428570151</v>
      </c>
      <c r="T314" s="2">
        <f t="shared" si="59"/>
        <v>10002.285714285914</v>
      </c>
      <c r="U314" s="2">
        <f t="shared" si="60"/>
        <v>700000</v>
      </c>
      <c r="V314" s="2">
        <f t="shared" si="34"/>
        <v>121853322.98513608</v>
      </c>
      <c r="W314" s="2">
        <f t="shared" si="61"/>
        <v>689997.71428571641</v>
      </c>
      <c r="X314" s="2">
        <f t="shared" si="51"/>
        <v>10002.285714283586</v>
      </c>
      <c r="Y314" s="2">
        <f t="shared" si="62"/>
        <v>60842276.565883756</v>
      </c>
      <c r="Z314" s="2" t="str">
        <f t="shared" si="52"/>
        <v>MEEP</v>
      </c>
      <c r="AA314" s="2">
        <f>IF(Z314="HERE",Y314,AA313+Graph!$G$1*1000)</f>
        <v>97742070.851598233</v>
      </c>
      <c r="AB314" s="2">
        <f t="shared" si="63"/>
        <v>420000</v>
      </c>
      <c r="AC314" s="2">
        <f t="shared" si="64"/>
        <v>59063530.985135883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245</v>
      </c>
      <c r="C315" s="7"/>
      <c r="D315" s="2" t="e">
        <f t="shared" si="55"/>
        <v>#N/A</v>
      </c>
      <c r="E315" s="2" t="e">
        <f t="shared" si="67"/>
        <v>#N/A</v>
      </c>
      <c r="F315" s="2">
        <v>1563249.8581687212</v>
      </c>
      <c r="G315" s="2">
        <f t="shared" si="70"/>
        <v>689997.71428571432</v>
      </c>
      <c r="H315" s="2">
        <f t="shared" si="65"/>
        <v>180503128.69942096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3055445.000000014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1586568.4573829472</v>
      </c>
      <c r="Q315" s="2">
        <f t="shared" si="71"/>
        <v>700000</v>
      </c>
      <c r="R315" s="2">
        <f t="shared" si="66"/>
        <v>183395599.55101988</v>
      </c>
      <c r="S315" s="2">
        <f t="shared" si="58"/>
        <v>689997.71428570151</v>
      </c>
      <c r="T315" s="2">
        <f t="shared" si="59"/>
        <v>10002.285714285914</v>
      </c>
      <c r="U315" s="2">
        <f t="shared" si="60"/>
        <v>700000</v>
      </c>
      <c r="V315" s="2">
        <f t="shared" si="34"/>
        <v>122543320.69942179</v>
      </c>
      <c r="W315" s="2">
        <f t="shared" si="61"/>
        <v>689997.71428571641</v>
      </c>
      <c r="X315" s="2">
        <f t="shared" si="51"/>
        <v>10002.285714283586</v>
      </c>
      <c r="Y315" s="2">
        <f t="shared" si="62"/>
        <v>60852278.851598039</v>
      </c>
      <c r="Z315" s="2" t="str">
        <f t="shared" si="52"/>
        <v>MEEP</v>
      </c>
      <c r="AA315" s="2">
        <f>IF(Z315="HERE",Y315,AA314+Graph!$G$1*1000)</f>
        <v>98162070.851598233</v>
      </c>
      <c r="AB315" s="2">
        <f t="shared" si="63"/>
        <v>420000</v>
      </c>
      <c r="AC315" s="2">
        <f t="shared" si="64"/>
        <v>59063530.985135883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246</v>
      </c>
      <c r="C316" s="7"/>
      <c r="D316" s="2" t="e">
        <f t="shared" si="55"/>
        <v>#N/A</v>
      </c>
      <c r="E316" s="2" t="e">
        <f t="shared" si="67"/>
        <v>#N/A</v>
      </c>
      <c r="F316" s="2">
        <v>1567757.0519480407</v>
      </c>
      <c r="G316" s="2">
        <f t="shared" si="70"/>
        <v>689997.71428571432</v>
      </c>
      <c r="H316" s="2">
        <f t="shared" si="65"/>
        <v>181193126.41370666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3065447.2857142999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1591150.0420168042</v>
      </c>
      <c r="Q316" s="2">
        <f t="shared" si="71"/>
        <v>700000</v>
      </c>
      <c r="R316" s="2">
        <f t="shared" si="66"/>
        <v>184095599.55101988</v>
      </c>
      <c r="S316" s="2">
        <f t="shared" si="58"/>
        <v>689997.71428570151</v>
      </c>
      <c r="T316" s="2">
        <f t="shared" si="59"/>
        <v>10002.285714285914</v>
      </c>
      <c r="U316" s="2">
        <f t="shared" si="60"/>
        <v>700000</v>
      </c>
      <c r="V316" s="2">
        <f t="shared" si="34"/>
        <v>123233318.41370751</v>
      </c>
      <c r="W316" s="2">
        <f t="shared" si="61"/>
        <v>689997.71428571641</v>
      </c>
      <c r="X316" s="2">
        <f t="shared" si="51"/>
        <v>10002.285714283586</v>
      </c>
      <c r="Y316" s="2">
        <f t="shared" si="62"/>
        <v>60862281.137312323</v>
      </c>
      <c r="Z316" s="2" t="str">
        <f t="shared" si="52"/>
        <v>MEEP</v>
      </c>
      <c r="AA316" s="2">
        <f>IF(Z316="HERE",Y316,AA315+Graph!$G$1*1000)</f>
        <v>98582070.851598233</v>
      </c>
      <c r="AB316" s="2">
        <f t="shared" si="63"/>
        <v>420000</v>
      </c>
      <c r="AC316" s="2">
        <f t="shared" si="64"/>
        <v>59063530.985135883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247</v>
      </c>
      <c r="C317" s="7"/>
      <c r="D317" s="2" t="e">
        <f t="shared" si="55"/>
        <v>#N/A</v>
      </c>
      <c r="E317" s="2" t="e">
        <f t="shared" si="67"/>
        <v>#N/A</v>
      </c>
      <c r="F317" s="2">
        <v>1572264.2457273901</v>
      </c>
      <c r="G317" s="2">
        <f t="shared" si="70"/>
        <v>689997.71428571432</v>
      </c>
      <c r="H317" s="2">
        <f t="shared" si="65"/>
        <v>181883124.12799236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3075449.5714285858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1595731.6266506612</v>
      </c>
      <c r="Q317" s="2">
        <f t="shared" si="71"/>
        <v>700000</v>
      </c>
      <c r="R317" s="2">
        <f t="shared" si="66"/>
        <v>184795599.55101988</v>
      </c>
      <c r="S317" s="2">
        <f t="shared" si="58"/>
        <v>689997.71428570151</v>
      </c>
      <c r="T317" s="2">
        <f t="shared" si="59"/>
        <v>10002.285714285914</v>
      </c>
      <c r="U317" s="2">
        <f t="shared" si="60"/>
        <v>700000</v>
      </c>
      <c r="V317" s="2">
        <f t="shared" si="34"/>
        <v>123923316.12799323</v>
      </c>
      <c r="W317" s="2">
        <f t="shared" si="61"/>
        <v>689997.71428571641</v>
      </c>
      <c r="X317" s="2">
        <f t="shared" si="51"/>
        <v>10002.285714283586</v>
      </c>
      <c r="Y317" s="2">
        <f t="shared" si="62"/>
        <v>60872283.423026606</v>
      </c>
      <c r="Z317" s="2" t="str">
        <f t="shared" si="52"/>
        <v>MEEP</v>
      </c>
      <c r="AA317" s="2">
        <f>IF(Z317="HERE",Y317,AA316+Graph!$G$1*1000)</f>
        <v>99002070.851598233</v>
      </c>
      <c r="AB317" s="2">
        <f t="shared" si="63"/>
        <v>420000</v>
      </c>
      <c r="AC317" s="2">
        <f t="shared" si="64"/>
        <v>59063530.985135883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248</v>
      </c>
      <c r="C318" s="7"/>
      <c r="D318" s="2" t="e">
        <f t="shared" si="55"/>
        <v>#N/A</v>
      </c>
      <c r="E318" s="2" t="e">
        <f t="shared" si="67"/>
        <v>#N/A</v>
      </c>
      <c r="F318" s="2">
        <v>1576771.4395067096</v>
      </c>
      <c r="G318" s="2">
        <f t="shared" si="70"/>
        <v>689997.71428571432</v>
      </c>
      <c r="H318" s="2">
        <f t="shared" si="65"/>
        <v>182573121.84227806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3085451.8571428717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1600313.2112845182</v>
      </c>
      <c r="Q318" s="2">
        <f t="shared" si="71"/>
        <v>700000</v>
      </c>
      <c r="R318" s="2">
        <f t="shared" si="66"/>
        <v>185495599.55101988</v>
      </c>
      <c r="S318" s="2">
        <f t="shared" si="58"/>
        <v>689997.71428570151</v>
      </c>
      <c r="T318" s="2">
        <f t="shared" si="59"/>
        <v>10002.285714285914</v>
      </c>
      <c r="U318" s="2">
        <f t="shared" si="60"/>
        <v>700000</v>
      </c>
      <c r="V318" s="2">
        <f t="shared" si="34"/>
        <v>124613313.84227894</v>
      </c>
      <c r="W318" s="2">
        <f t="shared" si="61"/>
        <v>689997.71428571641</v>
      </c>
      <c r="X318" s="2">
        <f t="shared" si="51"/>
        <v>10002.285714283586</v>
      </c>
      <c r="Y318" s="2">
        <f t="shared" si="62"/>
        <v>60882285.70874089</v>
      </c>
      <c r="Z318" s="2" t="str">
        <f t="shared" si="52"/>
        <v>MEEP</v>
      </c>
      <c r="AA318" s="2">
        <f>IF(Z318="HERE",Y318,AA317+Graph!$G$1*1000)</f>
        <v>99422070.851598233</v>
      </c>
      <c r="AB318" s="2">
        <f t="shared" si="63"/>
        <v>420000</v>
      </c>
      <c r="AC318" s="2">
        <f t="shared" si="64"/>
        <v>59063530.985135883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249</v>
      </c>
      <c r="C319" s="7"/>
      <c r="D319" s="2" t="e">
        <f t="shared" si="55"/>
        <v>#N/A</v>
      </c>
      <c r="E319" s="2" t="e">
        <f t="shared" si="67"/>
        <v>#N/A</v>
      </c>
      <c r="F319" s="2">
        <v>1581278.6332860291</v>
      </c>
      <c r="G319" s="2">
        <f t="shared" si="70"/>
        <v>689997.71428571432</v>
      </c>
      <c r="H319" s="2">
        <f t="shared" si="65"/>
        <v>183263119.55656376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3095454.1428571576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1604894.7959183455</v>
      </c>
      <c r="Q319" s="2">
        <f t="shared" si="71"/>
        <v>700000</v>
      </c>
      <c r="R319" s="2">
        <f t="shared" si="66"/>
        <v>186195599.55101988</v>
      </c>
      <c r="S319" s="2">
        <f t="shared" si="58"/>
        <v>689997.71428570151</v>
      </c>
      <c r="T319" s="2">
        <f t="shared" si="59"/>
        <v>10002.285714285914</v>
      </c>
      <c r="U319" s="2">
        <f t="shared" si="60"/>
        <v>700000</v>
      </c>
      <c r="V319" s="2">
        <f t="shared" si="34"/>
        <v>125303311.55656466</v>
      </c>
      <c r="W319" s="2">
        <f t="shared" si="61"/>
        <v>689997.71428571641</v>
      </c>
      <c r="X319" s="2">
        <f t="shared" si="51"/>
        <v>10002.285714283586</v>
      </c>
      <c r="Y319" s="2">
        <f t="shared" si="62"/>
        <v>60892287.994455174</v>
      </c>
      <c r="Z319" s="2" t="str">
        <f t="shared" si="52"/>
        <v>MEEP</v>
      </c>
      <c r="AA319" s="2">
        <f>IF(Z319="HERE",Y319,AA318+Graph!$G$1*1000)</f>
        <v>99842070.851598233</v>
      </c>
      <c r="AB319" s="2">
        <f t="shared" si="63"/>
        <v>420000</v>
      </c>
      <c r="AC319" s="2">
        <f t="shared" si="64"/>
        <v>59063530.985135883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250</v>
      </c>
      <c r="C320" s="7"/>
      <c r="D320" s="2" t="e">
        <f t="shared" si="55"/>
        <v>#N/A</v>
      </c>
      <c r="E320" s="2" t="e">
        <f t="shared" si="67"/>
        <v>#N/A</v>
      </c>
      <c r="F320" s="2">
        <v>1585785.8270653784</v>
      </c>
      <c r="G320" s="2">
        <f t="shared" si="70"/>
        <v>689997.71428571432</v>
      </c>
      <c r="H320" s="2">
        <f t="shared" si="65"/>
        <v>183953117.27084947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3105456.4285714435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1609476.3805522025</v>
      </c>
      <c r="Q320" s="2">
        <f t="shared" si="71"/>
        <v>700000</v>
      </c>
      <c r="R320" s="2">
        <f t="shared" si="66"/>
        <v>186895599.55101988</v>
      </c>
      <c r="S320" s="2">
        <f t="shared" si="58"/>
        <v>689997.71428570151</v>
      </c>
      <c r="T320" s="2">
        <f t="shared" si="59"/>
        <v>10002.285714285914</v>
      </c>
      <c r="U320" s="2">
        <f t="shared" si="60"/>
        <v>700000</v>
      </c>
      <c r="V320" s="2">
        <f t="shared" si="34"/>
        <v>125993309.27085038</v>
      </c>
      <c r="W320" s="2">
        <f t="shared" si="61"/>
        <v>689997.71428571641</v>
      </c>
      <c r="X320" s="2">
        <f t="shared" si="51"/>
        <v>10002.285714283586</v>
      </c>
      <c r="Y320" s="2">
        <f t="shared" si="62"/>
        <v>60902290.280169457</v>
      </c>
      <c r="Z320" s="2" t="str">
        <f t="shared" si="52"/>
        <v>MEEP</v>
      </c>
      <c r="AA320" s="2">
        <f>IF(Z320="HERE",Y320,AA319+Graph!$G$1*1000)</f>
        <v>100262070.85159823</v>
      </c>
      <c r="AB320" s="2">
        <f t="shared" si="63"/>
        <v>420000</v>
      </c>
      <c r="AC320" s="2">
        <f t="shared" si="64"/>
        <v>59063530.985135883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251</v>
      </c>
      <c r="C321" s="7"/>
      <c r="D321" s="2" t="e">
        <f t="shared" si="55"/>
        <v>#N/A</v>
      </c>
      <c r="E321" s="2" t="e">
        <f t="shared" si="67"/>
        <v>#N/A</v>
      </c>
      <c r="F321" s="2">
        <v>1590293.020844698</v>
      </c>
      <c r="G321" s="2">
        <f t="shared" si="70"/>
        <v>689997.71428571432</v>
      </c>
      <c r="H321" s="2">
        <f t="shared" si="65"/>
        <v>184643114.98513517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3115458.7142857295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1614057.9651860595</v>
      </c>
      <c r="Q321" s="2">
        <f t="shared" si="71"/>
        <v>700000</v>
      </c>
      <c r="R321" s="2">
        <f t="shared" si="66"/>
        <v>187595599.55101988</v>
      </c>
      <c r="S321" s="2">
        <f t="shared" si="58"/>
        <v>689997.71428570151</v>
      </c>
      <c r="T321" s="2">
        <f t="shared" si="59"/>
        <v>10002.285714285914</v>
      </c>
      <c r="U321" s="2">
        <f t="shared" si="60"/>
        <v>700000</v>
      </c>
      <c r="V321" s="2">
        <f t="shared" si="34"/>
        <v>126683306.98513609</v>
      </c>
      <c r="W321" s="2">
        <f t="shared" si="61"/>
        <v>689997.71428571641</v>
      </c>
      <c r="X321" s="2">
        <f t="shared" si="51"/>
        <v>10002.285714283586</v>
      </c>
      <c r="Y321" s="2">
        <f t="shared" si="62"/>
        <v>60912292.565883741</v>
      </c>
      <c r="Z321" s="2" t="str">
        <f t="shared" si="52"/>
        <v>MEEP</v>
      </c>
      <c r="AA321" s="2">
        <f>IF(Z321="HERE",Y321,AA320+Graph!$G$1*1000)</f>
        <v>100682070.85159823</v>
      </c>
      <c r="AB321" s="2">
        <f t="shared" si="63"/>
        <v>420000</v>
      </c>
      <c r="AC321" s="2">
        <f t="shared" si="64"/>
        <v>59063530.985135883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252</v>
      </c>
      <c r="C322" s="7"/>
      <c r="D322" s="2" t="e">
        <f t="shared" si="55"/>
        <v>#N/A</v>
      </c>
      <c r="E322" s="2" t="e">
        <f t="shared" si="67"/>
        <v>#N/A</v>
      </c>
      <c r="F322" s="2">
        <v>1594800.2146240175</v>
      </c>
      <c r="G322" s="2">
        <f t="shared" si="70"/>
        <v>689997.71428571432</v>
      </c>
      <c r="H322" s="2">
        <f t="shared" si="65"/>
        <v>185333112.69942087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3125461.0000000154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1618639.5498199165</v>
      </c>
      <c r="Q322" s="2">
        <f t="shared" si="71"/>
        <v>700000</v>
      </c>
      <c r="R322" s="2">
        <f t="shared" si="66"/>
        <v>188295599.55101988</v>
      </c>
      <c r="S322" s="2">
        <f t="shared" si="58"/>
        <v>689997.71428570151</v>
      </c>
      <c r="T322" s="2">
        <f t="shared" si="59"/>
        <v>10002.285714285914</v>
      </c>
      <c r="U322" s="2">
        <f t="shared" si="60"/>
        <v>700000</v>
      </c>
      <c r="V322" s="2">
        <f t="shared" si="34"/>
        <v>127373304.69942181</v>
      </c>
      <c r="W322" s="2">
        <f t="shared" si="61"/>
        <v>689997.71428571641</v>
      </c>
      <c r="X322" s="2">
        <f t="shared" si="51"/>
        <v>10002.285714283586</v>
      </c>
      <c r="Y322" s="2">
        <f t="shared" si="62"/>
        <v>60922294.851598024</v>
      </c>
      <c r="Z322" s="2" t="str">
        <f t="shared" si="52"/>
        <v>MEEP</v>
      </c>
      <c r="AA322" s="2">
        <f>IF(Z322="HERE",Y322,AA321+Graph!$G$1*1000)</f>
        <v>101102070.85159823</v>
      </c>
      <c r="AB322" s="2">
        <f t="shared" si="63"/>
        <v>420000</v>
      </c>
      <c r="AC322" s="2">
        <f t="shared" si="64"/>
        <v>59063530.985135883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253</v>
      </c>
      <c r="C323" s="7"/>
      <c r="D323" s="2" t="e">
        <f t="shared" si="55"/>
        <v>#N/A</v>
      </c>
      <c r="E323" s="2" t="e">
        <f t="shared" si="67"/>
        <v>#N/A</v>
      </c>
      <c r="F323" s="2">
        <v>1599307.4084033668</v>
      </c>
      <c r="G323" s="2">
        <f t="shared" si="70"/>
        <v>689997.71428571432</v>
      </c>
      <c r="H323" s="2">
        <f t="shared" si="65"/>
        <v>186023110.41370657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3135463.2857143013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1623221.1344537735</v>
      </c>
      <c r="Q323" s="2">
        <f t="shared" si="71"/>
        <v>700000</v>
      </c>
      <c r="R323" s="2">
        <f t="shared" si="66"/>
        <v>188995599.55101988</v>
      </c>
      <c r="S323" s="2">
        <f t="shared" si="58"/>
        <v>689997.71428570151</v>
      </c>
      <c r="T323" s="2">
        <f t="shared" si="59"/>
        <v>10002.285714285914</v>
      </c>
      <c r="U323" s="2">
        <f t="shared" si="60"/>
        <v>700000</v>
      </c>
      <c r="V323" s="2">
        <f t="shared" si="34"/>
        <v>128063302.41370752</v>
      </c>
      <c r="W323" s="2">
        <f t="shared" si="61"/>
        <v>689997.71428571641</v>
      </c>
      <c r="X323" s="2">
        <f t="shared" si="51"/>
        <v>10002.285714283586</v>
      </c>
      <c r="Y323" s="2">
        <f t="shared" si="62"/>
        <v>60932297.137312308</v>
      </c>
      <c r="Z323" s="2" t="str">
        <f t="shared" si="52"/>
        <v>MEEP</v>
      </c>
      <c r="AA323" s="2">
        <f>IF(Z323="HERE",Y323,AA322+Graph!$G$1*1000)</f>
        <v>101522070.85159823</v>
      </c>
      <c r="AB323" s="2">
        <f t="shared" si="63"/>
        <v>420000</v>
      </c>
      <c r="AC323" s="2">
        <f t="shared" si="64"/>
        <v>59063530.985135883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254</v>
      </c>
      <c r="C324" s="7"/>
      <c r="D324" s="2" t="e">
        <f t="shared" si="55"/>
        <v>#N/A</v>
      </c>
      <c r="E324" s="2" t="e">
        <f t="shared" si="67"/>
        <v>#N/A</v>
      </c>
      <c r="F324" s="2">
        <v>1603814.6021826863</v>
      </c>
      <c r="G324" s="2">
        <f t="shared" si="70"/>
        <v>689997.71428571432</v>
      </c>
      <c r="H324" s="2">
        <f t="shared" si="65"/>
        <v>186713108.12799227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3145465.5714285872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1627802.7190876305</v>
      </c>
      <c r="Q324" s="2">
        <f t="shared" si="71"/>
        <v>700000</v>
      </c>
      <c r="R324" s="2">
        <f t="shared" si="66"/>
        <v>189695599.55101988</v>
      </c>
      <c r="S324" s="2">
        <f t="shared" si="58"/>
        <v>689997.71428570151</v>
      </c>
      <c r="T324" s="2">
        <f t="shared" si="59"/>
        <v>10002.285714285914</v>
      </c>
      <c r="U324" s="2">
        <f t="shared" si="60"/>
        <v>700000</v>
      </c>
      <c r="V324" s="2">
        <f t="shared" si="34"/>
        <v>128753300.12799324</v>
      </c>
      <c r="W324" s="2">
        <f t="shared" si="61"/>
        <v>689997.71428571641</v>
      </c>
      <c r="X324" s="2">
        <f t="shared" si="51"/>
        <v>10002.285714283586</v>
      </c>
      <c r="Y324" s="2">
        <f t="shared" si="62"/>
        <v>60942299.423026592</v>
      </c>
      <c r="Z324" s="2" t="str">
        <f t="shared" si="52"/>
        <v>MEEP</v>
      </c>
      <c r="AA324" s="2">
        <f>IF(Z324="HERE",Y324,AA323+Graph!$G$1*1000)</f>
        <v>101942070.85159823</v>
      </c>
      <c r="AB324" s="2">
        <f t="shared" si="63"/>
        <v>420000</v>
      </c>
      <c r="AC324" s="2">
        <f t="shared" si="64"/>
        <v>59063530.985135883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255</v>
      </c>
      <c r="C325" s="7"/>
      <c r="D325" s="2" t="e">
        <f t="shared" si="55"/>
        <v>#N/A</v>
      </c>
      <c r="E325" s="2" t="e">
        <f t="shared" si="67"/>
        <v>#N/A</v>
      </c>
      <c r="F325" s="2">
        <v>1608321.7959620357</v>
      </c>
      <c r="G325" s="2">
        <f t="shared" si="70"/>
        <v>689997.71428571432</v>
      </c>
      <c r="H325" s="2">
        <f t="shared" si="65"/>
        <v>187403105.84227797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3155467.8571428731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1632384.3037214875</v>
      </c>
      <c r="Q325" s="2">
        <f t="shared" si="71"/>
        <v>700000</v>
      </c>
      <c r="R325" s="2">
        <f t="shared" si="66"/>
        <v>190395599.55101988</v>
      </c>
      <c r="S325" s="2">
        <f t="shared" si="58"/>
        <v>689997.71428570151</v>
      </c>
      <c r="T325" s="2">
        <f t="shared" si="59"/>
        <v>10002.285714285914</v>
      </c>
      <c r="U325" s="2">
        <f t="shared" si="60"/>
        <v>700000</v>
      </c>
      <c r="V325" s="2">
        <f t="shared" si="34"/>
        <v>129443297.84227896</v>
      </c>
      <c r="W325" s="2">
        <f t="shared" si="61"/>
        <v>689997.71428571641</v>
      </c>
      <c r="X325" s="2">
        <f t="shared" si="51"/>
        <v>10002.285714283586</v>
      </c>
      <c r="Y325" s="2">
        <f t="shared" si="62"/>
        <v>60952301.708740875</v>
      </c>
      <c r="Z325" s="2" t="str">
        <f t="shared" si="52"/>
        <v>MEEP</v>
      </c>
      <c r="AA325" s="2">
        <f>IF(Z325="HERE",Y325,AA324+Graph!$G$1*1000)</f>
        <v>102362070.85159823</v>
      </c>
      <c r="AB325" s="2">
        <f t="shared" si="63"/>
        <v>420000</v>
      </c>
      <c r="AC325" s="2">
        <f t="shared" si="64"/>
        <v>59063530.985135883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256</v>
      </c>
      <c r="C326" s="7"/>
      <c r="D326" s="2" t="e">
        <f t="shared" si="55"/>
        <v>#N/A</v>
      </c>
      <c r="E326" s="2" t="e">
        <f t="shared" si="67"/>
        <v>#N/A</v>
      </c>
      <c r="F326" s="2">
        <v>1612828.9897413552</v>
      </c>
      <c r="G326" s="2">
        <f t="shared" si="70"/>
        <v>689997.71428571432</v>
      </c>
      <c r="H326" s="2">
        <f t="shared" si="65"/>
        <v>188093103.55656368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3165470.142857159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1636965.8883553445</v>
      </c>
      <c r="Q326" s="2">
        <f t="shared" si="71"/>
        <v>700000</v>
      </c>
      <c r="R326" s="2">
        <f t="shared" si="66"/>
        <v>191095599.55101988</v>
      </c>
      <c r="S326" s="2">
        <f t="shared" si="58"/>
        <v>689997.71428570151</v>
      </c>
      <c r="T326" s="2">
        <f t="shared" si="59"/>
        <v>10002.285714285914</v>
      </c>
      <c r="U326" s="2">
        <f t="shared" si="60"/>
        <v>700000</v>
      </c>
      <c r="V326" s="2">
        <f t="shared" si="34"/>
        <v>130133295.55656467</v>
      </c>
      <c r="W326" s="2">
        <f t="shared" si="61"/>
        <v>689997.71428571641</v>
      </c>
      <c r="X326" s="2">
        <f t="shared" si="51"/>
        <v>10002.285714283586</v>
      </c>
      <c r="Y326" s="2">
        <f t="shared" si="62"/>
        <v>60962303.994455159</v>
      </c>
      <c r="Z326" s="2" t="str">
        <f t="shared" si="52"/>
        <v>MEEP</v>
      </c>
      <c r="AA326" s="2">
        <f>IF(Z326="HERE",Y326,AA325+Graph!$G$1*1000)</f>
        <v>102782070.85159823</v>
      </c>
      <c r="AB326" s="2">
        <f t="shared" si="63"/>
        <v>420000</v>
      </c>
      <c r="AC326" s="2">
        <f t="shared" si="64"/>
        <v>59063530.985135883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257</v>
      </c>
      <c r="C327" s="7"/>
      <c r="D327" s="2" t="e">
        <f t="shared" si="55"/>
        <v>#N/A</v>
      </c>
      <c r="E327" s="2" t="e">
        <f t="shared" si="67"/>
        <v>#N/A</v>
      </c>
      <c r="F327" s="2">
        <v>1617336.1835206747</v>
      </c>
      <c r="G327" s="2">
        <f t="shared" si="70"/>
        <v>689997.71428571432</v>
      </c>
      <c r="H327" s="2">
        <f t="shared" si="65"/>
        <v>188783101.27084938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3175472.4285714449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1641547.4729891717</v>
      </c>
      <c r="Q327" s="2">
        <f t="shared" si="71"/>
        <v>700000</v>
      </c>
      <c r="R327" s="2">
        <f t="shared" si="66"/>
        <v>191795599.55101988</v>
      </c>
      <c r="S327" s="2">
        <f t="shared" si="58"/>
        <v>689997.71428570151</v>
      </c>
      <c r="T327" s="2">
        <f t="shared" si="59"/>
        <v>10002.285714285914</v>
      </c>
      <c r="U327" s="2">
        <f t="shared" si="60"/>
        <v>700000</v>
      </c>
      <c r="V327" s="2">
        <f t="shared" si="34"/>
        <v>130823293.27085039</v>
      </c>
      <c r="W327" s="2">
        <f t="shared" si="61"/>
        <v>689997.71428571641</v>
      </c>
      <c r="X327" s="2">
        <f t="shared" si="51"/>
        <v>10002.285714283586</v>
      </c>
      <c r="Y327" s="2">
        <f t="shared" si="62"/>
        <v>60972306.280169442</v>
      </c>
      <c r="Z327" s="2" t="str">
        <f t="shared" si="52"/>
        <v>MEEP</v>
      </c>
      <c r="AA327" s="2">
        <f>IF(Z327="HERE",Y327,AA326+Graph!$G$1*1000)</f>
        <v>103202070.85159823</v>
      </c>
      <c r="AB327" s="2">
        <f t="shared" si="63"/>
        <v>420000</v>
      </c>
      <c r="AC327" s="2">
        <f t="shared" si="64"/>
        <v>59063530.985135883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258</v>
      </c>
      <c r="C328" s="7"/>
      <c r="D328" s="2" t="e">
        <f t="shared" si="55"/>
        <v>#N/A</v>
      </c>
      <c r="E328" s="2" t="e">
        <f t="shared" si="67"/>
        <v>#N/A</v>
      </c>
      <c r="F328" s="2">
        <v>1621843.377300024</v>
      </c>
      <c r="G328" s="2">
        <f t="shared" si="70"/>
        <v>689997.71428571432</v>
      </c>
      <c r="H328" s="2">
        <f t="shared" si="65"/>
        <v>189473098.98513508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3185474.7142857308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1646129.0576230288</v>
      </c>
      <c r="Q328" s="2">
        <f t="shared" si="71"/>
        <v>700000</v>
      </c>
      <c r="R328" s="2">
        <f t="shared" si="66"/>
        <v>192495599.55101988</v>
      </c>
      <c r="S328" s="2">
        <f t="shared" si="58"/>
        <v>689997.71428570151</v>
      </c>
      <c r="T328" s="2">
        <f t="shared" si="59"/>
        <v>10002.285714285914</v>
      </c>
      <c r="U328" s="2">
        <f t="shared" si="60"/>
        <v>700000</v>
      </c>
      <c r="V328" s="2">
        <f t="shared" si="34"/>
        <v>131513290.98513611</v>
      </c>
      <c r="W328" s="2">
        <f t="shared" si="61"/>
        <v>689997.71428571641</v>
      </c>
      <c r="X328" s="2">
        <f t="shared" si="51"/>
        <v>10002.285714283586</v>
      </c>
      <c r="Y328" s="2">
        <f t="shared" si="62"/>
        <v>60982308.565883726</v>
      </c>
      <c r="Z328" s="2" t="str">
        <f t="shared" si="52"/>
        <v>MEEP</v>
      </c>
      <c r="AA328" s="2">
        <f>IF(Z328="HERE",Y328,AA327+Graph!$G$1*1000)</f>
        <v>103622070.85159823</v>
      </c>
      <c r="AB328" s="2">
        <f t="shared" si="63"/>
        <v>420000</v>
      </c>
      <c r="AC328" s="2">
        <f t="shared" si="64"/>
        <v>59063530.985135883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259</v>
      </c>
      <c r="C329" s="7"/>
      <c r="D329" s="2" t="e">
        <f t="shared" si="55"/>
        <v>#N/A</v>
      </c>
      <c r="E329" s="2" t="e">
        <f t="shared" si="67"/>
        <v>#N/A</v>
      </c>
      <c r="F329" s="2">
        <v>1626350.5710793436</v>
      </c>
      <c r="G329" s="2">
        <f t="shared" si="70"/>
        <v>689997.71428571432</v>
      </c>
      <c r="H329" s="2">
        <f t="shared" si="65"/>
        <v>190163096.69942078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3195477.0000000168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1650710.6422568858</v>
      </c>
      <c r="Q329" s="2">
        <f t="shared" si="71"/>
        <v>700000</v>
      </c>
      <c r="R329" s="2">
        <f t="shared" si="66"/>
        <v>193195599.55101988</v>
      </c>
      <c r="S329" s="2">
        <f t="shared" si="58"/>
        <v>689997.71428570151</v>
      </c>
      <c r="T329" s="2">
        <f t="shared" si="59"/>
        <v>10002.285714285914</v>
      </c>
      <c r="U329" s="2">
        <f t="shared" si="60"/>
        <v>700000</v>
      </c>
      <c r="V329" s="2">
        <f t="shared" si="34"/>
        <v>132203288.69942182</v>
      </c>
      <c r="W329" s="2">
        <f t="shared" si="61"/>
        <v>689997.71428571641</v>
      </c>
      <c r="X329" s="2">
        <f t="shared" si="51"/>
        <v>10002.285714283586</v>
      </c>
      <c r="Y329" s="2">
        <f t="shared" si="62"/>
        <v>60992310.851598009</v>
      </c>
      <c r="Z329" s="2" t="str">
        <f t="shared" si="52"/>
        <v>MEEP</v>
      </c>
      <c r="AA329" s="2">
        <f>IF(Z329="HERE",Y329,AA328+Graph!$G$1*1000)</f>
        <v>104042070.85159823</v>
      </c>
      <c r="AB329" s="2">
        <f t="shared" si="63"/>
        <v>420000</v>
      </c>
      <c r="AC329" s="2">
        <f t="shared" si="64"/>
        <v>59063530.985135883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260</v>
      </c>
      <c r="C330" s="7"/>
      <c r="D330" s="2" t="e">
        <f t="shared" si="55"/>
        <v>#N/A</v>
      </c>
      <c r="E330" s="2" t="e">
        <f t="shared" si="67"/>
        <v>#N/A</v>
      </c>
      <c r="F330" s="2">
        <v>1630857.7648586631</v>
      </c>
      <c r="G330" s="2">
        <f t="shared" si="70"/>
        <v>689997.71428571432</v>
      </c>
      <c r="H330" s="2">
        <f t="shared" si="65"/>
        <v>190853094.41370648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3205479.2857143027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1655292.2268907428</v>
      </c>
      <c r="Q330" s="2">
        <f t="shared" si="71"/>
        <v>700000</v>
      </c>
      <c r="R330" s="2">
        <f t="shared" si="66"/>
        <v>193895599.55101988</v>
      </c>
      <c r="S330" s="2">
        <f t="shared" si="58"/>
        <v>689997.71428570151</v>
      </c>
      <c r="T330" s="2">
        <f t="shared" si="59"/>
        <v>10002.285714285914</v>
      </c>
      <c r="U330" s="2">
        <f t="shared" si="60"/>
        <v>700000</v>
      </c>
      <c r="V330" s="2">
        <f t="shared" si="34"/>
        <v>132893286.41370754</v>
      </c>
      <c r="W330" s="2">
        <f t="shared" si="61"/>
        <v>689997.71428571641</v>
      </c>
      <c r="X330" s="2">
        <f t="shared" si="51"/>
        <v>10002.285714283586</v>
      </c>
      <c r="Y330" s="2">
        <f t="shared" si="62"/>
        <v>61002313.137312293</v>
      </c>
      <c r="Z330" s="2" t="str">
        <f t="shared" si="52"/>
        <v>MEEP</v>
      </c>
      <c r="AA330" s="2">
        <f>IF(Z330="HERE",Y330,AA329+Graph!$G$1*1000)</f>
        <v>104462070.85159823</v>
      </c>
      <c r="AB330" s="2">
        <f t="shared" si="63"/>
        <v>420000</v>
      </c>
      <c r="AC330" s="2">
        <f t="shared" si="64"/>
        <v>59063530.985135883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261</v>
      </c>
      <c r="C331" s="7"/>
      <c r="D331" s="2" t="e">
        <f t="shared" si="55"/>
        <v>#N/A</v>
      </c>
      <c r="E331" s="2" t="e">
        <f t="shared" si="67"/>
        <v>#N/A</v>
      </c>
      <c r="F331" s="2">
        <v>1635364.9586380124</v>
      </c>
      <c r="G331" s="2">
        <f t="shared" si="70"/>
        <v>689997.71428571432</v>
      </c>
      <c r="H331" s="2">
        <f t="shared" si="65"/>
        <v>191543092.12799218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3215481.5714285886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1659873.8115245998</v>
      </c>
      <c r="Q331" s="2">
        <f t="shared" si="71"/>
        <v>700000</v>
      </c>
      <c r="R331" s="2">
        <f t="shared" si="66"/>
        <v>194595599.55101988</v>
      </c>
      <c r="S331" s="2">
        <f t="shared" si="58"/>
        <v>689997.71428570151</v>
      </c>
      <c r="T331" s="2">
        <f t="shared" si="59"/>
        <v>10002.285714285914</v>
      </c>
      <c r="U331" s="2">
        <f t="shared" si="60"/>
        <v>700000</v>
      </c>
      <c r="V331" s="2">
        <f t="shared" si="34"/>
        <v>133583284.12799326</v>
      </c>
      <c r="W331" s="2">
        <f t="shared" si="61"/>
        <v>689997.71428571641</v>
      </c>
      <c r="X331" s="2">
        <f t="shared" si="51"/>
        <v>10002.285714283586</v>
      </c>
      <c r="Y331" s="2">
        <f t="shared" si="62"/>
        <v>61012315.423026577</v>
      </c>
      <c r="Z331" s="2" t="str">
        <f t="shared" si="52"/>
        <v>MEEP</v>
      </c>
      <c r="AA331" s="2">
        <f>IF(Z331="HERE",Y331,AA330+Graph!$G$1*1000)</f>
        <v>104882070.85159823</v>
      </c>
      <c r="AB331" s="2">
        <f t="shared" si="63"/>
        <v>420000</v>
      </c>
      <c r="AC331" s="2">
        <f t="shared" si="64"/>
        <v>59063530.985135883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262</v>
      </c>
      <c r="C332" s="7"/>
      <c r="D332" s="2" t="e">
        <f t="shared" si="55"/>
        <v>#N/A</v>
      </c>
      <c r="E332" s="2" t="e">
        <f t="shared" si="67"/>
        <v>#N/A</v>
      </c>
      <c r="F332" s="2">
        <v>1639872.1524173319</v>
      </c>
      <c r="G332" s="2">
        <f t="shared" si="70"/>
        <v>689997.71428571432</v>
      </c>
      <c r="H332" s="2">
        <f t="shared" si="65"/>
        <v>192233089.84227788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3225483.8571428745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1664455.3961584568</v>
      </c>
      <c r="Q332" s="2">
        <f t="shared" si="71"/>
        <v>700000</v>
      </c>
      <c r="R332" s="2">
        <f t="shared" si="66"/>
        <v>195295599.55101988</v>
      </c>
      <c r="S332" s="2">
        <f t="shared" si="58"/>
        <v>689997.71428570151</v>
      </c>
      <c r="T332" s="2">
        <f t="shared" si="59"/>
        <v>10002.285714285914</v>
      </c>
      <c r="U332" s="2">
        <f t="shared" si="60"/>
        <v>700000</v>
      </c>
      <c r="V332" s="2">
        <f t="shared" si="34"/>
        <v>134273281.84227896</v>
      </c>
      <c r="W332" s="2">
        <f t="shared" si="61"/>
        <v>689997.71428570151</v>
      </c>
      <c r="X332" s="2">
        <f t="shared" si="51"/>
        <v>10002.285714298487</v>
      </c>
      <c r="Y332" s="2">
        <f t="shared" si="62"/>
        <v>61022317.708740875</v>
      </c>
      <c r="Z332" s="2" t="str">
        <f t="shared" si="52"/>
        <v>MEEP</v>
      </c>
      <c r="AA332" s="2">
        <f>IF(Z332="HERE",Y332,AA331+Graph!$G$1*1000)</f>
        <v>105302070.85159823</v>
      </c>
      <c r="AB332" s="2">
        <f t="shared" si="63"/>
        <v>420000</v>
      </c>
      <c r="AC332" s="2">
        <f t="shared" si="64"/>
        <v>59063530.985135883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263</v>
      </c>
      <c r="C333" s="7"/>
      <c r="D333" s="2" t="e">
        <f t="shared" si="55"/>
        <v>#N/A</v>
      </c>
      <c r="E333" s="2" t="e">
        <f t="shared" si="67"/>
        <v>#N/A</v>
      </c>
      <c r="F333" s="2">
        <v>1644379.3461966515</v>
      </c>
      <c r="G333" s="2">
        <f t="shared" si="70"/>
        <v>689997.71428571432</v>
      </c>
      <c r="H333" s="2">
        <f t="shared" si="65"/>
        <v>192923087.55656359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3235486.1428571604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1669036.9807923138</v>
      </c>
      <c r="Q333" s="2">
        <f t="shared" si="71"/>
        <v>700000</v>
      </c>
      <c r="R333" s="2">
        <f t="shared" si="66"/>
        <v>195995599.55101988</v>
      </c>
      <c r="S333" s="2">
        <f t="shared" si="58"/>
        <v>689997.71428570151</v>
      </c>
      <c r="T333" s="2">
        <f t="shared" si="59"/>
        <v>10002.285714285914</v>
      </c>
      <c r="U333" s="2">
        <f t="shared" si="60"/>
        <v>700000</v>
      </c>
      <c r="V333" s="2">
        <f t="shared" si="34"/>
        <v>134963279.55656466</v>
      </c>
      <c r="W333" s="2">
        <f t="shared" si="61"/>
        <v>689997.71428570151</v>
      </c>
      <c r="X333" s="2">
        <f t="shared" si="51"/>
        <v>10002.285714298487</v>
      </c>
      <c r="Y333" s="2">
        <f t="shared" si="62"/>
        <v>61032319.994455174</v>
      </c>
      <c r="Z333" s="2" t="str">
        <f t="shared" si="52"/>
        <v>MEEP</v>
      </c>
      <c r="AA333" s="2">
        <f>IF(Z333="HERE",Y333,AA332+Graph!$G$1*1000)</f>
        <v>105722070.85159823</v>
      </c>
      <c r="AB333" s="2">
        <f t="shared" si="63"/>
        <v>420000</v>
      </c>
      <c r="AC333" s="2">
        <f t="shared" si="64"/>
        <v>59063530.985135883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264</v>
      </c>
      <c r="C334" s="7"/>
      <c r="D334" s="2" t="e">
        <f t="shared" si="55"/>
        <v>#N/A</v>
      </c>
      <c r="E334" s="2" t="e">
        <f t="shared" si="67"/>
        <v>#N/A</v>
      </c>
      <c r="F334" s="2">
        <v>1648886.5399760008</v>
      </c>
      <c r="G334" s="2">
        <f t="shared" si="70"/>
        <v>689997.71428571432</v>
      </c>
      <c r="H334" s="2">
        <f t="shared" si="65"/>
        <v>193613085.27084929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3245488.4285714463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1673618.5654261708</v>
      </c>
      <c r="Q334" s="2">
        <f t="shared" si="71"/>
        <v>700000</v>
      </c>
      <c r="R334" s="2">
        <f t="shared" si="66"/>
        <v>196695599.55101988</v>
      </c>
      <c r="S334" s="2">
        <f t="shared" si="58"/>
        <v>689997.71428570151</v>
      </c>
      <c r="T334" s="2">
        <f t="shared" si="59"/>
        <v>10002.285714285914</v>
      </c>
      <c r="U334" s="2">
        <f t="shared" si="60"/>
        <v>700000</v>
      </c>
      <c r="V334" s="2">
        <f t="shared" si="34"/>
        <v>135653277.27085036</v>
      </c>
      <c r="W334" s="2">
        <f t="shared" si="61"/>
        <v>689997.71428570151</v>
      </c>
      <c r="X334" s="2">
        <f t="shared" si="51"/>
        <v>10002.285714298487</v>
      </c>
      <c r="Y334" s="2">
        <f t="shared" si="62"/>
        <v>61042322.280169472</v>
      </c>
      <c r="Z334" s="2" t="str">
        <f t="shared" si="52"/>
        <v>MEEP</v>
      </c>
      <c r="AA334" s="2">
        <f>IF(Z334="HERE",Y334,AA333+Graph!$G$1*1000)</f>
        <v>106142070.85159823</v>
      </c>
      <c r="AB334" s="2">
        <f t="shared" si="63"/>
        <v>420000</v>
      </c>
      <c r="AC334" s="2">
        <f t="shared" si="64"/>
        <v>59063530.985135883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265</v>
      </c>
      <c r="C335" s="7"/>
      <c r="D335" s="2" t="e">
        <f t="shared" si="55"/>
        <v>#N/A</v>
      </c>
      <c r="E335" s="2" t="e">
        <f t="shared" si="67"/>
        <v>#N/A</v>
      </c>
      <c r="F335" s="2">
        <v>1653393.7337553203</v>
      </c>
      <c r="G335" s="2">
        <f t="shared" si="70"/>
        <v>689997.71428571432</v>
      </c>
      <c r="H335" s="2">
        <f t="shared" si="65"/>
        <v>194303082.98513499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3255490.7142857322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1678200.1500600278</v>
      </c>
      <c r="Q335" s="2">
        <f t="shared" si="71"/>
        <v>700000</v>
      </c>
      <c r="R335" s="2">
        <f t="shared" si="66"/>
        <v>197395599.55101988</v>
      </c>
      <c r="S335" s="2">
        <f t="shared" si="58"/>
        <v>689997.71428570151</v>
      </c>
      <c r="T335" s="2">
        <f t="shared" si="59"/>
        <v>10002.285714285914</v>
      </c>
      <c r="U335" s="2">
        <f t="shared" si="60"/>
        <v>700000</v>
      </c>
      <c r="V335" s="2">
        <f t="shared" si="34"/>
        <v>136343274.98513606</v>
      </c>
      <c r="W335" s="2">
        <f t="shared" si="61"/>
        <v>689997.71428570151</v>
      </c>
      <c r="X335" s="2">
        <f t="shared" si="51"/>
        <v>10002.285714298487</v>
      </c>
      <c r="Y335" s="2">
        <f t="shared" si="62"/>
        <v>61052324.565883771</v>
      </c>
      <c r="Z335" s="2" t="str">
        <f t="shared" si="52"/>
        <v>MEEP</v>
      </c>
      <c r="AA335" s="2">
        <f>IF(Z335="HERE",Y335,AA334+Graph!$G$1*1000)</f>
        <v>106562070.85159823</v>
      </c>
      <c r="AB335" s="2">
        <f t="shared" si="63"/>
        <v>420000</v>
      </c>
      <c r="AC335" s="2">
        <f t="shared" si="64"/>
        <v>59063530.985135883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266</v>
      </c>
      <c r="C336" s="7"/>
      <c r="D336" s="2" t="e">
        <f t="shared" si="55"/>
        <v>#N/A</v>
      </c>
      <c r="E336" s="2" t="e">
        <f t="shared" si="67"/>
        <v>#N/A</v>
      </c>
      <c r="F336" s="2">
        <v>1657900.9275346398</v>
      </c>
      <c r="G336" s="2">
        <f t="shared" si="70"/>
        <v>689997.71428571432</v>
      </c>
      <c r="H336" s="2">
        <f t="shared" si="65"/>
        <v>194993080.69942069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3265493.0000000182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1682781.734693855</v>
      </c>
      <c r="Q336" s="2">
        <f t="shared" si="71"/>
        <v>700000</v>
      </c>
      <c r="R336" s="2">
        <f t="shared" si="66"/>
        <v>198095599.55101988</v>
      </c>
      <c r="S336" s="2">
        <f t="shared" si="58"/>
        <v>689997.71428570151</v>
      </c>
      <c r="T336" s="2">
        <f t="shared" si="59"/>
        <v>10002.285714285914</v>
      </c>
      <c r="U336" s="2">
        <f t="shared" si="60"/>
        <v>700000</v>
      </c>
      <c r="V336" s="2">
        <f t="shared" si="34"/>
        <v>137033272.69942176</v>
      </c>
      <c r="W336" s="2">
        <f t="shared" si="61"/>
        <v>689997.71428570151</v>
      </c>
      <c r="X336" s="2">
        <f t="shared" si="51"/>
        <v>10002.285714298487</v>
      </c>
      <c r="Y336" s="2">
        <f t="shared" si="62"/>
        <v>61062326.851598069</v>
      </c>
      <c r="Z336" s="2" t="str">
        <f t="shared" si="52"/>
        <v>MEEP</v>
      </c>
      <c r="AA336" s="2">
        <f>IF(Z336="HERE",Y336,AA335+Graph!$G$1*1000)</f>
        <v>106982070.85159823</v>
      </c>
      <c r="AB336" s="2">
        <f t="shared" si="63"/>
        <v>420000</v>
      </c>
      <c r="AC336" s="2">
        <f t="shared" si="64"/>
        <v>59063530.985135883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267</v>
      </c>
      <c r="C337" s="7"/>
      <c r="D337" s="2" t="e">
        <f t="shared" si="55"/>
        <v>#N/A</v>
      </c>
      <c r="E337" s="2" t="e">
        <f t="shared" si="67"/>
        <v>#N/A</v>
      </c>
      <c r="F337" s="2">
        <v>1662408.1213139892</v>
      </c>
      <c r="G337" s="2">
        <f t="shared" si="70"/>
        <v>689997.71428571432</v>
      </c>
      <c r="H337" s="2">
        <f t="shared" si="65"/>
        <v>195683078.41370639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3275495.2857143041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1687363.3193277121</v>
      </c>
      <c r="Q337" s="2">
        <f t="shared" si="71"/>
        <v>700000</v>
      </c>
      <c r="R337" s="2">
        <f t="shared" si="66"/>
        <v>198795599.55101988</v>
      </c>
      <c r="S337" s="2">
        <f t="shared" si="58"/>
        <v>689997.71428570151</v>
      </c>
      <c r="T337" s="2">
        <f t="shared" si="59"/>
        <v>10002.285714285914</v>
      </c>
      <c r="U337" s="2">
        <f t="shared" si="60"/>
        <v>700000</v>
      </c>
      <c r="V337" s="2">
        <f t="shared" si="34"/>
        <v>137723270.41370746</v>
      </c>
      <c r="W337" s="2">
        <f t="shared" si="61"/>
        <v>689997.71428570151</v>
      </c>
      <c r="X337" s="2">
        <f t="shared" si="51"/>
        <v>10002.285714298487</v>
      </c>
      <c r="Y337" s="2">
        <f t="shared" si="62"/>
        <v>61072329.137312368</v>
      </c>
      <c r="Z337" s="2" t="str">
        <f t="shared" si="52"/>
        <v>MEEP</v>
      </c>
      <c r="AA337" s="2">
        <f>IF(Z337="HERE",Y337,AA336+Graph!$G$1*1000)</f>
        <v>107402070.85159823</v>
      </c>
      <c r="AB337" s="2">
        <f t="shared" si="63"/>
        <v>420000</v>
      </c>
      <c r="AC337" s="2">
        <f t="shared" si="64"/>
        <v>59063530.985135883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268</v>
      </c>
      <c r="C338" s="7"/>
      <c r="D338" s="2" t="e">
        <f t="shared" si="55"/>
        <v>#N/A</v>
      </c>
      <c r="E338" s="2" t="e">
        <f t="shared" si="67"/>
        <v>#N/A</v>
      </c>
      <c r="F338" s="2">
        <v>1666915.3150933087</v>
      </c>
      <c r="G338" s="2">
        <f t="shared" si="70"/>
        <v>689997.71428571432</v>
      </c>
      <c r="H338" s="2">
        <f t="shared" si="65"/>
        <v>196373076.12799209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3285497.57142859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1691944.9039615691</v>
      </c>
      <c r="Q338" s="2">
        <f t="shared" si="71"/>
        <v>700000</v>
      </c>
      <c r="R338" s="2">
        <f t="shared" si="66"/>
        <v>199495599.55101988</v>
      </c>
      <c r="S338" s="2">
        <f t="shared" si="58"/>
        <v>689997.71428570151</v>
      </c>
      <c r="T338" s="2">
        <f t="shared" si="59"/>
        <v>10002.285714285914</v>
      </c>
      <c r="U338" s="2">
        <f t="shared" si="60"/>
        <v>700000</v>
      </c>
      <c r="V338" s="2">
        <f t="shared" si="34"/>
        <v>138413268.12799317</v>
      </c>
      <c r="W338" s="2">
        <f t="shared" si="61"/>
        <v>689997.71428570151</v>
      </c>
      <c r="X338" s="2">
        <f t="shared" si="51"/>
        <v>10002.285714298487</v>
      </c>
      <c r="Y338" s="2">
        <f t="shared" si="62"/>
        <v>61082331.423026666</v>
      </c>
      <c r="Z338" s="2" t="str">
        <f t="shared" si="52"/>
        <v>MEEP</v>
      </c>
      <c r="AA338" s="2">
        <f>IF(Z338="HERE",Y338,AA337+Graph!$G$1*1000)</f>
        <v>107822070.85159823</v>
      </c>
      <c r="AB338" s="2">
        <f t="shared" si="63"/>
        <v>420000</v>
      </c>
      <c r="AC338" s="2">
        <f t="shared" si="64"/>
        <v>59063530.985135883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269</v>
      </c>
      <c r="C339" s="7"/>
      <c r="D339" s="2" t="e">
        <f t="shared" si="55"/>
        <v>#N/A</v>
      </c>
      <c r="E339" s="2" t="e">
        <f t="shared" si="67"/>
        <v>#N/A</v>
      </c>
      <c r="F339" s="2">
        <v>1671422.5088726282</v>
      </c>
      <c r="G339" s="2">
        <f t="shared" si="70"/>
        <v>689997.71428571432</v>
      </c>
      <c r="H339" s="2">
        <f t="shared" si="65"/>
        <v>197063073.8422778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3295499.8571428759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1696526.4885954261</v>
      </c>
      <c r="Q339" s="2">
        <f t="shared" si="71"/>
        <v>700000</v>
      </c>
      <c r="R339" s="2">
        <f t="shared" si="66"/>
        <v>200195599.55101988</v>
      </c>
      <c r="S339" s="2">
        <f t="shared" si="58"/>
        <v>689997.71428570151</v>
      </c>
      <c r="T339" s="2">
        <f t="shared" si="59"/>
        <v>10002.285714285914</v>
      </c>
      <c r="U339" s="2">
        <f t="shared" si="60"/>
        <v>700000</v>
      </c>
      <c r="V339" s="2">
        <f t="shared" si="34"/>
        <v>139103265.84227887</v>
      </c>
      <c r="W339" s="2">
        <f t="shared" si="61"/>
        <v>689997.71428570151</v>
      </c>
      <c r="X339" s="2">
        <f t="shared" si="51"/>
        <v>10002.285714298487</v>
      </c>
      <c r="Y339" s="2">
        <f t="shared" si="62"/>
        <v>61092333.708740965</v>
      </c>
      <c r="Z339" s="2" t="str">
        <f t="shared" si="52"/>
        <v>MEEP</v>
      </c>
      <c r="AA339" s="2">
        <f>IF(Z339="HERE",Y339,AA338+Graph!$G$1*1000)</f>
        <v>108242070.85159823</v>
      </c>
      <c r="AB339" s="2">
        <f t="shared" si="63"/>
        <v>420000</v>
      </c>
      <c r="AC339" s="2">
        <f t="shared" si="64"/>
        <v>59063530.985135883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270</v>
      </c>
      <c r="C340" s="7"/>
      <c r="D340" s="2" t="e">
        <f t="shared" si="55"/>
        <v>#N/A</v>
      </c>
      <c r="E340" s="2" t="e">
        <f t="shared" si="67"/>
        <v>#N/A</v>
      </c>
      <c r="F340" s="2">
        <v>1675929.7026519775</v>
      </c>
      <c r="G340" s="2">
        <f t="shared" si="70"/>
        <v>689997.71428571432</v>
      </c>
      <c r="H340" s="2">
        <f t="shared" si="65"/>
        <v>197753071.5565635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3305502.1428571618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1701108.0732292831</v>
      </c>
      <c r="Q340" s="2">
        <f t="shared" si="71"/>
        <v>700000</v>
      </c>
      <c r="R340" s="2">
        <f t="shared" si="66"/>
        <v>200895599.55101988</v>
      </c>
      <c r="S340" s="2">
        <f t="shared" si="58"/>
        <v>689997.71428570151</v>
      </c>
      <c r="T340" s="2">
        <f t="shared" si="59"/>
        <v>10002.285714285914</v>
      </c>
      <c r="U340" s="2">
        <f t="shared" si="60"/>
        <v>700000</v>
      </c>
      <c r="V340" s="2">
        <f t="shared" si="34"/>
        <v>139793263.55656457</v>
      </c>
      <c r="W340" s="2">
        <f t="shared" si="61"/>
        <v>689997.71428570151</v>
      </c>
      <c r="X340" s="2">
        <f t="shared" si="51"/>
        <v>10002.285714298487</v>
      </c>
      <c r="Y340" s="2">
        <f t="shared" si="62"/>
        <v>61102335.994455263</v>
      </c>
      <c r="Z340" s="2" t="str">
        <f t="shared" si="52"/>
        <v>MEEP</v>
      </c>
      <c r="AA340" s="2">
        <f>IF(Z340="HERE",Y340,AA339+Graph!$G$1*1000)</f>
        <v>108662070.85159823</v>
      </c>
      <c r="AB340" s="2">
        <f t="shared" si="63"/>
        <v>420000</v>
      </c>
      <c r="AC340" s="2">
        <f t="shared" si="64"/>
        <v>59063530.985135883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271</v>
      </c>
      <c r="C341" s="7"/>
      <c r="D341" s="2" t="e">
        <f t="shared" si="55"/>
        <v>#N/A</v>
      </c>
      <c r="E341" s="2" t="e">
        <f t="shared" si="67"/>
        <v>#N/A</v>
      </c>
      <c r="F341" s="2">
        <v>1680436.8964312971</v>
      </c>
      <c r="G341" s="2">
        <f t="shared" si="70"/>
        <v>689997.71428571432</v>
      </c>
      <c r="H341" s="2">
        <f t="shared" si="65"/>
        <v>198443069.2708492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3315504.4285714477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1705689.6578631401</v>
      </c>
      <c r="Q341" s="2">
        <f t="shared" si="71"/>
        <v>700000</v>
      </c>
      <c r="R341" s="2">
        <f t="shared" si="66"/>
        <v>201595599.55101988</v>
      </c>
      <c r="S341" s="2">
        <f t="shared" si="58"/>
        <v>689997.71428570151</v>
      </c>
      <c r="T341" s="2">
        <f t="shared" si="59"/>
        <v>10002.285714285914</v>
      </c>
      <c r="U341" s="2">
        <f t="shared" si="60"/>
        <v>700000</v>
      </c>
      <c r="V341" s="2">
        <f t="shared" si="34"/>
        <v>140483261.27085027</v>
      </c>
      <c r="W341" s="2">
        <f t="shared" si="61"/>
        <v>689997.71428570151</v>
      </c>
      <c r="X341" s="2">
        <f t="shared" si="51"/>
        <v>10002.285714298487</v>
      </c>
      <c r="Y341" s="2">
        <f t="shared" si="62"/>
        <v>61112338.280169562</v>
      </c>
      <c r="Z341" s="2" t="str">
        <f t="shared" si="52"/>
        <v>MEEP</v>
      </c>
      <c r="AA341" s="2">
        <f>IF(Z341="HERE",Y341,AA340+Graph!$G$1*1000)</f>
        <v>109082070.85159823</v>
      </c>
      <c r="AB341" s="2">
        <f t="shared" si="63"/>
        <v>420000</v>
      </c>
      <c r="AC341" s="2">
        <f t="shared" si="64"/>
        <v>59063530.985135883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272</v>
      </c>
      <c r="C342" s="7"/>
      <c r="D342" s="2" t="e">
        <f t="shared" si="55"/>
        <v>#N/A</v>
      </c>
      <c r="E342" s="2" t="e">
        <f t="shared" si="67"/>
        <v>#N/A</v>
      </c>
      <c r="F342" s="2">
        <v>1684944.0902106166</v>
      </c>
      <c r="G342" s="2">
        <f t="shared" si="70"/>
        <v>689997.71428571432</v>
      </c>
      <c r="H342" s="2">
        <f t="shared" si="65"/>
        <v>199133066.9851349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3325506.7142857336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1710271.2424969971</v>
      </c>
      <c r="Q342" s="2">
        <f t="shared" si="71"/>
        <v>700000</v>
      </c>
      <c r="R342" s="2">
        <f t="shared" si="66"/>
        <v>202295599.55101988</v>
      </c>
      <c r="S342" s="2">
        <f t="shared" si="58"/>
        <v>689997.71428570151</v>
      </c>
      <c r="T342" s="2">
        <f t="shared" si="59"/>
        <v>10002.285714285914</v>
      </c>
      <c r="U342" s="2">
        <f t="shared" si="60"/>
        <v>700000</v>
      </c>
      <c r="V342" s="2">
        <f t="shared" si="34"/>
        <v>141173258.98513597</v>
      </c>
      <c r="W342" s="2">
        <f t="shared" si="61"/>
        <v>689997.71428570151</v>
      </c>
      <c r="X342" s="2">
        <f t="shared" si="51"/>
        <v>10002.285714298487</v>
      </c>
      <c r="Y342" s="2">
        <f t="shared" si="62"/>
        <v>61122340.56588386</v>
      </c>
      <c r="Z342" s="2" t="str">
        <f t="shared" si="52"/>
        <v>MEEP</v>
      </c>
      <c r="AA342" s="2">
        <f>IF(Z342="HERE",Y342,AA341+Graph!$G$1*1000)</f>
        <v>109502070.85159823</v>
      </c>
      <c r="AB342" s="2">
        <f t="shared" si="63"/>
        <v>420000</v>
      </c>
      <c r="AC342" s="2">
        <f t="shared" si="64"/>
        <v>59063530.985135883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273</v>
      </c>
      <c r="C343" s="7"/>
      <c r="D343" s="2" t="e">
        <f t="shared" si="55"/>
        <v>#N/A</v>
      </c>
      <c r="E343" s="2" t="e">
        <f t="shared" si="67"/>
        <v>#N/A</v>
      </c>
      <c r="F343" s="2">
        <v>1689451.2839899659</v>
      </c>
      <c r="G343" s="2">
        <f t="shared" si="70"/>
        <v>689997.71428571432</v>
      </c>
      <c r="H343" s="2">
        <f t="shared" si="65"/>
        <v>199823064.6994206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3335509.0000000196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1714852.8271308541</v>
      </c>
      <c r="Q343" s="2">
        <f t="shared" si="71"/>
        <v>700000</v>
      </c>
      <c r="R343" s="2">
        <f t="shared" si="66"/>
        <v>202995599.55101988</v>
      </c>
      <c r="S343" s="2">
        <f t="shared" si="58"/>
        <v>689997.71428570151</v>
      </c>
      <c r="T343" s="2">
        <f t="shared" si="59"/>
        <v>10002.285714285914</v>
      </c>
      <c r="U343" s="2">
        <f t="shared" si="60"/>
        <v>700000</v>
      </c>
      <c r="V343" s="2">
        <f t="shared" si="34"/>
        <v>141863256.69942167</v>
      </c>
      <c r="W343" s="2">
        <f t="shared" si="61"/>
        <v>689997.71428570151</v>
      </c>
      <c r="X343" s="2">
        <f t="shared" si="51"/>
        <v>10002.285714298487</v>
      </c>
      <c r="Y343" s="2">
        <f t="shared" si="62"/>
        <v>61132342.851598158</v>
      </c>
      <c r="Z343" s="2" t="str">
        <f t="shared" si="52"/>
        <v>MEEP</v>
      </c>
      <c r="AA343" s="2">
        <f>IF(Z343="HERE",Y343,AA342+Graph!$G$1*1000)</f>
        <v>109922070.85159823</v>
      </c>
      <c r="AB343" s="2">
        <f t="shared" si="63"/>
        <v>420000</v>
      </c>
      <c r="AC343" s="2">
        <f t="shared" si="64"/>
        <v>59063530.985135883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274</v>
      </c>
      <c r="C344" s="7"/>
      <c r="D344" s="2" t="e">
        <f t="shared" si="55"/>
        <v>#N/A</v>
      </c>
      <c r="E344" s="2" t="e">
        <f t="shared" si="67"/>
        <v>#N/A</v>
      </c>
      <c r="F344" s="2">
        <v>1693958.4777692854</v>
      </c>
      <c r="G344" s="2">
        <f t="shared" si="70"/>
        <v>689997.71428571432</v>
      </c>
      <c r="H344" s="2">
        <f t="shared" si="65"/>
        <v>200513062.4137063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3345511.2857143055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1719434.4117646813</v>
      </c>
      <c r="Q344" s="2">
        <f t="shared" si="71"/>
        <v>700000</v>
      </c>
      <c r="R344" s="2">
        <f t="shared" si="66"/>
        <v>203695599.55101988</v>
      </c>
      <c r="S344" s="2">
        <f t="shared" si="58"/>
        <v>689997.71428570151</v>
      </c>
      <c r="T344" s="2">
        <f t="shared" si="59"/>
        <v>10002.285714285914</v>
      </c>
      <c r="U344" s="2">
        <f t="shared" si="60"/>
        <v>700000</v>
      </c>
      <c r="V344" s="2">
        <f t="shared" si="34"/>
        <v>142553254.41370738</v>
      </c>
      <c r="W344" s="2">
        <f t="shared" si="61"/>
        <v>689997.71428570151</v>
      </c>
      <c r="X344" s="2">
        <f t="shared" si="51"/>
        <v>10002.285714298487</v>
      </c>
      <c r="Y344" s="2">
        <f t="shared" si="62"/>
        <v>61142345.137312457</v>
      </c>
      <c r="Z344" s="2" t="str">
        <f t="shared" si="52"/>
        <v>MEEP</v>
      </c>
      <c r="AA344" s="2">
        <f>IF(Z344="HERE",Y344,AA343+Graph!$G$1*1000)</f>
        <v>110342070.85159823</v>
      </c>
      <c r="AB344" s="2">
        <f t="shared" si="63"/>
        <v>420000</v>
      </c>
      <c r="AC344" s="2">
        <f t="shared" si="64"/>
        <v>59063530.985135883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275</v>
      </c>
      <c r="C345" s="7"/>
      <c r="D345" s="2" t="e">
        <f t="shared" si="55"/>
        <v>#N/A</v>
      </c>
      <c r="E345" s="2" t="e">
        <f t="shared" si="67"/>
        <v>#N/A</v>
      </c>
      <c r="F345" s="2">
        <v>1698465.671548605</v>
      </c>
      <c r="G345" s="2">
        <f t="shared" si="70"/>
        <v>689997.71428571432</v>
      </c>
      <c r="H345" s="2">
        <f t="shared" si="65"/>
        <v>201203060.127992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3355513.5714285914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1724015.9963985384</v>
      </c>
      <c r="Q345" s="2">
        <f t="shared" si="71"/>
        <v>700000</v>
      </c>
      <c r="R345" s="2">
        <f t="shared" si="66"/>
        <v>204395599.55101988</v>
      </c>
      <c r="S345" s="2">
        <f t="shared" si="58"/>
        <v>689997.71428570151</v>
      </c>
      <c r="T345" s="2">
        <f t="shared" si="59"/>
        <v>10002.285714285914</v>
      </c>
      <c r="U345" s="2">
        <f t="shared" si="60"/>
        <v>700000</v>
      </c>
      <c r="V345" s="2">
        <f t="shared" si="34"/>
        <v>143243252.12799308</v>
      </c>
      <c r="W345" s="2">
        <f t="shared" si="61"/>
        <v>689997.71428570151</v>
      </c>
      <c r="X345" s="2">
        <f t="shared" si="51"/>
        <v>10002.285714298487</v>
      </c>
      <c r="Y345" s="2">
        <f t="shared" si="62"/>
        <v>61152347.423026755</v>
      </c>
      <c r="Z345" s="2" t="str">
        <f t="shared" si="52"/>
        <v>MEEP</v>
      </c>
      <c r="AA345" s="2">
        <f>IF(Z345="HERE",Y345,AA344+Graph!$G$1*1000)</f>
        <v>110762070.85159823</v>
      </c>
      <c r="AB345" s="2">
        <f t="shared" si="63"/>
        <v>420000</v>
      </c>
      <c r="AC345" s="2">
        <f t="shared" si="64"/>
        <v>59063530.985135883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276</v>
      </c>
      <c r="C346" s="7"/>
      <c r="D346" s="2" t="e">
        <f t="shared" si="55"/>
        <v>#N/A</v>
      </c>
      <c r="E346" s="2" t="e">
        <f t="shared" si="67"/>
        <v>#N/A</v>
      </c>
      <c r="F346" s="2">
        <v>1702972.8653279543</v>
      </c>
      <c r="G346" s="2">
        <f t="shared" si="70"/>
        <v>689997.71428571432</v>
      </c>
      <c r="H346" s="2">
        <f t="shared" si="65"/>
        <v>201893057.84227771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3365515.8571428773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1728597.5810323954</v>
      </c>
      <c r="Q346" s="2">
        <f t="shared" si="71"/>
        <v>700000</v>
      </c>
      <c r="R346" s="2">
        <f t="shared" si="66"/>
        <v>205095599.55101988</v>
      </c>
      <c r="S346" s="2">
        <f t="shared" si="58"/>
        <v>689997.71428570151</v>
      </c>
      <c r="T346" s="2">
        <f t="shared" si="59"/>
        <v>10002.285714285914</v>
      </c>
      <c r="U346" s="2">
        <f t="shared" si="60"/>
        <v>700000</v>
      </c>
      <c r="V346" s="2">
        <f t="shared" si="34"/>
        <v>143933249.84227878</v>
      </c>
      <c r="W346" s="2">
        <f t="shared" si="61"/>
        <v>689997.71428570151</v>
      </c>
      <c r="X346" s="2">
        <f t="shared" si="51"/>
        <v>10002.285714298487</v>
      </c>
      <c r="Y346" s="2">
        <f t="shared" si="62"/>
        <v>61162349.708741054</v>
      </c>
      <c r="Z346" s="2" t="str">
        <f t="shared" si="52"/>
        <v>MEEP</v>
      </c>
      <c r="AA346" s="2">
        <f>IF(Z346="HERE",Y346,AA345+Graph!$G$1*1000)</f>
        <v>111182070.85159823</v>
      </c>
      <c r="AB346" s="2">
        <f t="shared" si="63"/>
        <v>420000</v>
      </c>
      <c r="AC346" s="2">
        <f t="shared" si="64"/>
        <v>59063530.985135883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277</v>
      </c>
      <c r="C347" s="7"/>
      <c r="D347" s="2" t="e">
        <f t="shared" si="55"/>
        <v>#N/A</v>
      </c>
      <c r="E347" s="2" t="e">
        <f t="shared" si="67"/>
        <v>#N/A</v>
      </c>
      <c r="F347" s="2">
        <v>1707480.0591072738</v>
      </c>
      <c r="G347" s="2">
        <f t="shared" si="70"/>
        <v>689997.71428571432</v>
      </c>
      <c r="H347" s="2">
        <f t="shared" si="65"/>
        <v>202583055.55656341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3375518.1428571632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1733179.1656662524</v>
      </c>
      <c r="Q347" s="2">
        <f t="shared" si="71"/>
        <v>700000</v>
      </c>
      <c r="R347" s="2">
        <f t="shared" si="66"/>
        <v>205795599.55101988</v>
      </c>
      <c r="S347" s="2">
        <f t="shared" si="58"/>
        <v>689997.71428570151</v>
      </c>
      <c r="T347" s="2">
        <f t="shared" si="59"/>
        <v>10002.285714285914</v>
      </c>
      <c r="U347" s="2">
        <f t="shared" si="60"/>
        <v>700000</v>
      </c>
      <c r="V347" s="2">
        <f t="shared" si="34"/>
        <v>144623247.55656448</v>
      </c>
      <c r="W347" s="2">
        <f t="shared" si="61"/>
        <v>689997.71428570151</v>
      </c>
      <c r="X347" s="2">
        <f t="shared" si="51"/>
        <v>10002.285714298487</v>
      </c>
      <c r="Y347" s="2">
        <f t="shared" si="62"/>
        <v>61172351.994455352</v>
      </c>
      <c r="Z347" s="2" t="str">
        <f t="shared" si="52"/>
        <v>MEEP</v>
      </c>
      <c r="AA347" s="2">
        <f>IF(Z347="HERE",Y347,AA346+Graph!$G$1*1000)</f>
        <v>111602070.85159823</v>
      </c>
      <c r="AB347" s="2">
        <f t="shared" si="63"/>
        <v>420000</v>
      </c>
      <c r="AC347" s="2">
        <f t="shared" si="64"/>
        <v>59063530.985135883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278</v>
      </c>
      <c r="C348" s="7"/>
      <c r="D348" s="2" t="e">
        <f t="shared" si="55"/>
        <v>#N/A</v>
      </c>
      <c r="E348" s="2" t="e">
        <f t="shared" si="67"/>
        <v>#N/A</v>
      </c>
      <c r="F348" s="2">
        <v>1711987.2528866231</v>
      </c>
      <c r="G348" s="2">
        <f t="shared" si="70"/>
        <v>689997.71428571432</v>
      </c>
      <c r="H348" s="2">
        <f t="shared" si="65"/>
        <v>203273053.27084911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3385520.4285714491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1737760.7503001094</v>
      </c>
      <c r="Q348" s="2">
        <f t="shared" si="71"/>
        <v>700000</v>
      </c>
      <c r="R348" s="2">
        <f t="shared" si="66"/>
        <v>206495599.55101988</v>
      </c>
      <c r="S348" s="2">
        <f t="shared" si="58"/>
        <v>689997.71428570151</v>
      </c>
      <c r="T348" s="2">
        <f t="shared" si="59"/>
        <v>10002.285714285914</v>
      </c>
      <c r="U348" s="2">
        <f t="shared" si="60"/>
        <v>700000</v>
      </c>
      <c r="V348" s="2">
        <f t="shared" si="34"/>
        <v>145313245.27085018</v>
      </c>
      <c r="W348" s="2">
        <f t="shared" si="61"/>
        <v>689997.71428570151</v>
      </c>
      <c r="X348" s="2">
        <f t="shared" si="51"/>
        <v>10002.285714298487</v>
      </c>
      <c r="Y348" s="2">
        <f t="shared" si="62"/>
        <v>61182354.280169651</v>
      </c>
      <c r="Z348" s="2" t="str">
        <f t="shared" si="52"/>
        <v>MEEP</v>
      </c>
      <c r="AA348" s="2">
        <f>IF(Z348="HERE",Y348,AA347+Graph!$G$1*1000)</f>
        <v>112022070.85159823</v>
      </c>
      <c r="AB348" s="2">
        <f t="shared" si="63"/>
        <v>420000</v>
      </c>
      <c r="AC348" s="2">
        <f t="shared" si="64"/>
        <v>59063530.985135883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279</v>
      </c>
      <c r="C349" s="7"/>
      <c r="D349" s="2" t="e">
        <f t="shared" si="55"/>
        <v>#N/A</v>
      </c>
      <c r="E349" s="2" t="e">
        <f t="shared" si="67"/>
        <v>#N/A</v>
      </c>
      <c r="F349" s="2">
        <v>1716494.4466659427</v>
      </c>
      <c r="G349" s="2">
        <f t="shared" si="70"/>
        <v>689997.71428571432</v>
      </c>
      <c r="H349" s="2">
        <f t="shared" si="65"/>
        <v>203963050.98513481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3395522.714285735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1742342.3349339664</v>
      </c>
      <c r="Q349" s="2">
        <f t="shared" si="71"/>
        <v>700000</v>
      </c>
      <c r="R349" s="2">
        <f t="shared" si="66"/>
        <v>207195599.55101988</v>
      </c>
      <c r="S349" s="2">
        <f t="shared" si="58"/>
        <v>689997.71428570151</v>
      </c>
      <c r="T349" s="2">
        <f t="shared" si="59"/>
        <v>10002.285714285914</v>
      </c>
      <c r="U349" s="2">
        <f t="shared" si="60"/>
        <v>700000</v>
      </c>
      <c r="V349" s="2">
        <f t="shared" si="34"/>
        <v>146003242.98513588</v>
      </c>
      <c r="W349" s="2">
        <f t="shared" si="61"/>
        <v>689997.71428570151</v>
      </c>
      <c r="X349" s="2">
        <f t="shared" si="51"/>
        <v>10002.285714298487</v>
      </c>
      <c r="Y349" s="2">
        <f t="shared" si="62"/>
        <v>61192356.565883949</v>
      </c>
      <c r="Z349" s="2" t="str">
        <f t="shared" si="52"/>
        <v>MEEP</v>
      </c>
      <c r="AA349" s="2">
        <f>IF(Z349="HERE",Y349,AA348+Graph!$G$1*1000)</f>
        <v>112442070.85159823</v>
      </c>
      <c r="AB349" s="2">
        <f t="shared" si="63"/>
        <v>420000</v>
      </c>
      <c r="AC349" s="2">
        <f t="shared" si="64"/>
        <v>59063530.985135883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280</v>
      </c>
      <c r="C350" s="7"/>
      <c r="D350" s="2" t="e">
        <f t="shared" si="55"/>
        <v>#N/A</v>
      </c>
      <c r="E350" s="2" t="e">
        <f t="shared" si="67"/>
        <v>#N/A</v>
      </c>
      <c r="F350" s="2">
        <v>1721001.6404452622</v>
      </c>
      <c r="G350" s="2">
        <f t="shared" si="70"/>
        <v>689997.71428571432</v>
      </c>
      <c r="H350" s="2">
        <f t="shared" si="65"/>
        <v>204653048.69942051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3405525.000000021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1746923.9195678234</v>
      </c>
      <c r="Q350" s="2">
        <f t="shared" si="71"/>
        <v>700000</v>
      </c>
      <c r="R350" s="2">
        <f t="shared" si="66"/>
        <v>207895599.55101988</v>
      </c>
      <c r="S350" s="2">
        <f t="shared" si="58"/>
        <v>689997.71428570151</v>
      </c>
      <c r="T350" s="2">
        <f t="shared" si="59"/>
        <v>10002.285714285914</v>
      </c>
      <c r="U350" s="2">
        <f t="shared" si="60"/>
        <v>700000</v>
      </c>
      <c r="V350" s="2">
        <f t="shared" si="34"/>
        <v>146693240.69942158</v>
      </c>
      <c r="W350" s="2">
        <f t="shared" si="61"/>
        <v>689997.71428570151</v>
      </c>
      <c r="X350" s="2">
        <f t="shared" si="51"/>
        <v>10002.285714298487</v>
      </c>
      <c r="Y350" s="2">
        <f t="shared" si="62"/>
        <v>61202358.851598248</v>
      </c>
      <c r="Z350" s="2" t="str">
        <f t="shared" si="52"/>
        <v>MEEP</v>
      </c>
      <c r="AA350" s="2">
        <f>IF(Z350="HERE",Y350,AA349+Graph!$G$1*1000)</f>
        <v>112862070.85159823</v>
      </c>
      <c r="AB350" s="2">
        <f t="shared" si="63"/>
        <v>420000</v>
      </c>
      <c r="AC350" s="2">
        <f t="shared" si="64"/>
        <v>59063530.985135883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281</v>
      </c>
      <c r="C351" s="7"/>
      <c r="D351" s="2" t="e">
        <f t="shared" si="55"/>
        <v>#N/A</v>
      </c>
      <c r="E351" s="2" t="e">
        <f t="shared" si="67"/>
        <v>#N/A</v>
      </c>
      <c r="F351" s="2">
        <v>1725508.8342246115</v>
      </c>
      <c r="G351" s="2">
        <f t="shared" si="70"/>
        <v>689997.71428571432</v>
      </c>
      <c r="H351" s="2">
        <f t="shared" si="65"/>
        <v>205343046.41370621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3415527.2857143069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1751505.5042016804</v>
      </c>
      <c r="Q351" s="2">
        <f t="shared" si="71"/>
        <v>700000</v>
      </c>
      <c r="R351" s="2">
        <f t="shared" si="66"/>
        <v>208595599.55101988</v>
      </c>
      <c r="S351" s="2">
        <f t="shared" si="58"/>
        <v>689997.71428570151</v>
      </c>
      <c r="T351" s="2">
        <f t="shared" si="59"/>
        <v>10002.285714285914</v>
      </c>
      <c r="U351" s="2">
        <f t="shared" si="60"/>
        <v>700000</v>
      </c>
      <c r="V351" s="2">
        <f t="shared" si="34"/>
        <v>147383238.41370729</v>
      </c>
      <c r="W351" s="2">
        <f t="shared" si="61"/>
        <v>689997.71428570151</v>
      </c>
      <c r="X351" s="2">
        <f t="shared" si="51"/>
        <v>10002.285714298487</v>
      </c>
      <c r="Y351" s="2">
        <f t="shared" ref="Y351:Y385" si="74">IF(COUNT($C352)=0,IF(COUNT($C351)=1,C351,SUM(Y350+X351)),C351)</f>
        <v>61212361.137312546</v>
      </c>
      <c r="Z351" s="2" t="str">
        <f t="shared" si="52"/>
        <v>MEEP</v>
      </c>
      <c r="AA351" s="2">
        <f>IF(Z351="HERE",Y351,AA350+Graph!$G$1*1000)</f>
        <v>113282070.85159823</v>
      </c>
      <c r="AB351" s="2">
        <f t="shared" si="63"/>
        <v>420000</v>
      </c>
      <c r="AC351" s="2">
        <f t="shared" ref="AC351:AC385" si="75">IF(Z352="HERE",V351,AC350)</f>
        <v>59063530.985135883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282</v>
      </c>
      <c r="C352" s="7"/>
      <c r="D352" s="2" t="e">
        <f t="shared" si="55"/>
        <v>#N/A</v>
      </c>
      <c r="E352" s="2" t="e">
        <f t="shared" si="67"/>
        <v>#N/A</v>
      </c>
      <c r="F352" s="2">
        <v>1730016.028003931</v>
      </c>
      <c r="G352" s="2">
        <f t="shared" si="70"/>
        <v>689997.71428571432</v>
      </c>
      <c r="H352" s="2">
        <f t="shared" ref="H352:H385" si="76">IF(COUNT($C353)=0,IF(COUNT($C352)=1,C352,SUM(H351+G352)),C352)</f>
        <v>206033044.12799191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3425529.5714285928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1756087.0888355374</v>
      </c>
      <c r="Q352" s="2">
        <f t="shared" si="71"/>
        <v>700000</v>
      </c>
      <c r="R352" s="2">
        <f t="shared" ref="R352:R385" si="77">IF(COUNT($C353)=0,IF(COUNT($C352)=1,M352,SUM(R351+Q352)),M352)</f>
        <v>209295599.55101988</v>
      </c>
      <c r="S352" s="2">
        <f t="shared" si="58"/>
        <v>689997.71428570151</v>
      </c>
      <c r="T352" s="2">
        <f t="shared" si="59"/>
        <v>10002.285714285914</v>
      </c>
      <c r="U352" s="2">
        <f t="shared" si="60"/>
        <v>700000</v>
      </c>
      <c r="V352" s="2">
        <f t="shared" si="34"/>
        <v>148073236.12799299</v>
      </c>
      <c r="W352" s="2">
        <f t="shared" si="61"/>
        <v>689997.71428570151</v>
      </c>
      <c r="X352" s="2">
        <f t="shared" si="51"/>
        <v>10002.285714298487</v>
      </c>
      <c r="Y352" s="2">
        <f t="shared" si="74"/>
        <v>61222363.423026845</v>
      </c>
      <c r="Z352" s="2" t="str">
        <f t="shared" si="52"/>
        <v>MEEP</v>
      </c>
      <c r="AA352" s="2">
        <f>IF(Z352="HERE",Y352,AA351+Graph!$G$1*1000)</f>
        <v>113702070.85159823</v>
      </c>
      <c r="AB352" s="2">
        <f t="shared" si="63"/>
        <v>420000</v>
      </c>
      <c r="AC352" s="2">
        <f t="shared" si="75"/>
        <v>59063530.985135883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283</v>
      </c>
      <c r="C353" s="7"/>
      <c r="D353" s="2" t="e">
        <f t="shared" si="55"/>
        <v>#N/A</v>
      </c>
      <c r="E353" s="2" t="e">
        <f t="shared" si="67"/>
        <v>#N/A</v>
      </c>
      <c r="F353" s="2">
        <v>1734523.2217832506</v>
      </c>
      <c r="G353" s="2">
        <f t="shared" si="70"/>
        <v>689997.71428571432</v>
      </c>
      <c r="H353" s="2">
        <f t="shared" si="76"/>
        <v>206723041.84227762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3435531.8571428787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1760668.6734693646</v>
      </c>
      <c r="Q353" s="2">
        <f t="shared" si="71"/>
        <v>700000</v>
      </c>
      <c r="R353" s="2">
        <f t="shared" si="77"/>
        <v>209995599.55101988</v>
      </c>
      <c r="S353" s="2">
        <f t="shared" si="58"/>
        <v>689997.71428570151</v>
      </c>
      <c r="T353" s="2">
        <f t="shared" si="59"/>
        <v>10002.285714285914</v>
      </c>
      <c r="U353" s="2">
        <f t="shared" si="60"/>
        <v>700000</v>
      </c>
      <c r="V353" s="2">
        <f t="shared" si="34"/>
        <v>148763233.84227869</v>
      </c>
      <c r="W353" s="2">
        <f t="shared" si="61"/>
        <v>689997.71428570151</v>
      </c>
      <c r="X353" s="2">
        <f t="shared" si="51"/>
        <v>10002.285714298487</v>
      </c>
      <c r="Y353" s="2">
        <f t="shared" si="74"/>
        <v>61232365.708741143</v>
      </c>
      <c r="Z353" s="2" t="str">
        <f t="shared" si="52"/>
        <v>MEEP</v>
      </c>
      <c r="AA353" s="2">
        <f>IF(Z353="HERE",Y353,AA352+Graph!$G$1*1000)</f>
        <v>114122070.85159823</v>
      </c>
      <c r="AB353" s="2">
        <f t="shared" si="63"/>
        <v>420000</v>
      </c>
      <c r="AC353" s="2">
        <f t="shared" si="75"/>
        <v>59063530.985135883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284</v>
      </c>
      <c r="C354" s="7"/>
      <c r="D354" s="2" t="e">
        <f t="shared" si="55"/>
        <v>#N/A</v>
      </c>
      <c r="E354" s="2" t="e">
        <f t="shared" si="67"/>
        <v>#N/A</v>
      </c>
      <c r="F354" s="2">
        <v>1739030.4155625999</v>
      </c>
      <c r="G354" s="2">
        <f t="shared" si="70"/>
        <v>689997.71428571432</v>
      </c>
      <c r="H354" s="2">
        <f t="shared" si="76"/>
        <v>207413039.55656332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3445534.1428571646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1765250.2581032217</v>
      </c>
      <c r="Q354" s="2">
        <f t="shared" si="71"/>
        <v>700000</v>
      </c>
      <c r="R354" s="2">
        <f t="shared" si="77"/>
        <v>210695599.55101988</v>
      </c>
      <c r="S354" s="2">
        <f t="shared" si="58"/>
        <v>689997.71428570151</v>
      </c>
      <c r="T354" s="2">
        <f t="shared" si="59"/>
        <v>10002.285714285914</v>
      </c>
      <c r="U354" s="2">
        <f t="shared" si="60"/>
        <v>700000</v>
      </c>
      <c r="V354" s="2">
        <f t="shared" si="34"/>
        <v>149453231.55656439</v>
      </c>
      <c r="W354" s="2">
        <f t="shared" si="61"/>
        <v>689997.71428570151</v>
      </c>
      <c r="X354" s="2">
        <f t="shared" si="51"/>
        <v>10002.285714298487</v>
      </c>
      <c r="Y354" s="2">
        <f t="shared" si="74"/>
        <v>61242367.994455442</v>
      </c>
      <c r="Z354" s="2" t="str">
        <f t="shared" si="52"/>
        <v>MEEP</v>
      </c>
      <c r="AA354" s="2">
        <f>IF(Z354="HERE",Y354,AA353+Graph!$G$1*1000)</f>
        <v>114542070.85159823</v>
      </c>
      <c r="AB354" s="2">
        <f t="shared" si="63"/>
        <v>420000</v>
      </c>
      <c r="AC354" s="2">
        <f t="shared" si="75"/>
        <v>59063530.985135883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285</v>
      </c>
      <c r="C355" s="7"/>
      <c r="D355" s="2" t="e">
        <f t="shared" si="55"/>
        <v>#N/A</v>
      </c>
      <c r="E355" s="2" t="e">
        <f t="shared" si="67"/>
        <v>#N/A</v>
      </c>
      <c r="F355" s="2">
        <v>1743537.6093419194</v>
      </c>
      <c r="G355" s="2">
        <f t="shared" si="70"/>
        <v>689997.71428571432</v>
      </c>
      <c r="H355" s="2">
        <f t="shared" si="76"/>
        <v>208103037.27084902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3455536.4285714505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1769831.8427370787</v>
      </c>
      <c r="Q355" s="2">
        <f t="shared" si="71"/>
        <v>700000</v>
      </c>
      <c r="R355" s="2">
        <f t="shared" si="77"/>
        <v>211395599.55101988</v>
      </c>
      <c r="S355" s="2">
        <f t="shared" si="58"/>
        <v>689997.71428570151</v>
      </c>
      <c r="T355" s="2">
        <f t="shared" si="59"/>
        <v>10002.285714285914</v>
      </c>
      <c r="U355" s="2">
        <f t="shared" si="60"/>
        <v>700000</v>
      </c>
      <c r="V355" s="2">
        <f t="shared" si="34"/>
        <v>150143229.27085009</v>
      </c>
      <c r="W355" s="2">
        <f t="shared" si="61"/>
        <v>689997.71428570151</v>
      </c>
      <c r="X355" s="2">
        <f t="shared" si="51"/>
        <v>10002.285714298487</v>
      </c>
      <c r="Y355" s="2">
        <f t="shared" si="74"/>
        <v>61252370.28016974</v>
      </c>
      <c r="Z355" s="2" t="str">
        <f t="shared" si="52"/>
        <v>MEEP</v>
      </c>
      <c r="AA355" s="2">
        <f>IF(Z355="HERE",Y355,AA354+Graph!$G$1*1000)</f>
        <v>114962070.85159823</v>
      </c>
      <c r="AB355" s="2">
        <f t="shared" si="63"/>
        <v>420000</v>
      </c>
      <c r="AC355" s="2">
        <f t="shared" si="75"/>
        <v>59063530.985135883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286</v>
      </c>
      <c r="C356" s="7"/>
      <c r="D356" s="2" t="e">
        <f t="shared" si="55"/>
        <v>#N/A</v>
      </c>
      <c r="E356" s="2" t="e">
        <f t="shared" si="67"/>
        <v>#N/A</v>
      </c>
      <c r="F356" s="2">
        <v>1748044.8031212389</v>
      </c>
      <c r="G356" s="2">
        <f t="shared" si="70"/>
        <v>689997.71428571432</v>
      </c>
      <c r="H356" s="2">
        <f t="shared" si="76"/>
        <v>208793034.98513472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3465538.7142857364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1774413.4273709357</v>
      </c>
      <c r="Q356" s="2">
        <f t="shared" si="71"/>
        <v>700000</v>
      </c>
      <c r="R356" s="2">
        <f t="shared" si="77"/>
        <v>212095599.55101988</v>
      </c>
      <c r="S356" s="2">
        <f t="shared" si="58"/>
        <v>689997.71428570151</v>
      </c>
      <c r="T356" s="2">
        <f t="shared" si="59"/>
        <v>10002.285714285914</v>
      </c>
      <c r="U356" s="2">
        <f t="shared" si="60"/>
        <v>700000</v>
      </c>
      <c r="V356" s="2">
        <f t="shared" ref="V356:V385" si="78">H272</f>
        <v>150833226.98513579</v>
      </c>
      <c r="W356" s="2">
        <f t="shared" si="61"/>
        <v>689997.71428570151</v>
      </c>
      <c r="X356" s="2">
        <f t="shared" si="51"/>
        <v>10002.285714298487</v>
      </c>
      <c r="Y356" s="2">
        <f t="shared" si="74"/>
        <v>61262372.565884039</v>
      </c>
      <c r="Z356" s="2" t="str">
        <f t="shared" si="52"/>
        <v>MEEP</v>
      </c>
      <c r="AA356" s="2">
        <f>IF(Z356="HERE",Y356,AA355+Graph!$G$1*1000)</f>
        <v>115382070.85159823</v>
      </c>
      <c r="AB356" s="2">
        <f t="shared" si="63"/>
        <v>420000</v>
      </c>
      <c r="AC356" s="2">
        <f t="shared" si="75"/>
        <v>59063530.985135883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287</v>
      </c>
      <c r="C357" s="7"/>
      <c r="D357" s="2" t="e">
        <f t="shared" si="55"/>
        <v>#N/A</v>
      </c>
      <c r="E357" s="2" t="e">
        <f t="shared" si="67"/>
        <v>#N/A</v>
      </c>
      <c r="F357" s="2">
        <v>1752551.9969005883</v>
      </c>
      <c r="G357" s="2">
        <f t="shared" si="70"/>
        <v>689997.71428571432</v>
      </c>
      <c r="H357" s="2">
        <f t="shared" si="76"/>
        <v>209483032.69942042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3475541.0000000224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1778995.0120047927</v>
      </c>
      <c r="Q357" s="2">
        <f t="shared" si="71"/>
        <v>700000</v>
      </c>
      <c r="R357" s="2">
        <f t="shared" si="77"/>
        <v>212795599.55101988</v>
      </c>
      <c r="S357" s="2">
        <f t="shared" si="58"/>
        <v>689997.71428570151</v>
      </c>
      <c r="T357" s="2">
        <f t="shared" si="59"/>
        <v>10002.285714285914</v>
      </c>
      <c r="U357" s="2">
        <f t="shared" si="60"/>
        <v>700000</v>
      </c>
      <c r="V357" s="2">
        <f t="shared" si="78"/>
        <v>151523224.6994215</v>
      </c>
      <c r="W357" s="2">
        <f t="shared" si="61"/>
        <v>689997.71428570151</v>
      </c>
      <c r="X357" s="2">
        <f t="shared" si="51"/>
        <v>10002.285714298487</v>
      </c>
      <c r="Y357" s="2">
        <f t="shared" si="74"/>
        <v>61272374.851598337</v>
      </c>
      <c r="Z357" s="2" t="str">
        <f t="shared" si="52"/>
        <v>MEEP</v>
      </c>
      <c r="AA357" s="2">
        <f>IF(Z357="HERE",Y357,AA356+Graph!$G$1*1000)</f>
        <v>115802070.85159823</v>
      </c>
      <c r="AB357" s="2">
        <f t="shared" si="63"/>
        <v>420000</v>
      </c>
      <c r="AC357" s="2">
        <f t="shared" si="75"/>
        <v>59063530.985135883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288</v>
      </c>
      <c r="C358" s="7"/>
      <c r="D358" s="2" t="e">
        <f t="shared" si="55"/>
        <v>#N/A</v>
      </c>
      <c r="E358" s="2" t="e">
        <f t="shared" si="67"/>
        <v>#N/A</v>
      </c>
      <c r="F358" s="2">
        <v>1757059.1906799078</v>
      </c>
      <c r="G358" s="2">
        <f t="shared" ref="G358:G385" si="79">IF(F358&gt;700000,$AK$31*1000,F358)</f>
        <v>689997.71428571432</v>
      </c>
      <c r="H358" s="2">
        <f t="shared" si="76"/>
        <v>210173030.41370612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3485543.2857143083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1783576.5966386497</v>
      </c>
      <c r="Q358" s="2">
        <f t="shared" ref="Q358:Q385" si="80">IF(P358&gt;700000,700000,P358)</f>
        <v>700000</v>
      </c>
      <c r="R358" s="2">
        <f t="shared" si="77"/>
        <v>213495599.55101988</v>
      </c>
      <c r="S358" s="2">
        <f t="shared" si="58"/>
        <v>689997.71428570151</v>
      </c>
      <c r="T358" s="2">
        <f t="shared" si="59"/>
        <v>10002.285714285914</v>
      </c>
      <c r="U358" s="2">
        <f t="shared" si="60"/>
        <v>700000</v>
      </c>
      <c r="V358" s="2">
        <f t="shared" si="78"/>
        <v>152213222.4137072</v>
      </c>
      <c r="W358" s="2">
        <f t="shared" si="61"/>
        <v>689997.71428570151</v>
      </c>
      <c r="X358" s="2">
        <f t="shared" si="51"/>
        <v>10002.285714298487</v>
      </c>
      <c r="Y358" s="2">
        <f t="shared" si="74"/>
        <v>61282377.137312636</v>
      </c>
      <c r="Z358" s="2" t="str">
        <f t="shared" si="52"/>
        <v>MEEP</v>
      </c>
      <c r="AA358" s="2">
        <f>IF(Z358="HERE",Y358,AA357+Graph!$G$1*1000)</f>
        <v>116222070.85159823</v>
      </c>
      <c r="AB358" s="2">
        <f t="shared" si="63"/>
        <v>420000</v>
      </c>
      <c r="AC358" s="2">
        <f t="shared" si="75"/>
        <v>59063530.985135883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289</v>
      </c>
      <c r="C359" s="7"/>
      <c r="D359" s="2" t="e">
        <f t="shared" si="55"/>
        <v>#N/A</v>
      </c>
      <c r="E359" s="2" t="e">
        <f t="shared" si="67"/>
        <v>#N/A</v>
      </c>
      <c r="F359" s="2">
        <v>1761566.3844592273</v>
      </c>
      <c r="G359" s="2">
        <f t="shared" si="79"/>
        <v>689997.71428571432</v>
      </c>
      <c r="H359" s="2">
        <f t="shared" si="76"/>
        <v>210863028.12799183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3495545.5714285942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1788158.1812725067</v>
      </c>
      <c r="Q359" s="2">
        <f t="shared" si="80"/>
        <v>700000</v>
      </c>
      <c r="R359" s="2">
        <f t="shared" si="77"/>
        <v>214195599.55101988</v>
      </c>
      <c r="S359" s="2">
        <f t="shared" si="58"/>
        <v>689997.71428570151</v>
      </c>
      <c r="T359" s="2">
        <f t="shared" si="59"/>
        <v>10002.285714285914</v>
      </c>
      <c r="U359" s="2">
        <f t="shared" si="60"/>
        <v>700000</v>
      </c>
      <c r="V359" s="2">
        <f t="shared" si="78"/>
        <v>152903220.1279929</v>
      </c>
      <c r="W359" s="2">
        <f t="shared" si="61"/>
        <v>689997.71428570151</v>
      </c>
      <c r="X359" s="2">
        <f t="shared" si="51"/>
        <v>10002.285714298487</v>
      </c>
      <c r="Y359" s="2">
        <f t="shared" si="74"/>
        <v>61292379.423026934</v>
      </c>
      <c r="Z359" s="2" t="str">
        <f t="shared" si="52"/>
        <v>MEEP</v>
      </c>
      <c r="AA359" s="2">
        <f>IF(Z359="HERE",Y359,AA358+Graph!$G$1*1000)</f>
        <v>116642070.85159823</v>
      </c>
      <c r="AB359" s="2">
        <f t="shared" si="63"/>
        <v>420000</v>
      </c>
      <c r="AC359" s="2">
        <f t="shared" si="75"/>
        <v>59063530.985135883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290</v>
      </c>
      <c r="C360" s="7"/>
      <c r="D360" s="2" t="e">
        <f t="shared" si="55"/>
        <v>#N/A</v>
      </c>
      <c r="E360" s="2" t="e">
        <f t="shared" si="67"/>
        <v>#N/A</v>
      </c>
      <c r="F360" s="2">
        <v>1766073.5782385767</v>
      </c>
      <c r="G360" s="2">
        <f t="shared" si="79"/>
        <v>689997.71428571432</v>
      </c>
      <c r="H360" s="2">
        <f t="shared" si="76"/>
        <v>211553025.84227753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3505547.8571428801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1792739.7659063637</v>
      </c>
      <c r="Q360" s="2">
        <f t="shared" si="80"/>
        <v>700000</v>
      </c>
      <c r="R360" s="2">
        <f t="shared" si="77"/>
        <v>214895599.55101988</v>
      </c>
      <c r="S360" s="2">
        <f t="shared" si="58"/>
        <v>689997.71428570151</v>
      </c>
      <c r="T360" s="2">
        <f t="shared" si="59"/>
        <v>10002.285714285914</v>
      </c>
      <c r="U360" s="2">
        <f t="shared" si="60"/>
        <v>700000</v>
      </c>
      <c r="V360" s="2">
        <f t="shared" si="78"/>
        <v>153593217.8422786</v>
      </c>
      <c r="W360" s="2">
        <f t="shared" si="61"/>
        <v>689997.71428570151</v>
      </c>
      <c r="X360" s="2">
        <f t="shared" si="51"/>
        <v>10002.285714298487</v>
      </c>
      <c r="Y360" s="2">
        <f t="shared" si="74"/>
        <v>61302381.708741233</v>
      </c>
      <c r="Z360" s="2" t="str">
        <f t="shared" si="52"/>
        <v>MEEP</v>
      </c>
      <c r="AA360" s="2">
        <f>IF(Z360="HERE",Y360,AA359+Graph!$G$1*1000)</f>
        <v>117062070.85159823</v>
      </c>
      <c r="AB360" s="2">
        <f t="shared" si="63"/>
        <v>420000</v>
      </c>
      <c r="AC360" s="2">
        <f t="shared" si="75"/>
        <v>59063530.985135883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291</v>
      </c>
      <c r="C361" s="7"/>
      <c r="D361" s="2" t="e">
        <f t="shared" si="55"/>
        <v>#N/A</v>
      </c>
      <c r="E361" s="2" t="e">
        <f t="shared" si="67"/>
        <v>#N/A</v>
      </c>
      <c r="F361" s="2">
        <v>1770580.7720178962</v>
      </c>
      <c r="G361" s="2">
        <f t="shared" si="79"/>
        <v>689997.71428571432</v>
      </c>
      <c r="H361" s="2">
        <f t="shared" si="76"/>
        <v>212243023.55656323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3515550.142857166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1797321.3505402207</v>
      </c>
      <c r="Q361" s="2">
        <f t="shared" si="80"/>
        <v>700000</v>
      </c>
      <c r="R361" s="2">
        <f t="shared" si="77"/>
        <v>215595599.55101988</v>
      </c>
      <c r="S361" s="2">
        <f t="shared" si="58"/>
        <v>689997.71428570151</v>
      </c>
      <c r="T361" s="2">
        <f t="shared" si="59"/>
        <v>10002.285714285914</v>
      </c>
      <c r="U361" s="2">
        <f t="shared" si="60"/>
        <v>700000</v>
      </c>
      <c r="V361" s="2">
        <f t="shared" si="78"/>
        <v>154283215.5565643</v>
      </c>
      <c r="W361" s="2">
        <f t="shared" si="61"/>
        <v>689997.71428570151</v>
      </c>
      <c r="X361" s="2">
        <f t="shared" si="51"/>
        <v>10002.285714298487</v>
      </c>
      <c r="Y361" s="2">
        <f t="shared" si="74"/>
        <v>61312383.994455531</v>
      </c>
      <c r="Z361" s="2" t="str">
        <f t="shared" si="52"/>
        <v>MEEP</v>
      </c>
      <c r="AA361" s="2">
        <f>IF(Z361="HERE",Y361,AA360+Graph!$G$1*1000)</f>
        <v>117482070.85159823</v>
      </c>
      <c r="AB361" s="2">
        <f t="shared" si="63"/>
        <v>420000</v>
      </c>
      <c r="AC361" s="2">
        <f t="shared" si="75"/>
        <v>59063530.985135883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292</v>
      </c>
      <c r="C362" s="7"/>
      <c r="D362" s="2" t="e">
        <f t="shared" si="55"/>
        <v>#N/A</v>
      </c>
      <c r="E362" s="2" t="e">
        <f t="shared" si="67"/>
        <v>#N/A</v>
      </c>
      <c r="F362" s="2">
        <v>1775087.9657972157</v>
      </c>
      <c r="G362" s="2">
        <f t="shared" si="79"/>
        <v>689997.71428571432</v>
      </c>
      <c r="H362" s="2">
        <f t="shared" si="76"/>
        <v>212933021.27084893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3525552.4285714519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1801902.9351740479</v>
      </c>
      <c r="Q362" s="2">
        <f t="shared" si="80"/>
        <v>700000</v>
      </c>
      <c r="R362" s="2">
        <f t="shared" si="77"/>
        <v>216295599.55101988</v>
      </c>
      <c r="S362" s="2">
        <f t="shared" si="58"/>
        <v>689997.71428570151</v>
      </c>
      <c r="T362" s="2">
        <f t="shared" si="59"/>
        <v>10002.285714285914</v>
      </c>
      <c r="U362" s="2">
        <f t="shared" si="60"/>
        <v>700000</v>
      </c>
      <c r="V362" s="2">
        <f t="shared" si="78"/>
        <v>154973213.27085</v>
      </c>
      <c r="W362" s="2">
        <f t="shared" si="61"/>
        <v>689997.71428570151</v>
      </c>
      <c r="X362" s="2">
        <f t="shared" si="51"/>
        <v>10002.285714298487</v>
      </c>
      <c r="Y362" s="2">
        <f t="shared" si="74"/>
        <v>61322386.28016983</v>
      </c>
      <c r="Z362" s="2" t="str">
        <f t="shared" si="52"/>
        <v>MEEP</v>
      </c>
      <c r="AA362" s="2">
        <f>IF(Z362="HERE",Y362,AA361+Graph!$G$1*1000)</f>
        <v>117902070.85159823</v>
      </c>
      <c r="AB362" s="2">
        <f t="shared" si="63"/>
        <v>420000</v>
      </c>
      <c r="AC362" s="2">
        <f t="shared" si="75"/>
        <v>59063530.985135883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293</v>
      </c>
      <c r="C363" s="7"/>
      <c r="D363" s="2" t="e">
        <f t="shared" si="55"/>
        <v>#N/A</v>
      </c>
      <c r="E363" s="2" t="e">
        <f t="shared" si="67"/>
        <v>#N/A</v>
      </c>
      <c r="F363" s="2">
        <v>1779595.159576565</v>
      </c>
      <c r="G363" s="2">
        <f t="shared" si="79"/>
        <v>689997.71428571432</v>
      </c>
      <c r="H363" s="2">
        <f t="shared" si="76"/>
        <v>213623018.98513463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3535554.7142857378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1806484.519807905</v>
      </c>
      <c r="Q363" s="2">
        <f t="shared" si="80"/>
        <v>700000</v>
      </c>
      <c r="R363" s="2">
        <f t="shared" si="77"/>
        <v>216995599.55101988</v>
      </c>
      <c r="S363" s="2">
        <f t="shared" si="58"/>
        <v>689997.71428570151</v>
      </c>
      <c r="T363" s="2">
        <f t="shared" si="59"/>
        <v>10002.285714285914</v>
      </c>
      <c r="U363" s="2">
        <f t="shared" si="60"/>
        <v>700000</v>
      </c>
      <c r="V363" s="2">
        <f t="shared" si="78"/>
        <v>155663210.9851357</v>
      </c>
      <c r="W363" s="2">
        <f t="shared" si="61"/>
        <v>689997.71428570151</v>
      </c>
      <c r="X363" s="2">
        <f t="shared" si="51"/>
        <v>10002.285714298487</v>
      </c>
      <c r="Y363" s="2">
        <f t="shared" si="74"/>
        <v>61332388.565884128</v>
      </c>
      <c r="Z363" s="2" t="str">
        <f t="shared" si="52"/>
        <v>MEEP</v>
      </c>
      <c r="AA363" s="2">
        <f>IF(Z363="HERE",Y363,AA362+Graph!$G$1*1000)</f>
        <v>118322070.85159823</v>
      </c>
      <c r="AB363" s="2">
        <f t="shared" si="63"/>
        <v>420000</v>
      </c>
      <c r="AC363" s="2">
        <f t="shared" si="75"/>
        <v>59063530.985135883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294</v>
      </c>
      <c r="C364" s="7"/>
      <c r="D364" s="2" t="e">
        <f t="shared" si="55"/>
        <v>#N/A</v>
      </c>
      <c r="E364" s="2" t="e">
        <f t="shared" si="67"/>
        <v>#N/A</v>
      </c>
      <c r="F364" s="2">
        <v>1784102.3533558846</v>
      </c>
      <c r="G364" s="2">
        <f t="shared" si="79"/>
        <v>689997.71428571432</v>
      </c>
      <c r="H364" s="2">
        <f t="shared" si="76"/>
        <v>214313016.69942033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3545557.0000000237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1811066.104441762</v>
      </c>
      <c r="Q364" s="2">
        <f t="shared" si="80"/>
        <v>700000</v>
      </c>
      <c r="R364" s="2">
        <f t="shared" si="77"/>
        <v>217695599.55101988</v>
      </c>
      <c r="S364" s="2">
        <f t="shared" si="58"/>
        <v>689997.71428570151</v>
      </c>
      <c r="T364" s="2">
        <f t="shared" si="59"/>
        <v>10002.285714285914</v>
      </c>
      <c r="U364" s="2">
        <f t="shared" si="60"/>
        <v>700000</v>
      </c>
      <c r="V364" s="2">
        <f t="shared" si="78"/>
        <v>156353208.69942141</v>
      </c>
      <c r="W364" s="2">
        <f t="shared" si="61"/>
        <v>689997.71428570151</v>
      </c>
      <c r="X364" s="2">
        <f t="shared" si="51"/>
        <v>10002.285714298487</v>
      </c>
      <c r="Y364" s="2">
        <f t="shared" si="74"/>
        <v>61342390.851598427</v>
      </c>
      <c r="Z364" s="2" t="str">
        <f t="shared" si="52"/>
        <v>MEEP</v>
      </c>
      <c r="AA364" s="2">
        <f>IF(Z364="HERE",Y364,AA363+Graph!$G$1*1000)</f>
        <v>118742070.85159823</v>
      </c>
      <c r="AB364" s="2">
        <f t="shared" si="63"/>
        <v>420000</v>
      </c>
      <c r="AC364" s="2">
        <f t="shared" si="75"/>
        <v>59063530.985135883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295</v>
      </c>
      <c r="C365" s="7"/>
      <c r="D365" s="2" t="e">
        <f t="shared" si="55"/>
        <v>#N/A</v>
      </c>
      <c r="E365" s="2" t="e">
        <f t="shared" si="67"/>
        <v>#N/A</v>
      </c>
      <c r="F365" s="2">
        <v>1788609.5471352041</v>
      </c>
      <c r="G365" s="2">
        <f t="shared" si="79"/>
        <v>689997.71428571432</v>
      </c>
      <c r="H365" s="2">
        <f t="shared" si="76"/>
        <v>215003014.41370603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3555559.2857143097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1815647.689075619</v>
      </c>
      <c r="Q365" s="2">
        <f t="shared" si="80"/>
        <v>700000</v>
      </c>
      <c r="R365" s="2">
        <f t="shared" si="77"/>
        <v>218395599.55101988</v>
      </c>
      <c r="S365" s="2">
        <f t="shared" si="58"/>
        <v>689997.71428570151</v>
      </c>
      <c r="T365" s="2">
        <f t="shared" si="59"/>
        <v>10002.285714285914</v>
      </c>
      <c r="U365" s="2">
        <f t="shared" si="60"/>
        <v>700000</v>
      </c>
      <c r="V365" s="2">
        <f t="shared" si="78"/>
        <v>157043206.41370711</v>
      </c>
      <c r="W365" s="2">
        <f t="shared" si="61"/>
        <v>689997.71428570151</v>
      </c>
      <c r="X365" s="2">
        <f t="shared" si="51"/>
        <v>10002.285714298487</v>
      </c>
      <c r="Y365" s="2">
        <f t="shared" si="74"/>
        <v>61352393.137312725</v>
      </c>
      <c r="Z365" s="2" t="str">
        <f t="shared" si="52"/>
        <v>MEEP</v>
      </c>
      <c r="AA365" s="2">
        <f>IF(Z365="HERE",Y365,AA364+Graph!$G$1*1000)</f>
        <v>119162070.85159823</v>
      </c>
      <c r="AB365" s="2">
        <f t="shared" si="63"/>
        <v>420000</v>
      </c>
      <c r="AC365" s="2">
        <f t="shared" si="75"/>
        <v>59063530.985135883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296</v>
      </c>
      <c r="C366" s="7"/>
      <c r="D366" s="2" t="e">
        <f t="shared" si="55"/>
        <v>#N/A</v>
      </c>
      <c r="E366" s="2" t="e">
        <f t="shared" si="67"/>
        <v>#N/A</v>
      </c>
      <c r="F366" s="2">
        <v>1793116.7409145534</v>
      </c>
      <c r="G366" s="2">
        <f t="shared" si="79"/>
        <v>689997.71428571432</v>
      </c>
      <c r="H366" s="2">
        <f t="shared" si="76"/>
        <v>215693012.12799174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3565561.5714285956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1820229.273709476</v>
      </c>
      <c r="Q366" s="2">
        <f t="shared" si="80"/>
        <v>700000</v>
      </c>
      <c r="R366" s="2">
        <f t="shared" si="77"/>
        <v>219095599.55101988</v>
      </c>
      <c r="S366" s="2">
        <f t="shared" si="58"/>
        <v>689997.71428570151</v>
      </c>
      <c r="T366" s="2">
        <f t="shared" si="59"/>
        <v>10002.285714285914</v>
      </c>
      <c r="U366" s="2">
        <f t="shared" si="60"/>
        <v>700000</v>
      </c>
      <c r="V366" s="2">
        <f t="shared" si="78"/>
        <v>157733204.12799281</v>
      </c>
      <c r="W366" s="2">
        <f t="shared" si="61"/>
        <v>689997.71428570151</v>
      </c>
      <c r="X366" s="2">
        <f t="shared" si="51"/>
        <v>10002.285714298487</v>
      </c>
      <c r="Y366" s="2">
        <f t="shared" si="74"/>
        <v>61362395.423027024</v>
      </c>
      <c r="Z366" s="2" t="str">
        <f t="shared" si="52"/>
        <v>MEEP</v>
      </c>
      <c r="AA366" s="2">
        <f>IF(Z366="HERE",Y366,AA365+Graph!$G$1*1000)</f>
        <v>119582070.85159823</v>
      </c>
      <c r="AB366" s="2">
        <f t="shared" si="63"/>
        <v>420000</v>
      </c>
      <c r="AC366" s="2">
        <f t="shared" si="75"/>
        <v>59063530.985135883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297</v>
      </c>
      <c r="C367" s="7"/>
      <c r="D367" s="2" t="e">
        <f t="shared" si="55"/>
        <v>#N/A</v>
      </c>
      <c r="E367" s="2" t="e">
        <f t="shared" si="67"/>
        <v>#N/A</v>
      </c>
      <c r="F367" s="2">
        <v>1797623.9346938729</v>
      </c>
      <c r="G367" s="2">
        <f t="shared" si="79"/>
        <v>689997.71428571432</v>
      </c>
      <c r="H367" s="2">
        <f t="shared" si="76"/>
        <v>216383009.84227744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3575563.8571428815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1824810.858343333</v>
      </c>
      <c r="Q367" s="2">
        <f t="shared" si="80"/>
        <v>700000</v>
      </c>
      <c r="R367" s="2">
        <f t="shared" si="77"/>
        <v>219795599.55101988</v>
      </c>
      <c r="S367" s="2">
        <f t="shared" si="58"/>
        <v>689997.71428570151</v>
      </c>
      <c r="T367" s="2">
        <f t="shared" si="59"/>
        <v>10002.285714285914</v>
      </c>
      <c r="U367" s="2">
        <f t="shared" si="60"/>
        <v>700000</v>
      </c>
      <c r="V367" s="2">
        <f t="shared" si="78"/>
        <v>158423201.84227851</v>
      </c>
      <c r="W367" s="2">
        <f t="shared" si="61"/>
        <v>689997.71428570151</v>
      </c>
      <c r="X367" s="2">
        <f t="shared" si="51"/>
        <v>10002.285714298487</v>
      </c>
      <c r="Y367" s="2">
        <f t="shared" si="74"/>
        <v>61372397.708741322</v>
      </c>
      <c r="Z367" s="2" t="str">
        <f t="shared" si="52"/>
        <v>MEEP</v>
      </c>
      <c r="AA367" s="2">
        <f>IF(Z367="HERE",Y367,AA366+Graph!$G$1*1000)</f>
        <v>120002070.85159823</v>
      </c>
      <c r="AB367" s="2">
        <f t="shared" si="63"/>
        <v>420000</v>
      </c>
      <c r="AC367" s="2">
        <f t="shared" si="75"/>
        <v>59063530.985135883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298</v>
      </c>
      <c r="C368" s="7"/>
      <c r="D368" s="2" t="e">
        <f t="shared" si="55"/>
        <v>#N/A</v>
      </c>
      <c r="E368" s="2" t="e">
        <f t="shared" si="67"/>
        <v>#N/A</v>
      </c>
      <c r="F368" s="2">
        <v>1802131.1284732223</v>
      </c>
      <c r="G368" s="2">
        <f t="shared" si="79"/>
        <v>689997.71428571432</v>
      </c>
      <c r="H368" s="2">
        <f t="shared" si="76"/>
        <v>217073007.55656314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3585566.1428571674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1829392.44297719</v>
      </c>
      <c r="Q368" s="2">
        <f t="shared" si="80"/>
        <v>700000</v>
      </c>
      <c r="R368" s="2">
        <f t="shared" si="77"/>
        <v>220495599.55101988</v>
      </c>
      <c r="S368" s="2">
        <f t="shared" si="58"/>
        <v>689997.71428570151</v>
      </c>
      <c r="T368" s="2">
        <f t="shared" si="59"/>
        <v>10002.285714285914</v>
      </c>
      <c r="U368" s="2">
        <f t="shared" si="60"/>
        <v>700000</v>
      </c>
      <c r="V368" s="2">
        <f t="shared" si="78"/>
        <v>159113199.55656421</v>
      </c>
      <c r="W368" s="2">
        <f t="shared" si="61"/>
        <v>689997.71428570151</v>
      </c>
      <c r="X368" s="2">
        <f t="shared" si="51"/>
        <v>10002.285714298487</v>
      </c>
      <c r="Y368" s="2">
        <f t="shared" si="74"/>
        <v>61382399.994455621</v>
      </c>
      <c r="Z368" s="2" t="str">
        <f t="shared" si="52"/>
        <v>MEEP</v>
      </c>
      <c r="AA368" s="2">
        <f>IF(Z368="HERE",Y368,AA367+Graph!$G$1*1000)</f>
        <v>120422070.85159823</v>
      </c>
      <c r="AB368" s="2">
        <f t="shared" si="63"/>
        <v>420000</v>
      </c>
      <c r="AC368" s="2">
        <f t="shared" si="75"/>
        <v>59063530.985135883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299</v>
      </c>
      <c r="C369" s="7"/>
      <c r="D369" s="2" t="e">
        <f t="shared" si="55"/>
        <v>#N/A</v>
      </c>
      <c r="E369" s="2" t="e">
        <f t="shared" si="67"/>
        <v>#N/A</v>
      </c>
      <c r="F369" s="2">
        <v>1806638.3222525418</v>
      </c>
      <c r="G369" s="2">
        <f t="shared" si="79"/>
        <v>689997.71428571432</v>
      </c>
      <c r="H369" s="2">
        <f t="shared" si="76"/>
        <v>217763005.27084884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3595568.4285714533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1833974.027611047</v>
      </c>
      <c r="Q369" s="2">
        <f t="shared" si="80"/>
        <v>700000</v>
      </c>
      <c r="R369" s="2">
        <f t="shared" si="77"/>
        <v>221195599.55101988</v>
      </c>
      <c r="S369" s="2">
        <f t="shared" si="58"/>
        <v>689997.71428570151</v>
      </c>
      <c r="T369" s="2">
        <f t="shared" si="59"/>
        <v>10002.285714285914</v>
      </c>
      <c r="U369" s="2">
        <f t="shared" si="60"/>
        <v>700000</v>
      </c>
      <c r="V369" s="2">
        <f t="shared" si="78"/>
        <v>159803197.27084991</v>
      </c>
      <c r="W369" s="2">
        <f t="shared" si="61"/>
        <v>689997.71428570151</v>
      </c>
      <c r="X369" s="2">
        <f t="shared" si="51"/>
        <v>10002.285714298487</v>
      </c>
      <c r="Y369" s="2">
        <f t="shared" si="74"/>
        <v>61392402.280169919</v>
      </c>
      <c r="Z369" s="2" t="str">
        <f t="shared" si="52"/>
        <v>MEEP</v>
      </c>
      <c r="AA369" s="2">
        <f>IF(Z369="HERE",Y369,AA368+Graph!$G$1*1000)</f>
        <v>120842070.85159823</v>
      </c>
      <c r="AB369" s="2">
        <f t="shared" si="63"/>
        <v>420000</v>
      </c>
      <c r="AC369" s="2">
        <f t="shared" si="75"/>
        <v>59063530.985135883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300</v>
      </c>
      <c r="C370" s="7"/>
      <c r="D370" s="2" t="e">
        <f t="shared" si="55"/>
        <v>#N/A</v>
      </c>
      <c r="E370" s="2" t="e">
        <f t="shared" si="67"/>
        <v>#N/A</v>
      </c>
      <c r="F370" s="2">
        <v>1811145.5160318613</v>
      </c>
      <c r="G370" s="2">
        <f t="shared" si="79"/>
        <v>689997.71428571432</v>
      </c>
      <c r="H370" s="2">
        <f t="shared" si="76"/>
        <v>218453002.98513454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3605570.7142857392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1838555.6122448742</v>
      </c>
      <c r="Q370" s="2">
        <f t="shared" si="80"/>
        <v>700000</v>
      </c>
      <c r="R370" s="2">
        <f t="shared" si="77"/>
        <v>221895599.55101988</v>
      </c>
      <c r="S370" s="2">
        <f t="shared" si="58"/>
        <v>689997.71428570151</v>
      </c>
      <c r="T370" s="2">
        <f t="shared" si="59"/>
        <v>10002.285714285914</v>
      </c>
      <c r="U370" s="2">
        <f t="shared" si="60"/>
        <v>700000</v>
      </c>
      <c r="V370" s="2">
        <f t="shared" si="78"/>
        <v>160493194.98513561</v>
      </c>
      <c r="W370" s="2">
        <f t="shared" si="61"/>
        <v>689997.71428570151</v>
      </c>
      <c r="X370" s="2">
        <f t="shared" si="51"/>
        <v>10002.285714298487</v>
      </c>
      <c r="Y370" s="2">
        <f t="shared" si="74"/>
        <v>61402404.565884218</v>
      </c>
      <c r="Z370" s="2" t="str">
        <f t="shared" si="52"/>
        <v>MEEP</v>
      </c>
      <c r="AA370" s="2">
        <f>IF(Z370="HERE",Y370,AA369+Graph!$G$1*1000)</f>
        <v>121262070.85159823</v>
      </c>
      <c r="AB370" s="2">
        <f t="shared" si="63"/>
        <v>420000</v>
      </c>
      <c r="AC370" s="2">
        <f t="shared" si="75"/>
        <v>59063530.985135883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301</v>
      </c>
      <c r="C371" s="7"/>
      <c r="D371" s="2" t="e">
        <f t="shared" si="55"/>
        <v>#N/A</v>
      </c>
      <c r="E371" s="2" t="e">
        <f t="shared" si="67"/>
        <v>#N/A</v>
      </c>
      <c r="F371" s="2">
        <v>1815652.7098112106</v>
      </c>
      <c r="G371" s="2">
        <f t="shared" si="79"/>
        <v>689997.71428571432</v>
      </c>
      <c r="H371" s="2">
        <f t="shared" si="76"/>
        <v>219143000.69942024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3615573.0000000251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1843137.1968787313</v>
      </c>
      <c r="Q371" s="2">
        <f t="shared" si="80"/>
        <v>700000</v>
      </c>
      <c r="R371" s="2">
        <f t="shared" si="77"/>
        <v>222595599.55101988</v>
      </c>
      <c r="S371" s="2">
        <f t="shared" si="58"/>
        <v>689997.71428570151</v>
      </c>
      <c r="T371" s="2">
        <f t="shared" si="59"/>
        <v>10002.285714285914</v>
      </c>
      <c r="U371" s="2">
        <f t="shared" si="60"/>
        <v>700000</v>
      </c>
      <c r="V371" s="2">
        <f t="shared" si="78"/>
        <v>161183192.69942132</v>
      </c>
      <c r="W371" s="2">
        <f t="shared" si="61"/>
        <v>689997.71428570151</v>
      </c>
      <c r="X371" s="2">
        <f t="shared" si="51"/>
        <v>10002.285714298487</v>
      </c>
      <c r="Y371" s="2">
        <f t="shared" si="74"/>
        <v>61412406.851598516</v>
      </c>
      <c r="Z371" s="2" t="str">
        <f t="shared" si="52"/>
        <v>MEEP</v>
      </c>
      <c r="AA371" s="2">
        <f>IF(Z371="HERE",Y371,AA370+Graph!$G$1*1000)</f>
        <v>121682070.85159823</v>
      </c>
      <c r="AB371" s="2">
        <f t="shared" si="63"/>
        <v>420000</v>
      </c>
      <c r="AC371" s="2">
        <f t="shared" si="75"/>
        <v>59063530.985135883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302</v>
      </c>
      <c r="C372" s="7"/>
      <c r="D372" s="2" t="e">
        <f t="shared" si="55"/>
        <v>#N/A</v>
      </c>
      <c r="E372" s="2" t="e">
        <f t="shared" si="67"/>
        <v>#N/A</v>
      </c>
      <c r="F372" s="2">
        <v>1820159.9035905302</v>
      </c>
      <c r="G372" s="2">
        <f t="shared" si="79"/>
        <v>689997.71428571432</v>
      </c>
      <c r="H372" s="2">
        <f t="shared" si="76"/>
        <v>219832998.41370595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3625575.2857143111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1847718.7815125883</v>
      </c>
      <c r="Q372" s="2">
        <f t="shared" si="80"/>
        <v>700000</v>
      </c>
      <c r="R372" s="2">
        <f t="shared" si="77"/>
        <v>223295599.55101988</v>
      </c>
      <c r="S372" s="2">
        <f t="shared" si="58"/>
        <v>689997.71428570151</v>
      </c>
      <c r="T372" s="2">
        <f t="shared" si="59"/>
        <v>10002.285714285914</v>
      </c>
      <c r="U372" s="2">
        <f t="shared" si="60"/>
        <v>700000</v>
      </c>
      <c r="V372" s="2">
        <f t="shared" si="78"/>
        <v>161873190.41370702</v>
      </c>
      <c r="W372" s="2">
        <f t="shared" si="61"/>
        <v>689997.71428570151</v>
      </c>
      <c r="X372" s="2">
        <f t="shared" si="51"/>
        <v>10002.285714298487</v>
      </c>
      <c r="Y372" s="2">
        <f t="shared" si="74"/>
        <v>61422409.137312815</v>
      </c>
      <c r="Z372" s="2" t="str">
        <f t="shared" si="52"/>
        <v>MEEP</v>
      </c>
      <c r="AA372" s="2">
        <f>IF(Z372="HERE",Y372,AA371+Graph!$G$1*1000)</f>
        <v>122102070.85159823</v>
      </c>
      <c r="AB372" s="2">
        <f t="shared" si="63"/>
        <v>420000</v>
      </c>
      <c r="AC372" s="2">
        <f t="shared" si="75"/>
        <v>59063530.985135883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303</v>
      </c>
      <c r="C373" s="7"/>
      <c r="D373" s="2" t="e">
        <f t="shared" si="55"/>
        <v>#N/A</v>
      </c>
      <c r="E373" s="2" t="e">
        <f t="shared" si="67"/>
        <v>#N/A</v>
      </c>
      <c r="F373" s="2">
        <v>1824667.0973698497</v>
      </c>
      <c r="G373" s="2">
        <f t="shared" si="79"/>
        <v>689997.71428571432</v>
      </c>
      <c r="H373" s="2">
        <f t="shared" si="76"/>
        <v>220522996.12799165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3635577.571428597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1852300.3661464453</v>
      </c>
      <c r="Q373" s="2">
        <f t="shared" si="80"/>
        <v>700000</v>
      </c>
      <c r="R373" s="2">
        <f t="shared" si="77"/>
        <v>223995599.55101988</v>
      </c>
      <c r="S373" s="2">
        <f t="shared" si="58"/>
        <v>689997.71428570151</v>
      </c>
      <c r="T373" s="2">
        <f t="shared" si="59"/>
        <v>10002.285714285914</v>
      </c>
      <c r="U373" s="2">
        <f t="shared" si="60"/>
        <v>700000</v>
      </c>
      <c r="V373" s="2">
        <f t="shared" si="78"/>
        <v>162563188.12799272</v>
      </c>
      <c r="W373" s="2">
        <f t="shared" si="61"/>
        <v>689997.71428570151</v>
      </c>
      <c r="X373" s="2">
        <f t="shared" si="51"/>
        <v>10002.285714298487</v>
      </c>
      <c r="Y373" s="2">
        <f t="shared" si="74"/>
        <v>61432411.423027113</v>
      </c>
      <c r="Z373" s="2" t="str">
        <f t="shared" si="52"/>
        <v>MEEP</v>
      </c>
      <c r="AA373" s="2">
        <f>IF(Z373="HERE",Y373,AA372+Graph!$G$1*1000)</f>
        <v>122522070.85159823</v>
      </c>
      <c r="AB373" s="2">
        <f t="shared" si="63"/>
        <v>420000</v>
      </c>
      <c r="AC373" s="2">
        <f t="shared" si="75"/>
        <v>59063530.985135883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304</v>
      </c>
      <c r="C374" s="7"/>
      <c r="D374" s="2" t="e">
        <f t="shared" si="55"/>
        <v>#N/A</v>
      </c>
      <c r="E374" s="2" t="e">
        <f t="shared" si="67"/>
        <v>#N/A</v>
      </c>
      <c r="F374" s="2">
        <v>1829174.291149199</v>
      </c>
      <c r="G374" s="2">
        <f t="shared" si="79"/>
        <v>689997.71428571432</v>
      </c>
      <c r="H374" s="2">
        <f t="shared" si="76"/>
        <v>221212993.84227735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3645579.8571428829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1856881.9507803023</v>
      </c>
      <c r="Q374" s="2">
        <f t="shared" si="80"/>
        <v>700000</v>
      </c>
      <c r="R374" s="2">
        <f t="shared" si="77"/>
        <v>224695599.55101988</v>
      </c>
      <c r="S374" s="2">
        <f t="shared" si="58"/>
        <v>689997.71428570151</v>
      </c>
      <c r="T374" s="2">
        <f t="shared" si="59"/>
        <v>10002.285714285914</v>
      </c>
      <c r="U374" s="2">
        <f t="shared" si="60"/>
        <v>700000</v>
      </c>
      <c r="V374" s="2">
        <f t="shared" si="78"/>
        <v>163253185.84227842</v>
      </c>
      <c r="W374" s="2">
        <f t="shared" si="61"/>
        <v>689997.71428570151</v>
      </c>
      <c r="X374" s="2">
        <f t="shared" si="51"/>
        <v>10002.285714298487</v>
      </c>
      <c r="Y374" s="2">
        <f t="shared" si="74"/>
        <v>61442413.708741412</v>
      </c>
      <c r="Z374" s="2" t="str">
        <f t="shared" si="52"/>
        <v>MEEP</v>
      </c>
      <c r="AA374" s="2">
        <f>IF(Z374="HERE",Y374,AA373+Graph!$G$1*1000)</f>
        <v>122942070.85159823</v>
      </c>
      <c r="AB374" s="2">
        <f t="shared" si="63"/>
        <v>420000</v>
      </c>
      <c r="AC374" s="2">
        <f t="shared" si="75"/>
        <v>59063530.985135883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305</v>
      </c>
      <c r="C375" s="7"/>
      <c r="D375" s="2" t="e">
        <f t="shared" si="55"/>
        <v>#N/A</v>
      </c>
      <c r="E375" s="2" t="e">
        <f t="shared" si="67"/>
        <v>#N/A</v>
      </c>
      <c r="F375" s="2">
        <v>1833681.4849285185</v>
      </c>
      <c r="G375" s="2">
        <f t="shared" si="79"/>
        <v>689997.71428571432</v>
      </c>
      <c r="H375" s="2">
        <f t="shared" si="76"/>
        <v>221902991.55656305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3655582.1428571688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1861463.5354141593</v>
      </c>
      <c r="Q375" s="2">
        <f t="shared" si="80"/>
        <v>700000</v>
      </c>
      <c r="R375" s="2">
        <f t="shared" si="77"/>
        <v>225395599.55101988</v>
      </c>
      <c r="S375" s="2">
        <f t="shared" si="58"/>
        <v>689997.71428570151</v>
      </c>
      <c r="T375" s="2">
        <f t="shared" si="59"/>
        <v>10002.285714285914</v>
      </c>
      <c r="U375" s="2">
        <f t="shared" si="60"/>
        <v>700000</v>
      </c>
      <c r="V375" s="2">
        <f t="shared" si="78"/>
        <v>163943183.55656412</v>
      </c>
      <c r="W375" s="2">
        <f t="shared" si="61"/>
        <v>689997.71428570151</v>
      </c>
      <c r="X375" s="2">
        <f t="shared" si="51"/>
        <v>10002.285714298487</v>
      </c>
      <c r="Y375" s="2">
        <f t="shared" si="74"/>
        <v>61452415.99445571</v>
      </c>
      <c r="Z375" s="2" t="str">
        <f t="shared" si="52"/>
        <v>MEEP</v>
      </c>
      <c r="AA375" s="2">
        <f>IF(Z375="HERE",Y375,AA374+Graph!$G$1*1000)</f>
        <v>123362070.85159823</v>
      </c>
      <c r="AB375" s="2">
        <f t="shared" si="63"/>
        <v>420000</v>
      </c>
      <c r="AC375" s="2">
        <f t="shared" si="75"/>
        <v>59063530.985135883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306</v>
      </c>
      <c r="C376" s="7"/>
      <c r="D376" s="2" t="e">
        <f t="shared" si="55"/>
        <v>#N/A</v>
      </c>
      <c r="E376" s="2" t="e">
        <f t="shared" si="67"/>
        <v>#N/A</v>
      </c>
      <c r="F376" s="2">
        <v>1838188.6787078381</v>
      </c>
      <c r="G376" s="2">
        <f t="shared" si="79"/>
        <v>689997.71428571432</v>
      </c>
      <c r="H376" s="2">
        <f t="shared" si="76"/>
        <v>222592989.27084875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3665584.4285714547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1866045.1200480163</v>
      </c>
      <c r="Q376" s="2">
        <f t="shared" si="80"/>
        <v>700000</v>
      </c>
      <c r="R376" s="2">
        <f t="shared" si="77"/>
        <v>226095599.55101988</v>
      </c>
      <c r="S376" s="2">
        <f t="shared" si="58"/>
        <v>689997.71428570151</v>
      </c>
      <c r="T376" s="2">
        <f t="shared" si="59"/>
        <v>10002.285714285914</v>
      </c>
      <c r="U376" s="2">
        <f t="shared" si="60"/>
        <v>700000</v>
      </c>
      <c r="V376" s="2">
        <f t="shared" si="78"/>
        <v>164633181.27084982</v>
      </c>
      <c r="W376" s="2">
        <f t="shared" si="61"/>
        <v>689997.71428570151</v>
      </c>
      <c r="X376" s="2">
        <f t="shared" si="51"/>
        <v>10002.285714298487</v>
      </c>
      <c r="Y376" s="2">
        <f t="shared" si="74"/>
        <v>61462418.280170009</v>
      </c>
      <c r="Z376" s="2" t="str">
        <f t="shared" si="52"/>
        <v>MEEP</v>
      </c>
      <c r="AA376" s="2">
        <f>IF(Z376="HERE",Y376,AA375+Graph!$G$1*1000)</f>
        <v>123782070.85159823</v>
      </c>
      <c r="AB376" s="2">
        <f t="shared" si="63"/>
        <v>420000</v>
      </c>
      <c r="AC376" s="2">
        <f t="shared" si="75"/>
        <v>59063530.985135883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307</v>
      </c>
      <c r="C377" s="7"/>
      <c r="D377" s="2" t="e">
        <f t="shared" si="55"/>
        <v>#N/A</v>
      </c>
      <c r="E377" s="2" t="e">
        <f t="shared" si="67"/>
        <v>#N/A</v>
      </c>
      <c r="F377" s="2">
        <v>1842695.8724871874</v>
      </c>
      <c r="G377" s="2">
        <f t="shared" si="79"/>
        <v>689997.71428571432</v>
      </c>
      <c r="H377" s="2">
        <f t="shared" si="76"/>
        <v>223282986.98513445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3675586.7142857406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1870626.7046818733</v>
      </c>
      <c r="Q377" s="2">
        <f t="shared" si="80"/>
        <v>700000</v>
      </c>
      <c r="R377" s="2">
        <f t="shared" si="77"/>
        <v>226795599.55101988</v>
      </c>
      <c r="S377" s="2">
        <f t="shared" si="58"/>
        <v>689997.71428570151</v>
      </c>
      <c r="T377" s="2">
        <f t="shared" si="59"/>
        <v>10002.285714285914</v>
      </c>
      <c r="U377" s="2">
        <f t="shared" si="60"/>
        <v>700000</v>
      </c>
      <c r="V377" s="2">
        <f t="shared" si="78"/>
        <v>165323178.98513553</v>
      </c>
      <c r="W377" s="2">
        <f t="shared" si="61"/>
        <v>689997.71428570151</v>
      </c>
      <c r="X377" s="2">
        <f t="shared" si="51"/>
        <v>10002.285714298487</v>
      </c>
      <c r="Y377" s="2">
        <f t="shared" si="74"/>
        <v>61472420.565884307</v>
      </c>
      <c r="Z377" s="2" t="str">
        <f t="shared" si="52"/>
        <v>MEEP</v>
      </c>
      <c r="AA377" s="2">
        <f>IF(Z377="HERE",Y377,AA376+Graph!$G$1*1000)</f>
        <v>124202070.85159823</v>
      </c>
      <c r="AB377" s="2">
        <f t="shared" si="63"/>
        <v>420000</v>
      </c>
      <c r="AC377" s="2">
        <f t="shared" si="75"/>
        <v>59063530.985135883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308</v>
      </c>
      <c r="C378" s="7"/>
      <c r="D378" s="2" t="e">
        <f t="shared" si="55"/>
        <v>#N/A</v>
      </c>
      <c r="E378" s="2" t="e">
        <f t="shared" si="67"/>
        <v>#N/A</v>
      </c>
      <c r="F378" s="2">
        <v>1847203.0662665069</v>
      </c>
      <c r="G378" s="2">
        <f t="shared" si="79"/>
        <v>689997.71428571432</v>
      </c>
      <c r="H378" s="2">
        <f t="shared" si="76"/>
        <v>223972984.69942015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3685589.0000000265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1875208.2893157303</v>
      </c>
      <c r="Q378" s="2">
        <f t="shared" si="80"/>
        <v>700000</v>
      </c>
      <c r="R378" s="2">
        <f t="shared" si="77"/>
        <v>227495599.55101988</v>
      </c>
      <c r="S378" s="2">
        <f t="shared" si="58"/>
        <v>689997.71428570151</v>
      </c>
      <c r="T378" s="2">
        <f t="shared" si="59"/>
        <v>10002.285714285914</v>
      </c>
      <c r="U378" s="2">
        <f t="shared" si="60"/>
        <v>700000</v>
      </c>
      <c r="V378" s="2">
        <f t="shared" si="78"/>
        <v>166013176.69942123</v>
      </c>
      <c r="W378" s="2">
        <f t="shared" si="61"/>
        <v>689997.71428570151</v>
      </c>
      <c r="X378" s="2">
        <f t="shared" si="51"/>
        <v>10002.285714298487</v>
      </c>
      <c r="Y378" s="2">
        <f t="shared" si="74"/>
        <v>61482422.851598606</v>
      </c>
      <c r="Z378" s="2" t="str">
        <f t="shared" si="52"/>
        <v>MEEP</v>
      </c>
      <c r="AA378" s="2">
        <f>IF(Z378="HERE",Y378,AA377+Graph!$G$1*1000)</f>
        <v>124622070.85159823</v>
      </c>
      <c r="AB378" s="2">
        <f t="shared" si="63"/>
        <v>420000</v>
      </c>
      <c r="AC378" s="2">
        <f t="shared" si="75"/>
        <v>59063530.985135883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309</v>
      </c>
      <c r="C379" s="7"/>
      <c r="D379" s="2" t="e">
        <f t="shared" si="55"/>
        <v>#N/A</v>
      </c>
      <c r="E379" s="2" t="e">
        <f t="shared" si="67"/>
        <v>#N/A</v>
      </c>
      <c r="F379" s="2">
        <v>1851710.2600458264</v>
      </c>
      <c r="G379" s="2">
        <f t="shared" si="79"/>
        <v>689997.71428571432</v>
      </c>
      <c r="H379" s="2">
        <f t="shared" si="76"/>
        <v>224662982.41370586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3695591.2857143125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1879789.8739495575</v>
      </c>
      <c r="Q379" s="2">
        <f t="shared" si="80"/>
        <v>700000</v>
      </c>
      <c r="R379" s="2">
        <f t="shared" si="77"/>
        <v>228195599.55101988</v>
      </c>
      <c r="S379" s="2">
        <f t="shared" si="58"/>
        <v>689997.71428570151</v>
      </c>
      <c r="T379" s="2">
        <f t="shared" si="59"/>
        <v>10002.285714285914</v>
      </c>
      <c r="U379" s="2">
        <f t="shared" si="60"/>
        <v>700000</v>
      </c>
      <c r="V379" s="2">
        <f t="shared" si="78"/>
        <v>166703174.41370693</v>
      </c>
      <c r="W379" s="2">
        <f t="shared" si="61"/>
        <v>689997.71428570151</v>
      </c>
      <c r="X379" s="2">
        <f t="shared" si="51"/>
        <v>10002.285714298487</v>
      </c>
      <c r="Y379" s="2">
        <f t="shared" si="74"/>
        <v>61492425.137312904</v>
      </c>
      <c r="Z379" s="2" t="str">
        <f t="shared" si="52"/>
        <v>MEEP</v>
      </c>
      <c r="AA379" s="2">
        <f>IF(Z379="HERE",Y379,AA378+Graph!$G$1*1000)</f>
        <v>125042070.85159823</v>
      </c>
      <c r="AB379" s="2">
        <f t="shared" si="63"/>
        <v>420000</v>
      </c>
      <c r="AC379" s="2">
        <f t="shared" si="75"/>
        <v>59063530.985135883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310</v>
      </c>
      <c r="C380" s="7"/>
      <c r="D380" s="2" t="e">
        <f t="shared" si="55"/>
        <v>#N/A</v>
      </c>
      <c r="E380" s="2" t="e">
        <f t="shared" si="67"/>
        <v>#N/A</v>
      </c>
      <c r="F380" s="2">
        <v>1856217.4538251758</v>
      </c>
      <c r="G380" s="2">
        <f t="shared" si="79"/>
        <v>689997.71428571432</v>
      </c>
      <c r="H380" s="2">
        <f t="shared" si="76"/>
        <v>225352980.12799156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3705593.5714285984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1884371.4585834146</v>
      </c>
      <c r="Q380" s="2">
        <f t="shared" si="80"/>
        <v>700000</v>
      </c>
      <c r="R380" s="2">
        <f t="shared" si="77"/>
        <v>228895599.55101988</v>
      </c>
      <c r="S380" s="2">
        <f t="shared" si="58"/>
        <v>689997.71428570151</v>
      </c>
      <c r="T380" s="2">
        <f t="shared" si="59"/>
        <v>10002.285714285914</v>
      </c>
      <c r="U380" s="2">
        <f t="shared" si="60"/>
        <v>700000</v>
      </c>
      <c r="V380" s="2">
        <f t="shared" si="78"/>
        <v>167393172.12799263</v>
      </c>
      <c r="W380" s="2">
        <f t="shared" si="61"/>
        <v>689997.71428570151</v>
      </c>
      <c r="X380" s="2">
        <f t="shared" si="51"/>
        <v>10002.285714298487</v>
      </c>
      <c r="Y380" s="2">
        <f t="shared" si="74"/>
        <v>61502427.423027202</v>
      </c>
      <c r="Z380" s="2" t="str">
        <f t="shared" si="52"/>
        <v>MEEP</v>
      </c>
      <c r="AA380" s="2">
        <f>IF(Z380="HERE",Y380,AA379+Graph!$G$1*1000)</f>
        <v>125462070.85159823</v>
      </c>
      <c r="AB380" s="2">
        <f t="shared" si="63"/>
        <v>420000</v>
      </c>
      <c r="AC380" s="2">
        <f t="shared" si="75"/>
        <v>59063530.985135883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311</v>
      </c>
      <c r="C381" s="7"/>
      <c r="D381" s="2" t="e">
        <f t="shared" si="55"/>
        <v>#N/A</v>
      </c>
      <c r="E381" s="2" t="e">
        <f t="shared" si="67"/>
        <v>#N/A</v>
      </c>
      <c r="F381" s="2">
        <v>1860724.6476044953</v>
      </c>
      <c r="G381" s="2">
        <f t="shared" si="79"/>
        <v>689997.71428571432</v>
      </c>
      <c r="H381" s="2">
        <f t="shared" si="76"/>
        <v>226042977.84227726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3715595.8571428843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1888953.0432172716</v>
      </c>
      <c r="Q381" s="2">
        <f t="shared" si="80"/>
        <v>700000</v>
      </c>
      <c r="R381" s="2">
        <f t="shared" si="77"/>
        <v>229595599.55101988</v>
      </c>
      <c r="S381" s="2">
        <f t="shared" si="58"/>
        <v>689997.71428570151</v>
      </c>
      <c r="T381" s="2">
        <f t="shared" si="59"/>
        <v>10002.285714285914</v>
      </c>
      <c r="U381" s="2">
        <f t="shared" si="60"/>
        <v>700000</v>
      </c>
      <c r="V381" s="2">
        <f t="shared" si="78"/>
        <v>168083169.84227833</v>
      </c>
      <c r="W381" s="2">
        <f t="shared" si="61"/>
        <v>689997.71428570151</v>
      </c>
      <c r="X381" s="2">
        <f t="shared" si="51"/>
        <v>10002.285714298487</v>
      </c>
      <c r="Y381" s="2">
        <f t="shared" si="74"/>
        <v>61512429.708741501</v>
      </c>
      <c r="Z381" s="2" t="str">
        <f t="shared" si="52"/>
        <v>MEEP</v>
      </c>
      <c r="AA381" s="2">
        <f>IF(Z381="HERE",Y381,AA380+Graph!$G$1*1000)</f>
        <v>125882070.85159823</v>
      </c>
      <c r="AB381" s="2">
        <f t="shared" si="63"/>
        <v>420000</v>
      </c>
      <c r="AC381" s="2">
        <f t="shared" si="75"/>
        <v>59063530.985135883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312</v>
      </c>
      <c r="C382" s="7"/>
      <c r="D382" s="2" t="e">
        <f t="shared" si="55"/>
        <v>#N/A</v>
      </c>
      <c r="E382" s="2" t="e">
        <f t="shared" si="67"/>
        <v>#N/A</v>
      </c>
      <c r="F382" s="2">
        <v>1865231.8413838148</v>
      </c>
      <c r="G382" s="2">
        <f t="shared" si="79"/>
        <v>689997.71428571432</v>
      </c>
      <c r="H382" s="2">
        <f t="shared" si="76"/>
        <v>226732975.55656296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3725598.1428571702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1893534.6278511286</v>
      </c>
      <c r="Q382" s="2">
        <f t="shared" si="80"/>
        <v>700000</v>
      </c>
      <c r="R382" s="2">
        <f t="shared" si="77"/>
        <v>230295599.55101988</v>
      </c>
      <c r="S382" s="2">
        <f t="shared" si="58"/>
        <v>689997.71428570151</v>
      </c>
      <c r="T382" s="2">
        <f t="shared" si="59"/>
        <v>10002.285714285914</v>
      </c>
      <c r="U382" s="2">
        <f t="shared" si="60"/>
        <v>700000</v>
      </c>
      <c r="V382" s="2">
        <f t="shared" si="78"/>
        <v>168773167.55656403</v>
      </c>
      <c r="W382" s="2">
        <f t="shared" si="61"/>
        <v>689997.71428570151</v>
      </c>
      <c r="X382" s="2">
        <f t="shared" si="51"/>
        <v>10002.285714298487</v>
      </c>
      <c r="Y382" s="2">
        <f t="shared" si="74"/>
        <v>61522431.994455799</v>
      </c>
      <c r="Z382" s="2" t="str">
        <f t="shared" si="52"/>
        <v>MEEP</v>
      </c>
      <c r="AA382" s="2">
        <f>IF(Z382="HERE",Y382,AA381+Graph!$G$1*1000)</f>
        <v>126302070.85159823</v>
      </c>
      <c r="AB382" s="2">
        <f t="shared" si="63"/>
        <v>420000</v>
      </c>
      <c r="AC382" s="2">
        <f t="shared" si="75"/>
        <v>59063530.985135883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313</v>
      </c>
      <c r="C383" s="7"/>
      <c r="D383" s="2" t="e">
        <f t="shared" si="55"/>
        <v>#N/A</v>
      </c>
      <c r="E383" s="2" t="e">
        <f t="shared" si="67"/>
        <v>#N/A</v>
      </c>
      <c r="F383" s="2">
        <v>1869739.0351631641</v>
      </c>
      <c r="G383" s="2">
        <f t="shared" si="79"/>
        <v>689997.71428571432</v>
      </c>
      <c r="H383" s="2">
        <f t="shared" si="76"/>
        <v>227422973.27084866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3735600.4285714561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1898116.2124849856</v>
      </c>
      <c r="Q383" s="2">
        <f t="shared" si="80"/>
        <v>700000</v>
      </c>
      <c r="R383" s="2">
        <f t="shared" si="77"/>
        <v>230995599.55101988</v>
      </c>
      <c r="S383" s="2">
        <f t="shared" si="58"/>
        <v>689997.71428570151</v>
      </c>
      <c r="T383" s="2">
        <f t="shared" si="59"/>
        <v>10002.285714285914</v>
      </c>
      <c r="U383" s="2">
        <f t="shared" si="60"/>
        <v>700000</v>
      </c>
      <c r="V383" s="2">
        <f t="shared" si="78"/>
        <v>169463165.27084973</v>
      </c>
      <c r="W383" s="2">
        <f t="shared" si="61"/>
        <v>689997.71428570151</v>
      </c>
      <c r="X383" s="2">
        <f t="shared" si="51"/>
        <v>10002.285714298487</v>
      </c>
      <c r="Y383" s="2">
        <f t="shared" si="74"/>
        <v>61532434.280170098</v>
      </c>
      <c r="Z383" s="2" t="str">
        <f t="shared" si="52"/>
        <v>MEEP</v>
      </c>
      <c r="AA383" s="2">
        <f>IF(Z383="HERE",Y383,AA382+Graph!$G$1*1000)</f>
        <v>126722070.85159823</v>
      </c>
      <c r="AB383" s="2">
        <f t="shared" si="63"/>
        <v>420000</v>
      </c>
      <c r="AC383" s="2">
        <f t="shared" si="75"/>
        <v>59063530.985135883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314</v>
      </c>
      <c r="C384" s="7"/>
      <c r="D384" s="2" t="e">
        <f t="shared" si="55"/>
        <v>#N/A</v>
      </c>
      <c r="E384" s="2" t="e">
        <f t="shared" si="67"/>
        <v>#N/A</v>
      </c>
      <c r="F384" s="2">
        <v>1874246.2289424837</v>
      </c>
      <c r="G384" s="2">
        <f t="shared" si="79"/>
        <v>689997.71428571432</v>
      </c>
      <c r="H384" s="2">
        <f t="shared" si="76"/>
        <v>228112970.98513436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3745602.714285742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1902697.7971188426</v>
      </c>
      <c r="Q384" s="2">
        <f t="shared" si="80"/>
        <v>700000</v>
      </c>
      <c r="R384" s="2">
        <f t="shared" si="77"/>
        <v>231695599.55101988</v>
      </c>
      <c r="S384" s="2">
        <f t="shared" si="58"/>
        <v>689997.71428570151</v>
      </c>
      <c r="T384" s="2">
        <f t="shared" si="59"/>
        <v>10002.285714285914</v>
      </c>
      <c r="U384" s="2">
        <f t="shared" si="60"/>
        <v>700000</v>
      </c>
      <c r="V384" s="2">
        <f t="shared" si="78"/>
        <v>170153162.98513544</v>
      </c>
      <c r="W384" s="2">
        <f t="shared" si="61"/>
        <v>689997.71428570151</v>
      </c>
      <c r="X384" s="2">
        <f t="shared" si="51"/>
        <v>10002.285714298487</v>
      </c>
      <c r="Y384" s="2">
        <f t="shared" si="74"/>
        <v>61542436.565884396</v>
      </c>
      <c r="Z384" s="2" t="str">
        <f t="shared" si="52"/>
        <v>MEEP</v>
      </c>
      <c r="AA384" s="2">
        <f>IF(Z384="HERE",Y384,AA383+Graph!$G$1*1000)</f>
        <v>127142070.85159823</v>
      </c>
      <c r="AB384" s="2">
        <f t="shared" si="63"/>
        <v>420000</v>
      </c>
      <c r="AC384" s="2">
        <f t="shared" si="75"/>
        <v>59063530.985135883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315</v>
      </c>
      <c r="C385" s="7"/>
      <c r="D385" s="2" t="e">
        <f t="shared" si="55"/>
        <v>#N/A</v>
      </c>
      <c r="E385" s="2" t="e">
        <f t="shared" si="67"/>
        <v>#N/A</v>
      </c>
      <c r="F385" s="2">
        <v>1878753.4227218032</v>
      </c>
      <c r="G385" s="2">
        <f t="shared" si="79"/>
        <v>689997.71428571432</v>
      </c>
      <c r="H385" s="2">
        <f t="shared" si="76"/>
        <v>228802968.69942006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3755605.0000000279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1907279.3817526996</v>
      </c>
      <c r="Q385" s="2">
        <f t="shared" si="80"/>
        <v>700000</v>
      </c>
      <c r="R385" s="2">
        <f t="shared" si="77"/>
        <v>232395599.55101988</v>
      </c>
      <c r="S385" s="2">
        <f t="shared" si="58"/>
        <v>689997.71428570151</v>
      </c>
      <c r="T385" s="2">
        <f t="shared" si="59"/>
        <v>10002.285714285914</v>
      </c>
      <c r="U385" s="2">
        <f t="shared" si="60"/>
        <v>700000</v>
      </c>
      <c r="V385" s="2">
        <f t="shared" si="78"/>
        <v>170843160.69942114</v>
      </c>
      <c r="W385" s="2">
        <f t="shared" si="61"/>
        <v>689997.71428570151</v>
      </c>
      <c r="X385" s="2">
        <f t="shared" si="51"/>
        <v>10002.285714298487</v>
      </c>
      <c r="Y385" s="2">
        <f t="shared" si="74"/>
        <v>61552438.851598695</v>
      </c>
      <c r="Z385" s="2" t="str">
        <f t="shared" si="52"/>
        <v>MEEP</v>
      </c>
      <c r="AA385" s="2">
        <f>IF(Z385="HERE",Y385,AA384+Graph!$G$1*1000)</f>
        <v>127562070.85159823</v>
      </c>
      <c r="AB385" s="2">
        <f t="shared" si="63"/>
        <v>420000</v>
      </c>
      <c r="AC385" s="2">
        <f t="shared" si="75"/>
        <v>59063530.985135883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1:I385">
    <cfRule type="cellIs" dxfId="57" priority="19" operator="greaterThan">
      <formula>0</formula>
    </cfRule>
  </conditionalFormatting>
  <conditionalFormatting sqref="C31:C64 C117:C385 C71:C114">
    <cfRule type="cellIs" dxfId="56" priority="20" operator="greaterThan">
      <formula>0</formula>
    </cfRule>
  </conditionalFormatting>
  <conditionalFormatting sqref="C31:C64 C117:C385 C71:C11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55" priority="22" operator="greaterThan">
      <formula>0</formula>
    </cfRule>
  </conditionalFormatting>
  <conditionalFormatting sqref="C115">
    <cfRule type="cellIs" dxfId="54" priority="23" operator="greaterThan">
      <formula>0</formula>
    </cfRule>
  </conditionalFormatting>
  <conditionalFormatting sqref="C65">
    <cfRule type="cellIs" dxfId="53" priority="17" operator="greaterThan">
      <formula>0</formula>
    </cfRule>
  </conditionalFormatting>
  <conditionalFormatting sqref="C6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52" priority="16" operator="greaterThan">
      <formula>0</formula>
    </cfRule>
  </conditionalFormatting>
  <conditionalFormatting sqref="C66">
    <cfRule type="cellIs" dxfId="51" priority="14" operator="greaterThan">
      <formula>0</formula>
    </cfRule>
  </conditionalFormatting>
  <conditionalFormatting sqref="C6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50" priority="13" operator="greaterThan">
      <formula>0</formula>
    </cfRule>
  </conditionalFormatting>
  <conditionalFormatting sqref="C67">
    <cfRule type="cellIs" dxfId="49" priority="11" operator="greaterThan">
      <formula>0</formula>
    </cfRule>
  </conditionalFormatting>
  <conditionalFormatting sqref="C6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48" priority="10" operator="greaterThan">
      <formula>0</formula>
    </cfRule>
  </conditionalFormatting>
  <conditionalFormatting sqref="C68">
    <cfRule type="cellIs" dxfId="47" priority="8" operator="greaterThan">
      <formula>0</formula>
    </cfRule>
  </conditionalFormatting>
  <conditionalFormatting sqref="C6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46" priority="7" operator="greaterThan">
      <formula>0</formula>
    </cfRule>
  </conditionalFormatting>
  <conditionalFormatting sqref="C69">
    <cfRule type="cellIs" dxfId="45" priority="5" operator="greaterThan">
      <formula>0</formula>
    </cfRule>
  </conditionalFormatting>
  <conditionalFormatting sqref="C6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44" priority="4" operator="greaterThan">
      <formula>0</formula>
    </cfRule>
  </conditionalFormatting>
  <conditionalFormatting sqref="C70">
    <cfRule type="cellIs" dxfId="10" priority="2" operator="greaterThan">
      <formula>0</formula>
    </cfRule>
  </conditionalFormatting>
  <conditionalFormatting sqref="C7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43" workbookViewId="0">
      <selection activeCell="I70" sqref="I7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75</v>
      </c>
      <c r="O1" s="2" t="s">
        <v>11</v>
      </c>
      <c r="P1" s="2" t="s">
        <v>12</v>
      </c>
      <c r="Q1" s="25" t="s">
        <v>82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59</v>
      </c>
      <c r="AE1" s="2" t="s">
        <v>23</v>
      </c>
      <c r="AF1" s="21" t="s">
        <v>60</v>
      </c>
      <c r="AG1" s="21" t="s">
        <v>61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SUM((750000-LOOKUP(2,1/(ISNUMBER($K$1:$K$194)),$K$1:$K$194))/1000)</f>
        <v>739.99771428571432</v>
      </c>
    </row>
    <row r="32" spans="1:37" ht="15" x14ac:dyDescent="0.25">
      <c r="A32" s="1">
        <v>44208</v>
      </c>
      <c r="B32" s="2">
        <f t="shared" si="0"/>
        <v>-38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310249.98751500249</v>
      </c>
      <c r="G37" s="2">
        <f>IF(F37&gt;750000,$AK$31*1000,F37)</f>
        <v>310249.98751500249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312887.9291716516</v>
      </c>
      <c r="Q37" s="2">
        <f>IF(P37&gt;750000,750000,P37)</f>
        <v>312887.9291716516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314757.18129432201</v>
      </c>
      <c r="G38" s="2">
        <f t="shared" ref="G38:G101" si="25">IF(F38&gt;750000,$AK$31*1000,F38)</f>
        <v>314757.18129432201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317469.51380550861</v>
      </c>
      <c r="Q38" s="2">
        <f t="shared" ref="Q38:Q101" si="26">IF(P38&gt;750000,750000,P38)</f>
        <v>317469.51380550861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319264.37507367134</v>
      </c>
      <c r="G39" s="2">
        <f t="shared" si="25"/>
        <v>319264.37507367134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322051.09843936563</v>
      </c>
      <c r="Q39" s="2">
        <f t="shared" si="26"/>
        <v>322051.09843936563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323771.56885299087</v>
      </c>
      <c r="G40" s="2">
        <f t="shared" si="25"/>
        <v>323771.56885299087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326632.68307322264</v>
      </c>
      <c r="Q40" s="2">
        <f t="shared" si="26"/>
        <v>326632.68307322264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328278.76263231039</v>
      </c>
      <c r="G41" s="2">
        <f t="shared" si="25"/>
        <v>328278.76263231039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331214.26770707965</v>
      </c>
      <c r="Q41" s="2">
        <f t="shared" si="26"/>
        <v>331214.26770707965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332785.95641165972</v>
      </c>
      <c r="G42" s="2">
        <f t="shared" si="25"/>
        <v>332785.95641165972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335795.85234093666</v>
      </c>
      <c r="Q42" s="2">
        <f t="shared" si="26"/>
        <v>335795.85234093666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337293.15019097924</v>
      </c>
      <c r="G43" s="2">
        <f t="shared" si="25"/>
        <v>337293.15019097924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340377.43697479367</v>
      </c>
      <c r="Q43" s="2">
        <f t="shared" si="26"/>
        <v>340377.43697479367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341800.34397032857</v>
      </c>
      <c r="G44" s="2">
        <f t="shared" si="25"/>
        <v>341800.34397032857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344959.02160862088</v>
      </c>
      <c r="Q44" s="2">
        <f t="shared" si="26"/>
        <v>344959.02160862088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346307.53774964809</v>
      </c>
      <c r="G45" s="2">
        <f t="shared" si="25"/>
        <v>346307.53774964809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349540.60624247789</v>
      </c>
      <c r="Q45" s="2">
        <f t="shared" si="26"/>
        <v>349540.60624247789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350814.73152896762</v>
      </c>
      <c r="G46" s="2">
        <f t="shared" si="25"/>
        <v>350814.73152896762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354122.19087633491</v>
      </c>
      <c r="Q46" s="2">
        <f t="shared" si="26"/>
        <v>354122.19087633491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355321.92530831695</v>
      </c>
      <c r="G47" s="2">
        <f t="shared" si="25"/>
        <v>355321.92530831695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358703.77551019192</v>
      </c>
      <c r="Q47" s="2">
        <f t="shared" si="26"/>
        <v>358703.77551019192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5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363285.36014404893</v>
      </c>
      <c r="Q48" s="2">
        <f t="shared" si="26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364336.312866956</v>
      </c>
      <c r="G49" s="2">
        <f t="shared" si="25"/>
        <v>364336.312866956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367866.94477790594</v>
      </c>
      <c r="Q49" s="2">
        <f t="shared" si="26"/>
        <v>367866.94477790594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368843.50664630532</v>
      </c>
      <c r="G50" s="2">
        <f t="shared" si="25"/>
        <v>368843.50664630532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372448.52941176295</v>
      </c>
      <c r="Q50" s="2">
        <f t="shared" si="26"/>
        <v>372448.52941176295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373350.70042562485</v>
      </c>
      <c r="G51" s="2">
        <f t="shared" si="25"/>
        <v>373350.70042562485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377030.11404561996</v>
      </c>
      <c r="Q51" s="2">
        <f t="shared" si="26"/>
        <v>377030.11404561996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377857.89420494437</v>
      </c>
      <c r="G52" s="2">
        <f t="shared" si="25"/>
        <v>377857.89420494437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381611.69867944717</v>
      </c>
      <c r="Q52" s="2">
        <f t="shared" si="26"/>
        <v>381611.69867944717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382365.0879842937</v>
      </c>
      <c r="G53" s="2">
        <f t="shared" si="25"/>
        <v>382365.0879842937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386193.28331330419</v>
      </c>
      <c r="Q53" s="2">
        <f t="shared" si="26"/>
        <v>386193.28331330419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386872.28176361322</v>
      </c>
      <c r="G54" s="2">
        <f t="shared" si="25"/>
        <v>386872.28176361322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390774.8679471612</v>
      </c>
      <c r="Q54" s="2">
        <f t="shared" si="26"/>
        <v>390774.8679471612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391379.47554293275</v>
      </c>
      <c r="G55" s="2">
        <f t="shared" si="25"/>
        <v>391379.47554293275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395356.45258101821</v>
      </c>
      <c r="Q55" s="2">
        <f t="shared" si="26"/>
        <v>395356.45258101821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395886.66932228208</v>
      </c>
      <c r="G56" s="2">
        <f t="shared" si="25"/>
        <v>395886.66932228208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399938.03721487522</v>
      </c>
      <c r="Q56" s="2">
        <f t="shared" si="26"/>
        <v>399938.03721487522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400393.8631016016</v>
      </c>
      <c r="G57" s="2">
        <f t="shared" si="25"/>
        <v>400393.8631016016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404519.62184873223</v>
      </c>
      <c r="Q57" s="2">
        <f t="shared" si="26"/>
        <v>404519.62184873223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404901.05688092113</v>
      </c>
      <c r="G58" s="2">
        <f t="shared" si="25"/>
        <v>404901.05688092113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409101.20648258924</v>
      </c>
      <c r="Q58" s="2">
        <f t="shared" si="26"/>
        <v>409101.20648258924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409408.25066027045</v>
      </c>
      <c r="G59" s="2">
        <f t="shared" si="25"/>
        <v>409408.25066027045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413682.79111644626</v>
      </c>
      <c r="Q59" s="2">
        <f t="shared" si="26"/>
        <v>413682.79111644626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413915.44443958998</v>
      </c>
      <c r="G60" s="2">
        <f t="shared" si="25"/>
        <v>413915.44443958998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418264.37575030327</v>
      </c>
      <c r="Q60" s="2">
        <f t="shared" si="26"/>
        <v>418264.37575030327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418422.6382189095</v>
      </c>
      <c r="G61" s="2">
        <f t="shared" si="25"/>
        <v>418422.6382189095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422845.96038413048</v>
      </c>
      <c r="Q61" s="2">
        <f t="shared" si="26"/>
        <v>422845.96038413048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422929.83199825883</v>
      </c>
      <c r="G62" s="2">
        <f t="shared" si="25"/>
        <v>422929.83199825883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427427.54501798749</v>
      </c>
      <c r="Q62" s="2">
        <f t="shared" si="26"/>
        <v>427427.54501798749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427437.02577757835</v>
      </c>
      <c r="G63" s="2">
        <f t="shared" si="25"/>
        <v>427437.02577757835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432009.1296518445</v>
      </c>
      <c r="Q63" s="2">
        <f t="shared" si="26"/>
        <v>432009.1296518445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431944.21955692768</v>
      </c>
      <c r="G64" s="2">
        <f t="shared" si="25"/>
        <v>431944.21955692768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436590.71428570151</v>
      </c>
      <c r="Q64" s="2">
        <f t="shared" si="26"/>
        <v>436590.71428570151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436451.41333624721</v>
      </c>
      <c r="G65" s="2">
        <f t="shared" si="25"/>
        <v>436451.41333624721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441172.29891955853</v>
      </c>
      <c r="Q65" s="2">
        <f t="shared" si="26"/>
        <v>441172.29891955853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440958.60711556673</v>
      </c>
      <c r="G66" s="2">
        <f t="shared" si="25"/>
        <v>440958.60711556673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445753.88355341554</v>
      </c>
      <c r="Q66" s="2">
        <f t="shared" si="26"/>
        <v>445753.88355341554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445465.80089491606</v>
      </c>
      <c r="G67" s="2">
        <f t="shared" si="25"/>
        <v>445465.80089491606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450335.46818727255</v>
      </c>
      <c r="Q67" s="2">
        <f t="shared" si="26"/>
        <v>450335.46818727255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449972.99467423558</v>
      </c>
      <c r="G68" s="2">
        <f t="shared" si="25"/>
        <v>449972.99467423558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454917.05282112956</v>
      </c>
      <c r="Q68" s="2">
        <f t="shared" si="26"/>
        <v>454917.05282112956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454480.18845355511</v>
      </c>
      <c r="G69" s="2">
        <f t="shared" si="25"/>
        <v>454480.18845355511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459498.63745495677</v>
      </c>
      <c r="Q69" s="2">
        <f t="shared" si="26"/>
        <v>459498.63745495677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458987.38223290443</v>
      </c>
      <c r="G70" s="2">
        <f t="shared" si="25"/>
        <v>458987.38223290443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464080.22208881378</v>
      </c>
      <c r="Q70" s="2">
        <f t="shared" si="26"/>
        <v>464080.22208881378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1</v>
      </c>
      <c r="C71" s="7"/>
      <c r="D71" s="2" t="e">
        <f t="shared" si="12"/>
        <v>#N/A</v>
      </c>
      <c r="E71" s="2" t="e">
        <f t="shared" si="22"/>
        <v>#N/A</v>
      </c>
      <c r="F71" s="2">
        <v>463494.57601222396</v>
      </c>
      <c r="G71" s="2">
        <f t="shared" si="25"/>
        <v>463494.57601222396</v>
      </c>
      <c r="H71" s="2">
        <f t="shared" si="13"/>
        <v>17710936.576012224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614887.28571428568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468661.80672267079</v>
      </c>
      <c r="Q71" s="2">
        <f t="shared" si="26"/>
        <v>468661.80672267079</v>
      </c>
      <c r="R71" s="2">
        <f t="shared" si="16"/>
        <v>18320988.806722671</v>
      </c>
      <c r="S71" s="2">
        <f t="shared" si="17"/>
        <v>463494.57601222396</v>
      </c>
      <c r="T71" s="2">
        <f t="shared" si="18"/>
        <v>10002.285714285681</v>
      </c>
      <c r="U71" s="2">
        <f t="shared" si="19"/>
        <v>468661.80672267079</v>
      </c>
      <c r="V71" s="2">
        <f t="shared" si="5"/>
        <v>618153.16666666663</v>
      </c>
      <c r="W71" s="2">
        <f t="shared" si="20"/>
        <v>13268.166666666628</v>
      </c>
      <c r="X71" s="2">
        <f t="shared" si="6"/>
        <v>455393.64005600417</v>
      </c>
      <c r="Y71" s="2">
        <f t="shared" si="7"/>
        <v>17702835.640056003</v>
      </c>
      <c r="Z71" s="2" t="str">
        <f t="shared" si="8"/>
        <v>HERE</v>
      </c>
      <c r="AA71" s="2">
        <f>IF(Z71="HERE",Y71,AA70+Graph!$G$1*1000)</f>
        <v>17702835.640056003</v>
      </c>
      <c r="AB71" s="2">
        <f t="shared" si="21"/>
        <v>455393.64005600289</v>
      </c>
      <c r="AC71" s="2">
        <f t="shared" si="9"/>
        <v>618153.16666666663</v>
      </c>
      <c r="AD71" s="3">
        <f t="shared" si="10"/>
        <v>17702835.640056003</v>
      </c>
      <c r="AE71" s="2">
        <f>IF(AE69&gt;=52800000,52800000,IF(AB50=Graph!G$1*1000,AE70+Graph!G$1*1000,AC71))</f>
        <v>618153.16666666663</v>
      </c>
      <c r="AF71" s="3">
        <f t="shared" si="11"/>
        <v>618153.16666666663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2</v>
      </c>
      <c r="C72" s="7"/>
      <c r="D72" s="2" t="e">
        <f t="shared" si="12"/>
        <v>#N/A</v>
      </c>
      <c r="E72" s="2" t="e">
        <f t="shared" si="22"/>
        <v>#N/A</v>
      </c>
      <c r="F72" s="2">
        <v>468001.76979154348</v>
      </c>
      <c r="G72" s="2">
        <f t="shared" si="25"/>
        <v>468001.76979154348</v>
      </c>
      <c r="H72" s="2">
        <f t="shared" si="13"/>
        <v>18178938.345803767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624889.57142857136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473243.39135652781</v>
      </c>
      <c r="Q72" s="2">
        <f t="shared" si="26"/>
        <v>473243.39135652781</v>
      </c>
      <c r="R72" s="2">
        <f t="shared" si="16"/>
        <v>18794232.198079199</v>
      </c>
      <c r="S72" s="2">
        <f t="shared" si="17"/>
        <v>468001.76979154348</v>
      </c>
      <c r="T72" s="2">
        <f t="shared" si="18"/>
        <v>10002.285714285681</v>
      </c>
      <c r="U72" s="2">
        <f t="shared" si="19"/>
        <v>473243.39135652781</v>
      </c>
      <c r="V72" s="2">
        <f t="shared" si="5"/>
        <v>631421.33333333337</v>
      </c>
      <c r="W72" s="2">
        <f t="shared" si="20"/>
        <v>13268.166666666744</v>
      </c>
      <c r="X72" s="2">
        <f t="shared" si="6"/>
        <v>459975.22468986106</v>
      </c>
      <c r="Y72" s="2">
        <f t="shared" si="7"/>
        <v>18162810.864745863</v>
      </c>
      <c r="Z72" s="2" t="str">
        <f t="shared" si="8"/>
        <v>HERE</v>
      </c>
      <c r="AA72" s="2">
        <f>IF(Z72="HERE",Y72,AA71+Graph!$G$1*1000)</f>
        <v>18162810.864745863</v>
      </c>
      <c r="AB72" s="2">
        <f t="shared" si="21"/>
        <v>459975.2246898599</v>
      </c>
      <c r="AC72" s="2">
        <f t="shared" si="9"/>
        <v>631421.33333333337</v>
      </c>
      <c r="AD72" s="3">
        <f t="shared" si="10"/>
        <v>18162810.864745863</v>
      </c>
      <c r="AE72" s="2">
        <f>IF(AE70&gt;=52800000,52800000,IF(AB51=Graph!G$1*1000,AE71+Graph!G$1*1000,AC72))</f>
        <v>631421.33333333337</v>
      </c>
      <c r="AF72" s="3">
        <f t="shared" si="11"/>
        <v>631421.33333333337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3</v>
      </c>
      <c r="C73" s="7"/>
      <c r="D73" s="2" t="e">
        <f t="shared" si="12"/>
        <v>#N/A</v>
      </c>
      <c r="E73" s="2" t="e">
        <f t="shared" si="22"/>
        <v>#N/A</v>
      </c>
      <c r="F73" s="2">
        <v>472508.96357089281</v>
      </c>
      <c r="G73" s="2">
        <f t="shared" si="25"/>
        <v>472508.96357089281</v>
      </c>
      <c r="H73" s="2">
        <f t="shared" si="13"/>
        <v>18651447.30937466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634891.85714285704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477824.97599038482</v>
      </c>
      <c r="Q73" s="2">
        <f t="shared" si="26"/>
        <v>477824.97599038482</v>
      </c>
      <c r="R73" s="2">
        <f t="shared" si="16"/>
        <v>19272057.174069583</v>
      </c>
      <c r="S73" s="2">
        <f t="shared" si="17"/>
        <v>472508.96357089281</v>
      </c>
      <c r="T73" s="2">
        <f t="shared" si="18"/>
        <v>10002.285714285681</v>
      </c>
      <c r="U73" s="2">
        <f t="shared" si="19"/>
        <v>477824.97599038482</v>
      </c>
      <c r="V73" s="2">
        <f t="shared" si="5"/>
        <v>644689.5</v>
      </c>
      <c r="W73" s="2">
        <f t="shared" si="20"/>
        <v>13268.166666666628</v>
      </c>
      <c r="X73" s="2">
        <f t="shared" si="6"/>
        <v>464556.80932371819</v>
      </c>
      <c r="Y73" s="2">
        <f t="shared" si="7"/>
        <v>18627367.67406958</v>
      </c>
      <c r="Z73" s="2" t="str">
        <f t="shared" si="8"/>
        <v>HERE</v>
      </c>
      <c r="AA73" s="2">
        <f>IF(Z73="HERE",Y73,AA72+Graph!$G$1*1000)</f>
        <v>18627367.67406958</v>
      </c>
      <c r="AB73" s="2">
        <f t="shared" si="21"/>
        <v>464556.80932371691</v>
      </c>
      <c r="AC73" s="2">
        <f t="shared" si="9"/>
        <v>644689.5</v>
      </c>
      <c r="AD73" s="3">
        <f t="shared" si="10"/>
        <v>18627367.67406958</v>
      </c>
      <c r="AE73" s="2">
        <f>IF(AE71&gt;=52800000,52800000,IF(AB52=Graph!G$1*1000,AE72+Graph!G$1*1000,AC73))</f>
        <v>644689.5</v>
      </c>
      <c r="AF73" s="3">
        <f t="shared" si="11"/>
        <v>644689.5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4</v>
      </c>
      <c r="C74" s="7"/>
      <c r="D74" s="2" t="e">
        <f t="shared" si="12"/>
        <v>#N/A</v>
      </c>
      <c r="E74" s="2" t="e">
        <f t="shared" si="22"/>
        <v>#N/A</v>
      </c>
      <c r="F74" s="2">
        <v>477016.15735021234</v>
      </c>
      <c r="G74" s="2">
        <f t="shared" si="25"/>
        <v>477016.15735021234</v>
      </c>
      <c r="H74" s="2">
        <f t="shared" si="13"/>
        <v>19128463.466724873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644894.14285714272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482406.56062424183</v>
      </c>
      <c r="Q74" s="2">
        <f t="shared" si="26"/>
        <v>482406.56062424183</v>
      </c>
      <c r="R74" s="2">
        <f t="shared" si="16"/>
        <v>19754463.734693825</v>
      </c>
      <c r="S74" s="2">
        <f t="shared" si="17"/>
        <v>477016.15735021234</v>
      </c>
      <c r="T74" s="2">
        <f t="shared" si="18"/>
        <v>10002.285714285681</v>
      </c>
      <c r="U74" s="2">
        <f t="shared" si="19"/>
        <v>482406.56062424183</v>
      </c>
      <c r="V74" s="2">
        <f t="shared" si="5"/>
        <v>657957.66666666663</v>
      </c>
      <c r="W74" s="2">
        <f t="shared" si="20"/>
        <v>13268.166666666628</v>
      </c>
      <c r="X74" s="2">
        <f t="shared" si="6"/>
        <v>469138.3939575752</v>
      </c>
      <c r="Y74" s="2">
        <f t="shared" si="7"/>
        <v>19096506.068027154</v>
      </c>
      <c r="Z74" s="2" t="str">
        <f t="shared" si="8"/>
        <v>HERE</v>
      </c>
      <c r="AA74" s="2">
        <f>IF(Z74="HERE",Y74,AA73+Graph!$G$1*1000)</f>
        <v>19096506.068027154</v>
      </c>
      <c r="AB74" s="2">
        <f t="shared" si="21"/>
        <v>469138.39395757392</v>
      </c>
      <c r="AC74" s="2">
        <f t="shared" si="9"/>
        <v>657957.66666666663</v>
      </c>
      <c r="AD74" s="3">
        <f t="shared" si="10"/>
        <v>19096506.068027154</v>
      </c>
      <c r="AE74" s="2">
        <f>IF(AE72&gt;=52800000,52800000,IF(AB53=Graph!G$1*1000,AE73+Graph!G$1*1000,AC74))</f>
        <v>657957.66666666663</v>
      </c>
      <c r="AF74" s="3">
        <f t="shared" si="11"/>
        <v>657957.66666666663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5</v>
      </c>
      <c r="C75" s="7"/>
      <c r="D75" s="2" t="e">
        <f t="shared" si="12"/>
        <v>#N/A</v>
      </c>
      <c r="E75" s="2" t="e">
        <f t="shared" si="22"/>
        <v>#N/A</v>
      </c>
      <c r="F75" s="2">
        <v>481523.35112953186</v>
      </c>
      <c r="G75" s="2">
        <f t="shared" si="25"/>
        <v>481523.35112953186</v>
      </c>
      <c r="H75" s="2">
        <f t="shared" si="13"/>
        <v>19609986.817854404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654896.42857142841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486988.14525809884</v>
      </c>
      <c r="Q75" s="2">
        <f t="shared" si="26"/>
        <v>486988.14525809884</v>
      </c>
      <c r="R75" s="2">
        <f t="shared" si="16"/>
        <v>20241451.879951924</v>
      </c>
      <c r="S75" s="2">
        <f t="shared" si="17"/>
        <v>481523.35112953186</v>
      </c>
      <c r="T75" s="2">
        <f t="shared" si="18"/>
        <v>10002.285714285681</v>
      </c>
      <c r="U75" s="2">
        <f t="shared" si="19"/>
        <v>486988.14525809884</v>
      </c>
      <c r="V75" s="2">
        <f t="shared" si="5"/>
        <v>671225.83333333337</v>
      </c>
      <c r="W75" s="2">
        <f t="shared" si="20"/>
        <v>13268.166666666744</v>
      </c>
      <c r="X75" s="2">
        <f t="shared" si="6"/>
        <v>473719.9785914321</v>
      </c>
      <c r="Y75" s="2">
        <f t="shared" si="7"/>
        <v>19570226.046618585</v>
      </c>
      <c r="Z75" s="2" t="str">
        <f t="shared" si="8"/>
        <v>HERE</v>
      </c>
      <c r="AA75" s="2">
        <f>IF(Z75="HERE",Y75,AA74+Graph!$G$1*1000)</f>
        <v>19570226.046618585</v>
      </c>
      <c r="AB75" s="2">
        <f t="shared" si="21"/>
        <v>473719.97859143093</v>
      </c>
      <c r="AC75" s="2">
        <f t="shared" si="9"/>
        <v>671225.83333333337</v>
      </c>
      <c r="AD75" s="3">
        <f t="shared" si="10"/>
        <v>19570226.046618585</v>
      </c>
      <c r="AE75" s="2">
        <f>IF(AE73&gt;=52800000,52800000,IF(AB54=Graph!G$1*1000,AE74+Graph!G$1*1000,AC75))</f>
        <v>671225.83333333337</v>
      </c>
      <c r="AF75" s="3">
        <f t="shared" si="11"/>
        <v>671225.83333333337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6</v>
      </c>
      <c r="C76" s="7"/>
      <c r="D76" s="2" t="e">
        <f t="shared" si="12"/>
        <v>#N/A</v>
      </c>
      <c r="E76" s="2" t="e">
        <f t="shared" si="22"/>
        <v>#N/A</v>
      </c>
      <c r="F76" s="2">
        <v>486030.54490888119</v>
      </c>
      <c r="G76" s="2">
        <f t="shared" si="25"/>
        <v>486030.54490888119</v>
      </c>
      <c r="H76" s="2">
        <f t="shared" si="13"/>
        <v>20096017.362763286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664898.71428571409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491569.72989195585</v>
      </c>
      <c r="Q76" s="2">
        <f t="shared" si="26"/>
        <v>491569.72989195585</v>
      </c>
      <c r="R76" s="2">
        <f t="shared" si="16"/>
        <v>20733021.60984388</v>
      </c>
      <c r="S76" s="2">
        <f t="shared" si="17"/>
        <v>486030.54490888119</v>
      </c>
      <c r="T76" s="2">
        <f t="shared" si="18"/>
        <v>10002.285714285681</v>
      </c>
      <c r="U76" s="2">
        <f t="shared" si="19"/>
        <v>491569.72989195585</v>
      </c>
      <c r="V76" s="2">
        <f t="shared" si="5"/>
        <v>684494</v>
      </c>
      <c r="W76" s="2">
        <f t="shared" si="20"/>
        <v>13268.166666666628</v>
      </c>
      <c r="X76" s="2">
        <f t="shared" si="6"/>
        <v>478301.56322528922</v>
      </c>
      <c r="Y76" s="2">
        <f t="shared" si="7"/>
        <v>20048527.609843872</v>
      </c>
      <c r="Z76" s="2" t="str">
        <f t="shared" si="8"/>
        <v>HERE</v>
      </c>
      <c r="AA76" s="2">
        <f>IF(Z76="HERE",Y76,AA75+Graph!$G$1*1000)</f>
        <v>20048527.609843872</v>
      </c>
      <c r="AB76" s="2">
        <f t="shared" si="21"/>
        <v>478301.56322528794</v>
      </c>
      <c r="AC76" s="2">
        <f t="shared" si="9"/>
        <v>684494</v>
      </c>
      <c r="AD76" s="3">
        <f t="shared" si="10"/>
        <v>20048527.609843872</v>
      </c>
      <c r="AE76" s="2">
        <f>IF(AE74&gt;=52800000,52800000,IF(AB55=Graph!G$1*1000,AE75+Graph!G$1*1000,AC76))</f>
        <v>684494</v>
      </c>
      <c r="AF76" s="3">
        <f t="shared" si="11"/>
        <v>684494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7</v>
      </c>
      <c r="C77" s="7"/>
      <c r="D77" s="2" t="e">
        <f t="shared" si="12"/>
        <v>#N/A</v>
      </c>
      <c r="E77" s="2" t="e">
        <f t="shared" si="22"/>
        <v>#N/A</v>
      </c>
      <c r="F77" s="2">
        <v>490537.73868820071</v>
      </c>
      <c r="G77" s="2">
        <f t="shared" si="25"/>
        <v>490537.73868820071</v>
      </c>
      <c r="H77" s="2">
        <f t="shared" si="13"/>
        <v>20586555.101451486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674900.99999999977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496151.31452581286</v>
      </c>
      <c r="Q77" s="2">
        <f t="shared" si="26"/>
        <v>496151.31452581286</v>
      </c>
      <c r="R77" s="2">
        <f t="shared" si="16"/>
        <v>21229172.924369693</v>
      </c>
      <c r="S77" s="2">
        <f t="shared" si="17"/>
        <v>490537.73868820071</v>
      </c>
      <c r="T77" s="2">
        <f t="shared" si="18"/>
        <v>10002.285714285681</v>
      </c>
      <c r="U77" s="2">
        <f t="shared" si="19"/>
        <v>496151.31452581286</v>
      </c>
      <c r="V77" s="2">
        <f t="shared" si="5"/>
        <v>697762.16666666663</v>
      </c>
      <c r="W77" s="2">
        <f t="shared" si="20"/>
        <v>13268.166666666628</v>
      </c>
      <c r="X77" s="2">
        <f t="shared" si="6"/>
        <v>482883.14785914624</v>
      </c>
      <c r="Y77" s="2">
        <f t="shared" si="7"/>
        <v>20531410.757703017</v>
      </c>
      <c r="Z77" s="2" t="str">
        <f t="shared" si="8"/>
        <v>HERE</v>
      </c>
      <c r="AA77" s="2">
        <f>IF(Z77="HERE",Y77,AA76+Graph!$G$1*1000)</f>
        <v>20531410.757703017</v>
      </c>
      <c r="AB77" s="2">
        <f t="shared" si="21"/>
        <v>482883.14785914496</v>
      </c>
      <c r="AC77" s="2">
        <f t="shared" si="9"/>
        <v>697762.16666666663</v>
      </c>
      <c r="AD77" s="3">
        <f t="shared" si="10"/>
        <v>20531410.757703017</v>
      </c>
      <c r="AE77" s="2">
        <f>IF(AE75&gt;=52800000,52800000,IF(AB56=Graph!G$1*1000,AE76+Graph!G$1*1000,AC77))</f>
        <v>697762.16666666663</v>
      </c>
      <c r="AF77" s="3">
        <f t="shared" si="11"/>
        <v>697762.16666666663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8</v>
      </c>
      <c r="C78" s="7"/>
      <c r="D78" s="2" t="e">
        <f t="shared" si="12"/>
        <v>#N/A</v>
      </c>
      <c r="E78" s="2" t="e">
        <f t="shared" si="22"/>
        <v>#N/A</v>
      </c>
      <c r="F78" s="2">
        <v>495044.93246752024</v>
      </c>
      <c r="G78" s="2">
        <f t="shared" si="25"/>
        <v>495044.93246752024</v>
      </c>
      <c r="H78" s="2">
        <f t="shared" si="13"/>
        <v>21081600.033919007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684903.28571428545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500732.89915964007</v>
      </c>
      <c r="Q78" s="2">
        <f t="shared" si="26"/>
        <v>500732.89915964007</v>
      </c>
      <c r="R78" s="2">
        <f t="shared" si="16"/>
        <v>21729905.823529333</v>
      </c>
      <c r="S78" s="2">
        <f t="shared" si="17"/>
        <v>495044.93246752024</v>
      </c>
      <c r="T78" s="2">
        <f t="shared" si="18"/>
        <v>10002.285714285681</v>
      </c>
      <c r="U78" s="2">
        <f t="shared" si="19"/>
        <v>500732.89915964007</v>
      </c>
      <c r="V78" s="2">
        <f t="shared" si="5"/>
        <v>711030.33333333337</v>
      </c>
      <c r="W78" s="2">
        <f t="shared" si="20"/>
        <v>13268.166666666744</v>
      </c>
      <c r="X78" s="2">
        <f t="shared" si="6"/>
        <v>487464.73249297333</v>
      </c>
      <c r="Y78" s="2">
        <f t="shared" si="7"/>
        <v>21018875.49019599</v>
      </c>
      <c r="Z78" s="2" t="str">
        <f t="shared" si="8"/>
        <v>HERE</v>
      </c>
      <c r="AA78" s="2">
        <f>IF(Z78="HERE",Y78,AA77+Graph!$G$1*1000)</f>
        <v>21018875.49019599</v>
      </c>
      <c r="AB78" s="2">
        <f t="shared" si="21"/>
        <v>487464.73249297217</v>
      </c>
      <c r="AC78" s="2">
        <f t="shared" si="9"/>
        <v>711030.33333333337</v>
      </c>
      <c r="AD78" s="3">
        <f t="shared" si="10"/>
        <v>21018875.49019599</v>
      </c>
      <c r="AE78" s="2">
        <f>IF(AE76&gt;=52800000,52800000,IF(AB57=Graph!G$1*1000,AE77+Graph!G$1*1000,AC78))</f>
        <v>711030.33333333337</v>
      </c>
      <c r="AF78" s="3">
        <f t="shared" si="11"/>
        <v>711030.33333333337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9</v>
      </c>
      <c r="C79" s="7"/>
      <c r="D79" s="2" t="e">
        <f t="shared" si="12"/>
        <v>#N/A</v>
      </c>
      <c r="E79" s="2" t="e">
        <f t="shared" si="22"/>
        <v>#N/A</v>
      </c>
      <c r="F79" s="2">
        <v>499552.12624686956</v>
      </c>
      <c r="G79" s="2">
        <f t="shared" si="25"/>
        <v>499552.12624686956</v>
      </c>
      <c r="H79" s="2">
        <f t="shared" si="13"/>
        <v>21581152.160165876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694905.57142857113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505314.48379349709</v>
      </c>
      <c r="Q79" s="2">
        <f t="shared" si="26"/>
        <v>505314.48379349709</v>
      </c>
      <c r="R79" s="2">
        <f t="shared" si="16"/>
        <v>22235220.30732283</v>
      </c>
      <c r="S79" s="2">
        <f t="shared" si="17"/>
        <v>499552.12624686956</v>
      </c>
      <c r="T79" s="2">
        <f t="shared" si="18"/>
        <v>10002.285714285681</v>
      </c>
      <c r="U79" s="2">
        <f t="shared" si="19"/>
        <v>505314.48379349709</v>
      </c>
      <c r="V79" s="2">
        <f t="shared" si="5"/>
        <v>724298.5</v>
      </c>
      <c r="W79" s="2">
        <f t="shared" si="20"/>
        <v>13268.166666666628</v>
      </c>
      <c r="X79" s="2">
        <f t="shared" si="6"/>
        <v>492046.31712683046</v>
      </c>
      <c r="Y79" s="2">
        <f t="shared" si="7"/>
        <v>21510921.807322819</v>
      </c>
      <c r="Z79" s="2" t="str">
        <f t="shared" si="8"/>
        <v>HERE</v>
      </c>
      <c r="AA79" s="2">
        <f>IF(Z79="HERE",Y79,AA78+Graph!$G$1*1000)</f>
        <v>21510921.807322819</v>
      </c>
      <c r="AB79" s="2">
        <f t="shared" si="21"/>
        <v>492046.31712682918</v>
      </c>
      <c r="AC79" s="2">
        <f t="shared" si="9"/>
        <v>724298.5</v>
      </c>
      <c r="AD79" s="3">
        <f t="shared" si="10"/>
        <v>21510921.807322819</v>
      </c>
      <c r="AE79" s="2">
        <f>IF(AE77&gt;=52800000,52800000,IF(AB58=Graph!G$1*1000,AE78+Graph!G$1*1000,AC79))</f>
        <v>724298.5</v>
      </c>
      <c r="AF79" s="3">
        <f t="shared" si="11"/>
        <v>724298.5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10</v>
      </c>
      <c r="C80" s="7"/>
      <c r="D80" s="2" t="e">
        <f t="shared" si="12"/>
        <v>#N/A</v>
      </c>
      <c r="E80" s="2" t="e">
        <f t="shared" si="22"/>
        <v>#N/A</v>
      </c>
      <c r="F80" s="2">
        <v>504059.32002618909</v>
      </c>
      <c r="G80" s="2">
        <f t="shared" si="25"/>
        <v>504059.32002618909</v>
      </c>
      <c r="H80" s="2">
        <f t="shared" si="13"/>
        <v>22085211.480192065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704907.85714285681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509896.0684273541</v>
      </c>
      <c r="Q80" s="2">
        <f t="shared" si="26"/>
        <v>509896.0684273541</v>
      </c>
      <c r="R80" s="2">
        <f t="shared" si="16"/>
        <v>22745116.375750184</v>
      </c>
      <c r="S80" s="2">
        <f t="shared" si="17"/>
        <v>504059.32002618909</v>
      </c>
      <c r="T80" s="2">
        <f t="shared" si="18"/>
        <v>10002.285714285681</v>
      </c>
      <c r="U80" s="2">
        <f t="shared" si="19"/>
        <v>509896.0684273541</v>
      </c>
      <c r="V80" s="2">
        <f t="shared" si="5"/>
        <v>737566.66666666663</v>
      </c>
      <c r="W80" s="2">
        <f t="shared" si="20"/>
        <v>13268.166666666628</v>
      </c>
      <c r="X80" s="2">
        <f t="shared" si="6"/>
        <v>496627.90176068747</v>
      </c>
      <c r="Y80" s="2">
        <f t="shared" si="7"/>
        <v>22007549.709083505</v>
      </c>
      <c r="Z80" s="2" t="str">
        <f t="shared" si="8"/>
        <v>HERE</v>
      </c>
      <c r="AA80" s="2">
        <f>IF(Z80="HERE",Y80,AA79+Graph!$G$1*1000)</f>
        <v>22007549.709083505</v>
      </c>
      <c r="AB80" s="2">
        <f t="shared" si="21"/>
        <v>496627.90176068619</v>
      </c>
      <c r="AC80" s="2">
        <f t="shared" si="9"/>
        <v>737566.66666666663</v>
      </c>
      <c r="AD80" s="3">
        <f t="shared" si="10"/>
        <v>22007549.709083505</v>
      </c>
      <c r="AE80" s="2">
        <f>IF(AE78&gt;=52800000,52800000,IF(AB59=Graph!G$1*1000,AE79+Graph!G$1*1000,AC80))</f>
        <v>737566.66666666663</v>
      </c>
      <c r="AF80" s="3">
        <f t="shared" si="11"/>
        <v>737566.66666666663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11</v>
      </c>
      <c r="C81" s="7"/>
      <c r="D81" s="2" t="e">
        <f t="shared" si="12"/>
        <v>#N/A</v>
      </c>
      <c r="E81" s="2" t="e">
        <f t="shared" si="22"/>
        <v>#N/A</v>
      </c>
      <c r="F81" s="2">
        <v>508566.51380550861</v>
      </c>
      <c r="G81" s="2">
        <f t="shared" si="25"/>
        <v>508566.51380550861</v>
      </c>
      <c r="H81" s="2">
        <f t="shared" si="13"/>
        <v>22593777.993997574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714910.14285714249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514477.65306121111</v>
      </c>
      <c r="Q81" s="2">
        <f t="shared" si="26"/>
        <v>514477.65306121111</v>
      </c>
      <c r="R81" s="2">
        <f t="shared" si="16"/>
        <v>23259594.028811395</v>
      </c>
      <c r="S81" s="2">
        <f t="shared" si="17"/>
        <v>508566.51380550861</v>
      </c>
      <c r="T81" s="2">
        <f t="shared" si="18"/>
        <v>10002.285714285681</v>
      </c>
      <c r="U81" s="2">
        <f t="shared" si="19"/>
        <v>514477.65306121111</v>
      </c>
      <c r="V81" s="2">
        <f t="shared" si="5"/>
        <v>750834.83333333326</v>
      </c>
      <c r="W81" s="2">
        <f t="shared" si="20"/>
        <v>13268.166666666628</v>
      </c>
      <c r="X81" s="2">
        <f t="shared" si="6"/>
        <v>501209.48639454448</v>
      </c>
      <c r="Y81" s="2">
        <f t="shared" si="7"/>
        <v>22508759.195478048</v>
      </c>
      <c r="Z81" s="2" t="str">
        <f t="shared" si="8"/>
        <v>HERE</v>
      </c>
      <c r="AA81" s="2">
        <f>IF(Z81="HERE",Y81,AA80+Graph!$G$1*1000)</f>
        <v>22508759.195478048</v>
      </c>
      <c r="AB81" s="2">
        <f t="shared" si="21"/>
        <v>501209.4863945432</v>
      </c>
      <c r="AC81" s="2">
        <f t="shared" si="9"/>
        <v>750834.83333333326</v>
      </c>
      <c r="AD81" s="3">
        <f t="shared" si="10"/>
        <v>22508759.195478048</v>
      </c>
      <c r="AE81" s="2">
        <f>IF(AE79&gt;=52800000,52800000,IF(AB60=Graph!G$1*1000,AE80+Graph!G$1*1000,AC81))</f>
        <v>750834.83333333326</v>
      </c>
      <c r="AF81" s="3">
        <f t="shared" si="11"/>
        <v>750834.83333333326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12</v>
      </c>
      <c r="C82" s="7"/>
      <c r="D82" s="2" t="e">
        <f t="shared" si="12"/>
        <v>#N/A</v>
      </c>
      <c r="E82" s="2" t="e">
        <f t="shared" si="22"/>
        <v>#N/A</v>
      </c>
      <c r="F82" s="2">
        <v>513073.70758485794</v>
      </c>
      <c r="G82" s="2">
        <f t="shared" si="25"/>
        <v>513073.70758485794</v>
      </c>
      <c r="H82" s="2">
        <f t="shared" si="13"/>
        <v>23106851.701582432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724912.42857142817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519059.23769506812</v>
      </c>
      <c r="Q82" s="2">
        <f t="shared" si="26"/>
        <v>519059.23769506812</v>
      </c>
      <c r="R82" s="2">
        <f t="shared" si="16"/>
        <v>23778653.266506463</v>
      </c>
      <c r="S82" s="2">
        <f t="shared" si="17"/>
        <v>513073.70758485794</v>
      </c>
      <c r="T82" s="2">
        <f t="shared" si="18"/>
        <v>10002.285714285681</v>
      </c>
      <c r="U82" s="2">
        <f t="shared" si="19"/>
        <v>519059.23769506812</v>
      </c>
      <c r="V82" s="2">
        <f t="shared" si="5"/>
        <v>764103</v>
      </c>
      <c r="W82" s="2">
        <f t="shared" si="20"/>
        <v>13268.166666666744</v>
      </c>
      <c r="X82" s="2">
        <f t="shared" si="6"/>
        <v>505791.07102840138</v>
      </c>
      <c r="Y82" s="2">
        <f t="shared" si="7"/>
        <v>23014550.266506448</v>
      </c>
      <c r="Z82" s="2" t="str">
        <f t="shared" si="8"/>
        <v>HERE</v>
      </c>
      <c r="AA82" s="2">
        <f>IF(Z82="HERE",Y82,AA81+Graph!$G$1*1000)</f>
        <v>23014550.266506448</v>
      </c>
      <c r="AB82" s="2">
        <f t="shared" si="21"/>
        <v>505791.07102840021</v>
      </c>
      <c r="AC82" s="2">
        <f t="shared" si="9"/>
        <v>764103</v>
      </c>
      <c r="AD82" s="3">
        <f t="shared" si="10"/>
        <v>23014550.266506448</v>
      </c>
      <c r="AE82" s="2">
        <f>IF(AE80&gt;=52800000,52800000,IF(AB61=Graph!G$1*1000,AE81+Graph!G$1*1000,AC82))</f>
        <v>764103</v>
      </c>
      <c r="AF82" s="3">
        <f t="shared" si="11"/>
        <v>764103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13</v>
      </c>
      <c r="C83" s="7"/>
      <c r="D83" s="2" t="e">
        <f t="shared" si="12"/>
        <v>#N/A</v>
      </c>
      <c r="E83" s="2" t="e">
        <f t="shared" si="22"/>
        <v>#N/A</v>
      </c>
      <c r="F83" s="2">
        <v>517580.90136417747</v>
      </c>
      <c r="G83" s="2">
        <f t="shared" si="25"/>
        <v>517580.90136417747</v>
      </c>
      <c r="H83" s="2">
        <f t="shared" si="13"/>
        <v>23624432.602946609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734914.71428571385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523640.82232892513</v>
      </c>
      <c r="Q83" s="2">
        <f t="shared" si="26"/>
        <v>523640.82232892513</v>
      </c>
      <c r="R83" s="2">
        <f t="shared" si="16"/>
        <v>24302294.088835388</v>
      </c>
      <c r="S83" s="2">
        <f t="shared" si="17"/>
        <v>517580.90136417747</v>
      </c>
      <c r="T83" s="2">
        <f t="shared" si="18"/>
        <v>10002.285714285681</v>
      </c>
      <c r="U83" s="2">
        <f t="shared" si="19"/>
        <v>523640.82232892513</v>
      </c>
      <c r="V83" s="2">
        <f t="shared" si="5"/>
        <v>777371.16666666663</v>
      </c>
      <c r="W83" s="2">
        <f t="shared" si="20"/>
        <v>13268.166666666628</v>
      </c>
      <c r="X83" s="2">
        <f t="shared" si="6"/>
        <v>510372.6556622585</v>
      </c>
      <c r="Y83" s="2">
        <f t="shared" si="7"/>
        <v>23524922.922168706</v>
      </c>
      <c r="Z83" s="2" t="str">
        <f t="shared" si="8"/>
        <v>HERE</v>
      </c>
      <c r="AA83" s="2">
        <f>IF(Z83="HERE",Y83,AA82+Graph!$G$1*1000)</f>
        <v>23524922.922168706</v>
      </c>
      <c r="AB83" s="2">
        <f t="shared" si="21"/>
        <v>510372.65566225722</v>
      </c>
      <c r="AC83" s="2">
        <f t="shared" si="9"/>
        <v>777371.16666666663</v>
      </c>
      <c r="AD83" s="3">
        <f t="shared" si="10"/>
        <v>23524922.922168706</v>
      </c>
      <c r="AE83" s="2">
        <f>IF(AE81&gt;=52800000,52800000,IF(AB62=Graph!G$1*1000,AE82+Graph!G$1*1000,AC83))</f>
        <v>777371.16666666663</v>
      </c>
      <c r="AF83" s="3">
        <f t="shared" si="11"/>
        <v>777371.16666666663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14</v>
      </c>
      <c r="C84" s="7"/>
      <c r="D84" s="2" t="e">
        <f t="shared" si="12"/>
        <v>#N/A</v>
      </c>
      <c r="E84" s="2" t="e">
        <f t="shared" si="22"/>
        <v>#N/A</v>
      </c>
      <c r="F84" s="2">
        <v>522088.09514349699</v>
      </c>
      <c r="G84" s="2">
        <f t="shared" si="25"/>
        <v>522088.09514349699</v>
      </c>
      <c r="H84" s="2">
        <f t="shared" si="13"/>
        <v>24146520.698090106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744916.99999999953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528222.40696278214</v>
      </c>
      <c r="Q84" s="2">
        <f t="shared" si="26"/>
        <v>528222.40696278214</v>
      </c>
      <c r="R84" s="2">
        <f t="shared" si="16"/>
        <v>24830516.495798171</v>
      </c>
      <c r="S84" s="2">
        <f t="shared" si="17"/>
        <v>522088.09514349699</v>
      </c>
      <c r="T84" s="2">
        <f t="shared" si="18"/>
        <v>10002.285714285681</v>
      </c>
      <c r="U84" s="2">
        <f t="shared" si="19"/>
        <v>528222.40696278214</v>
      </c>
      <c r="V84" s="2">
        <f t="shared" si="5"/>
        <v>790639.33333333326</v>
      </c>
      <c r="W84" s="2">
        <f t="shared" si="20"/>
        <v>13268.166666666628</v>
      </c>
      <c r="X84" s="2">
        <f t="shared" si="6"/>
        <v>514954.24029611552</v>
      </c>
      <c r="Y84" s="2">
        <f t="shared" si="7"/>
        <v>24039877.16246482</v>
      </c>
      <c r="Z84" s="2" t="str">
        <f t="shared" si="8"/>
        <v>HERE</v>
      </c>
      <c r="AA84" s="2">
        <f>IF(Z84="HERE",Y84,AA83+Graph!$G$1*1000)</f>
        <v>24039877.16246482</v>
      </c>
      <c r="AB84" s="2">
        <f t="shared" si="21"/>
        <v>514954.24029611424</v>
      </c>
      <c r="AC84" s="2">
        <f t="shared" si="9"/>
        <v>790639.33333333326</v>
      </c>
      <c r="AD84" s="3">
        <f t="shared" si="10"/>
        <v>24039877.16246482</v>
      </c>
      <c r="AE84" s="2">
        <f>IF(AE82&gt;=52800000,52800000,IF(AB63=Graph!G$1*1000,AE83+Graph!G$1*1000,AC84))</f>
        <v>790639.33333333326</v>
      </c>
      <c r="AF84" s="3">
        <f t="shared" si="11"/>
        <v>790639.33333333326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15</v>
      </c>
      <c r="C85" s="7"/>
      <c r="D85" s="2" t="e">
        <f t="shared" si="12"/>
        <v>#N/A</v>
      </c>
      <c r="E85" s="2" t="e">
        <f t="shared" si="22"/>
        <v>#N/A</v>
      </c>
      <c r="F85" s="2">
        <v>526595.28892284632</v>
      </c>
      <c r="G85" s="2">
        <f t="shared" si="25"/>
        <v>526595.28892284632</v>
      </c>
      <c r="H85" s="2">
        <f t="shared" si="13"/>
        <v>24673115.987012953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754919.28571428522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532803.99159663916</v>
      </c>
      <c r="Q85" s="2">
        <f t="shared" si="26"/>
        <v>532803.99159663916</v>
      </c>
      <c r="R85" s="2">
        <f t="shared" si="16"/>
        <v>25363320.48739481</v>
      </c>
      <c r="S85" s="2">
        <f t="shared" si="17"/>
        <v>526595.28892284632</v>
      </c>
      <c r="T85" s="2">
        <f t="shared" si="18"/>
        <v>10002.285714285681</v>
      </c>
      <c r="U85" s="2">
        <f t="shared" si="19"/>
        <v>532803.99159663916</v>
      </c>
      <c r="V85" s="2">
        <f t="shared" si="5"/>
        <v>803907.5</v>
      </c>
      <c r="W85" s="2">
        <f t="shared" si="20"/>
        <v>13268.166666666744</v>
      </c>
      <c r="X85" s="2">
        <f t="shared" si="6"/>
        <v>519535.82492997241</v>
      </c>
      <c r="Y85" s="2">
        <f t="shared" si="7"/>
        <v>24559412.987394791</v>
      </c>
      <c r="Z85" s="2" t="str">
        <f t="shared" si="8"/>
        <v>HERE</v>
      </c>
      <c r="AA85" s="2">
        <f>IF(Z85="HERE",Y85,AA84+Graph!$G$1*1000)</f>
        <v>24559412.987394791</v>
      </c>
      <c r="AB85" s="2">
        <f t="shared" si="21"/>
        <v>519535.82492997125</v>
      </c>
      <c r="AC85" s="2">
        <f t="shared" si="9"/>
        <v>803907.5</v>
      </c>
      <c r="AD85" s="3">
        <f t="shared" si="10"/>
        <v>24559412.987394791</v>
      </c>
      <c r="AE85" s="2">
        <f>IF(AE83&gt;=52800000,52800000,IF(AB64=Graph!G$1*1000,AE84+Graph!G$1*1000,AC85))</f>
        <v>803907.5</v>
      </c>
      <c r="AF85" s="3">
        <f t="shared" si="11"/>
        <v>803907.5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16</v>
      </c>
      <c r="C86" s="7"/>
      <c r="D86" s="2" t="e">
        <f t="shared" si="12"/>
        <v>#N/A</v>
      </c>
      <c r="E86" s="2" t="e">
        <f t="shared" si="22"/>
        <v>#N/A</v>
      </c>
      <c r="F86" s="2">
        <v>531102.48270216584</v>
      </c>
      <c r="G86" s="2">
        <f t="shared" si="25"/>
        <v>531102.48270216584</v>
      </c>
      <c r="H86" s="2">
        <f t="shared" si="13"/>
        <v>25204218.469715118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764921.5714285709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537385.57623049617</v>
      </c>
      <c r="Q86" s="2">
        <f t="shared" si="26"/>
        <v>537385.57623049617</v>
      </c>
      <c r="R86" s="2">
        <f t="shared" si="16"/>
        <v>25900706.063625306</v>
      </c>
      <c r="S86" s="2">
        <f t="shared" si="17"/>
        <v>531102.48270216584</v>
      </c>
      <c r="T86" s="2">
        <f t="shared" si="18"/>
        <v>10002.285714285681</v>
      </c>
      <c r="U86" s="2">
        <f t="shared" si="19"/>
        <v>537385.57623049617</v>
      </c>
      <c r="V86" s="2">
        <f t="shared" si="5"/>
        <v>817175.66666666663</v>
      </c>
      <c r="W86" s="2">
        <f t="shared" si="20"/>
        <v>13268.166666666628</v>
      </c>
      <c r="X86" s="2">
        <f t="shared" si="6"/>
        <v>524117.40956382954</v>
      </c>
      <c r="Y86" s="2">
        <f t="shared" si="7"/>
        <v>25083530.396958619</v>
      </c>
      <c r="Z86" s="2" t="str">
        <f t="shared" si="8"/>
        <v>HERE</v>
      </c>
      <c r="AA86" s="2">
        <f>IF(Z86="HERE",Y86,AA85+Graph!$G$1*1000)</f>
        <v>25083530.396958619</v>
      </c>
      <c r="AB86" s="2">
        <f t="shared" si="21"/>
        <v>524117.40956382826</v>
      </c>
      <c r="AC86" s="2">
        <f t="shared" si="9"/>
        <v>817175.66666666663</v>
      </c>
      <c r="AD86" s="3">
        <f t="shared" si="10"/>
        <v>25083530.396958619</v>
      </c>
      <c r="AE86" s="2">
        <f>IF(AE84&gt;=52800000,52800000,IF(AB65=Graph!G$1*1000,AE85+Graph!G$1*1000,AC86))</f>
        <v>817175.66666666663</v>
      </c>
      <c r="AF86" s="3">
        <f t="shared" si="11"/>
        <v>817175.66666666663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17</v>
      </c>
      <c r="C87" s="7"/>
      <c r="D87" s="2" t="e">
        <f t="shared" si="12"/>
        <v>#N/A</v>
      </c>
      <c r="E87" s="2" t="e">
        <f t="shared" si="22"/>
        <v>#N/A</v>
      </c>
      <c r="F87" s="2">
        <v>535609.67648151517</v>
      </c>
      <c r="G87" s="2">
        <f t="shared" si="25"/>
        <v>535609.67648151517</v>
      </c>
      <c r="H87" s="2">
        <f t="shared" si="13"/>
        <v>25739828.146196634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774923.85714285658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541967.16086432338</v>
      </c>
      <c r="Q87" s="2">
        <f t="shared" si="26"/>
        <v>541967.16086432338</v>
      </c>
      <c r="R87" s="2">
        <f t="shared" si="16"/>
        <v>26442673.224489629</v>
      </c>
      <c r="S87" s="2">
        <f t="shared" si="17"/>
        <v>535609.67648151517</v>
      </c>
      <c r="T87" s="2">
        <f t="shared" si="18"/>
        <v>10002.285714285681</v>
      </c>
      <c r="U87" s="2">
        <f t="shared" si="19"/>
        <v>541967.16086432338</v>
      </c>
      <c r="V87" s="2">
        <f t="shared" si="5"/>
        <v>830443.83333333326</v>
      </c>
      <c r="W87" s="2">
        <f t="shared" si="20"/>
        <v>13268.166666666628</v>
      </c>
      <c r="X87" s="2">
        <f t="shared" si="6"/>
        <v>528698.99419765675</v>
      </c>
      <c r="Y87" s="2">
        <f t="shared" si="7"/>
        <v>25612229.391156275</v>
      </c>
      <c r="Z87" s="2" t="str">
        <f t="shared" si="8"/>
        <v>HERE</v>
      </c>
      <c r="AA87" s="2">
        <f>IF(Z87="HERE",Y87,AA86+Graph!$G$1*1000)</f>
        <v>25612229.391156275</v>
      </c>
      <c r="AB87" s="2">
        <f t="shared" si="21"/>
        <v>528698.99419765547</v>
      </c>
      <c r="AC87" s="2">
        <f t="shared" si="9"/>
        <v>830443.83333333326</v>
      </c>
      <c r="AD87" s="3">
        <f t="shared" si="10"/>
        <v>25612229.391156275</v>
      </c>
      <c r="AE87" s="2">
        <f>IF(AE85&gt;=52800000,52800000,IF(AB66=Graph!G$1*1000,AE86+Graph!G$1*1000,AC87))</f>
        <v>830443.83333333326</v>
      </c>
      <c r="AF87" s="3">
        <f t="shared" si="11"/>
        <v>830443.83333333326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18</v>
      </c>
      <c r="C88" s="7"/>
      <c r="D88" s="2" t="e">
        <f t="shared" si="12"/>
        <v>#N/A</v>
      </c>
      <c r="E88" s="2" t="e">
        <f t="shared" si="22"/>
        <v>#N/A</v>
      </c>
      <c r="F88" s="2">
        <v>540116.87026083469</v>
      </c>
      <c r="G88" s="2">
        <f t="shared" si="25"/>
        <v>540116.87026083469</v>
      </c>
      <c r="H88" s="2">
        <f t="shared" si="13"/>
        <v>26279945.016457468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784926.14285714226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546548.74549818039</v>
      </c>
      <c r="Q88" s="2">
        <f t="shared" si="26"/>
        <v>546548.74549818039</v>
      </c>
      <c r="R88" s="2">
        <f t="shared" si="16"/>
        <v>26989221.96998781</v>
      </c>
      <c r="S88" s="2">
        <f t="shared" si="17"/>
        <v>540116.87026083469</v>
      </c>
      <c r="T88" s="2">
        <f t="shared" si="18"/>
        <v>10002.285714285681</v>
      </c>
      <c r="U88" s="2">
        <f t="shared" si="19"/>
        <v>546548.74549818039</v>
      </c>
      <c r="V88" s="2">
        <f t="shared" si="5"/>
        <v>843712</v>
      </c>
      <c r="W88" s="2">
        <f t="shared" si="20"/>
        <v>13268.166666666744</v>
      </c>
      <c r="X88" s="2">
        <f t="shared" si="6"/>
        <v>533280.57883151365</v>
      </c>
      <c r="Y88" s="2">
        <f t="shared" si="7"/>
        <v>26145509.969987787</v>
      </c>
      <c r="Z88" s="2" t="str">
        <f t="shared" si="8"/>
        <v>HERE</v>
      </c>
      <c r="AA88" s="2">
        <f>IF(Z88="HERE",Y88,AA87+Graph!$G$1*1000)</f>
        <v>26145509.969987787</v>
      </c>
      <c r="AB88" s="2">
        <f t="shared" si="21"/>
        <v>533280.57883151248</v>
      </c>
      <c r="AC88" s="2">
        <f t="shared" si="9"/>
        <v>843712</v>
      </c>
      <c r="AD88" s="3">
        <f t="shared" si="10"/>
        <v>26145509.969987787</v>
      </c>
      <c r="AE88" s="2">
        <f>IF(AE86&gt;=52800000,52800000,IF(AB67=Graph!G$1*1000,AE87+Graph!G$1*1000,AC88))</f>
        <v>843712</v>
      </c>
      <c r="AF88" s="3">
        <f t="shared" si="11"/>
        <v>843712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19</v>
      </c>
      <c r="C89" s="7"/>
      <c r="D89" s="2" t="e">
        <f t="shared" si="12"/>
        <v>#N/A</v>
      </c>
      <c r="E89" s="2" t="e">
        <f t="shared" si="22"/>
        <v>#N/A</v>
      </c>
      <c r="F89" s="2">
        <v>544624.06404015422</v>
      </c>
      <c r="G89" s="2">
        <f t="shared" si="25"/>
        <v>544624.06404015422</v>
      </c>
      <c r="H89" s="2">
        <f t="shared" si="13"/>
        <v>26824569.080497622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794928.42857142794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551130.3301320374</v>
      </c>
      <c r="Q89" s="2">
        <f t="shared" si="26"/>
        <v>551130.3301320374</v>
      </c>
      <c r="R89" s="2">
        <f t="shared" si="16"/>
        <v>27540352.300119847</v>
      </c>
      <c r="S89" s="2">
        <f t="shared" si="17"/>
        <v>544624.06404015422</v>
      </c>
      <c r="T89" s="2">
        <f t="shared" si="18"/>
        <v>10002.285714285681</v>
      </c>
      <c r="U89" s="2">
        <f t="shared" si="19"/>
        <v>551130.3301320374</v>
      </c>
      <c r="V89" s="2">
        <f t="shared" si="5"/>
        <v>856980.16666666663</v>
      </c>
      <c r="W89" s="2">
        <f t="shared" si="20"/>
        <v>13268.166666666628</v>
      </c>
      <c r="X89" s="2">
        <f t="shared" si="6"/>
        <v>537862.16346537077</v>
      </c>
      <c r="Y89" s="2">
        <f t="shared" si="7"/>
        <v>26683372.133453157</v>
      </c>
      <c r="Z89" s="2" t="str">
        <f t="shared" si="8"/>
        <v>HERE</v>
      </c>
      <c r="AA89" s="2">
        <f>IF(Z89="HERE",Y89,AA88+Graph!$G$1*1000)</f>
        <v>26683372.133453157</v>
      </c>
      <c r="AB89" s="2">
        <f t="shared" si="21"/>
        <v>537862.16346536949</v>
      </c>
      <c r="AC89" s="2">
        <f t="shared" si="9"/>
        <v>856980.16666666663</v>
      </c>
      <c r="AD89" s="3">
        <f t="shared" si="10"/>
        <v>26683372.133453157</v>
      </c>
      <c r="AE89" s="2">
        <f>IF(AE87&gt;=52800000,52800000,IF(AB68=Graph!G$1*1000,AE88+Graph!G$1*1000,AC89))</f>
        <v>856980.16666666663</v>
      </c>
      <c r="AF89" s="3">
        <f t="shared" si="11"/>
        <v>856980.16666666663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20</v>
      </c>
      <c r="C90" s="7"/>
      <c r="D90" s="2" t="e">
        <f t="shared" si="12"/>
        <v>#N/A</v>
      </c>
      <c r="E90" s="2" t="e">
        <f t="shared" si="22"/>
        <v>#N/A</v>
      </c>
      <c r="F90" s="2">
        <v>549131.25781950355</v>
      </c>
      <c r="G90" s="2">
        <f t="shared" si="25"/>
        <v>549131.25781950355</v>
      </c>
      <c r="H90" s="2">
        <f t="shared" si="13"/>
        <v>27373700.338317126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804930.71428571362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555711.91476589441</v>
      </c>
      <c r="Q90" s="2">
        <f t="shared" si="26"/>
        <v>555711.91476589441</v>
      </c>
      <c r="R90" s="2">
        <f t="shared" si="16"/>
        <v>28096064.214885741</v>
      </c>
      <c r="S90" s="2">
        <f t="shared" si="17"/>
        <v>549131.25781950355</v>
      </c>
      <c r="T90" s="2">
        <f t="shared" si="18"/>
        <v>10002.285714285681</v>
      </c>
      <c r="U90" s="2">
        <f t="shared" si="19"/>
        <v>555711.91476589441</v>
      </c>
      <c r="V90" s="2">
        <f t="shared" si="5"/>
        <v>870248.33333333326</v>
      </c>
      <c r="W90" s="2">
        <f t="shared" si="20"/>
        <v>13268.166666666628</v>
      </c>
      <c r="X90" s="2">
        <f t="shared" si="6"/>
        <v>542443.74809922779</v>
      </c>
      <c r="Y90" s="2">
        <f t="shared" si="7"/>
        <v>27225815.881552383</v>
      </c>
      <c r="Z90" s="2" t="str">
        <f t="shared" si="8"/>
        <v>HERE</v>
      </c>
      <c r="AA90" s="2">
        <f>IF(Z90="HERE",Y90,AA89+Graph!$G$1*1000)</f>
        <v>27225815.881552383</v>
      </c>
      <c r="AB90" s="2">
        <f t="shared" si="21"/>
        <v>542443.7480992265</v>
      </c>
      <c r="AC90" s="2">
        <f t="shared" si="9"/>
        <v>870248.33333333326</v>
      </c>
      <c r="AD90" s="3">
        <f t="shared" si="10"/>
        <v>27225815.881552383</v>
      </c>
      <c r="AE90" s="2">
        <f>IF(AE88&gt;=52800000,52800000,IF(AB69=Graph!G$1*1000,AE89+Graph!G$1*1000,AC90))</f>
        <v>870248.33333333326</v>
      </c>
      <c r="AF90" s="3">
        <f t="shared" si="11"/>
        <v>870248.33333333326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21</v>
      </c>
      <c r="C91" s="7"/>
      <c r="D91" s="2" t="e">
        <f t="shared" si="12"/>
        <v>#N/A</v>
      </c>
      <c r="E91" s="2" t="e">
        <f t="shared" si="22"/>
        <v>#N/A</v>
      </c>
      <c r="F91" s="2">
        <v>553638.45159882307</v>
      </c>
      <c r="G91" s="2">
        <f t="shared" si="25"/>
        <v>553638.45159882307</v>
      </c>
      <c r="H91" s="2">
        <f t="shared" si="13"/>
        <v>27927338.789915949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814932.9999999993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560293.49939975142</v>
      </c>
      <c r="Q91" s="2">
        <f t="shared" si="26"/>
        <v>560293.49939975142</v>
      </c>
      <c r="R91" s="2">
        <f t="shared" si="16"/>
        <v>28656357.714285493</v>
      </c>
      <c r="S91" s="2">
        <f t="shared" si="17"/>
        <v>553638.45159882307</v>
      </c>
      <c r="T91" s="2">
        <f t="shared" si="18"/>
        <v>10002.285714285681</v>
      </c>
      <c r="U91" s="2">
        <f t="shared" si="19"/>
        <v>560293.49939975142</v>
      </c>
      <c r="V91" s="2">
        <f t="shared" si="5"/>
        <v>883516.5</v>
      </c>
      <c r="W91" s="2">
        <f t="shared" si="20"/>
        <v>13268.166666666744</v>
      </c>
      <c r="X91" s="2">
        <f t="shared" si="6"/>
        <v>547025.33273308468</v>
      </c>
      <c r="Y91" s="2">
        <f t="shared" si="7"/>
        <v>27772841.214285467</v>
      </c>
      <c r="Z91" s="2" t="str">
        <f t="shared" si="8"/>
        <v>HERE</v>
      </c>
      <c r="AA91" s="2">
        <f>IF(Z91="HERE",Y91,AA90+Graph!$G$1*1000)</f>
        <v>27772841.214285467</v>
      </c>
      <c r="AB91" s="2">
        <f t="shared" si="21"/>
        <v>547025.33273308352</v>
      </c>
      <c r="AC91" s="2">
        <f t="shared" si="9"/>
        <v>883516.5</v>
      </c>
      <c r="AD91" s="3">
        <f t="shared" si="10"/>
        <v>27772841.214285467</v>
      </c>
      <c r="AE91" s="2">
        <f>IF(AE89&gt;=52800000,52800000,IF(AB70=Graph!G$1*1000,AE90+Graph!G$1*1000,AC91))</f>
        <v>883516.5</v>
      </c>
      <c r="AF91" s="3">
        <f t="shared" si="11"/>
        <v>883516.5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22</v>
      </c>
      <c r="C92" s="7"/>
      <c r="D92" s="2" t="e">
        <f t="shared" si="12"/>
        <v>#N/A</v>
      </c>
      <c r="E92" s="2" t="e">
        <f t="shared" si="22"/>
        <v>#N/A</v>
      </c>
      <c r="F92" s="2">
        <v>558145.6453781426</v>
      </c>
      <c r="G92" s="2">
        <f t="shared" si="25"/>
        <v>558145.6453781426</v>
      </c>
      <c r="H92" s="2">
        <f t="shared" si="13"/>
        <v>28485484.435294092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824935.28571428498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564875.08403360844</v>
      </c>
      <c r="Q92" s="2">
        <f t="shared" si="26"/>
        <v>564875.08403360844</v>
      </c>
      <c r="R92" s="2">
        <f t="shared" si="16"/>
        <v>29221232.798319101</v>
      </c>
      <c r="S92" s="2">
        <f t="shared" si="17"/>
        <v>558145.6453781426</v>
      </c>
      <c r="T92" s="2">
        <f t="shared" si="18"/>
        <v>10002.285714285681</v>
      </c>
      <c r="U92" s="2">
        <f t="shared" si="19"/>
        <v>564875.08403360844</v>
      </c>
      <c r="V92" s="2">
        <f t="shared" si="5"/>
        <v>896784.66666666663</v>
      </c>
      <c r="W92" s="2">
        <f t="shared" si="20"/>
        <v>13268.166666666628</v>
      </c>
      <c r="X92" s="2">
        <f t="shared" si="6"/>
        <v>551606.91736694181</v>
      </c>
      <c r="Y92" s="2">
        <f t="shared" si="7"/>
        <v>28324448.131652407</v>
      </c>
      <c r="Z92" s="2" t="str">
        <f t="shared" si="8"/>
        <v>HERE</v>
      </c>
      <c r="AA92" s="2">
        <f>IF(Z92="HERE",Y92,AA91+Graph!$G$1*1000)</f>
        <v>28324448.131652407</v>
      </c>
      <c r="AB92" s="2">
        <f t="shared" si="21"/>
        <v>551606.91736694053</v>
      </c>
      <c r="AC92" s="2">
        <f t="shared" si="9"/>
        <v>896784.66666666663</v>
      </c>
      <c r="AD92" s="3">
        <f t="shared" si="10"/>
        <v>28324448.131652407</v>
      </c>
      <c r="AE92" s="2">
        <f>IF(AE90&gt;=52800000,52800000,IF(AB71=Graph!G$1*1000,AE91+Graph!G$1*1000,AC92))</f>
        <v>896784.66666666663</v>
      </c>
      <c r="AF92" s="3">
        <f t="shared" si="11"/>
        <v>896784.66666666663</v>
      </c>
      <c r="AG92" s="3">
        <f t="shared" si="29"/>
        <v>15963459.734383736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23</v>
      </c>
      <c r="C93" s="7"/>
      <c r="D93" s="2" t="e">
        <f t="shared" si="12"/>
        <v>#N/A</v>
      </c>
      <c r="E93" s="2" t="e">
        <f t="shared" si="22"/>
        <v>#N/A</v>
      </c>
      <c r="F93" s="2">
        <v>562652.83915749192</v>
      </c>
      <c r="G93" s="2">
        <f t="shared" si="25"/>
        <v>562652.83915749192</v>
      </c>
      <c r="H93" s="2">
        <f t="shared" si="13"/>
        <v>29048137.274451584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834937.57142857066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569456.66866746545</v>
      </c>
      <c r="Q93" s="2">
        <f t="shared" si="26"/>
        <v>569456.66866746545</v>
      </c>
      <c r="R93" s="2">
        <f t="shared" si="16"/>
        <v>29790689.466986567</v>
      </c>
      <c r="S93" s="2">
        <f t="shared" si="17"/>
        <v>562652.83915749192</v>
      </c>
      <c r="T93" s="2">
        <f t="shared" si="18"/>
        <v>10002.285714285681</v>
      </c>
      <c r="U93" s="2">
        <f t="shared" si="19"/>
        <v>569456.66866746545</v>
      </c>
      <c r="V93" s="2">
        <f t="shared" si="5"/>
        <v>910052.83333333326</v>
      </c>
      <c r="W93" s="2">
        <f t="shared" si="20"/>
        <v>13268.166666666628</v>
      </c>
      <c r="X93" s="2">
        <f t="shared" si="6"/>
        <v>556188.50200079882</v>
      </c>
      <c r="Y93" s="2">
        <f t="shared" si="7"/>
        <v>28880636.633653205</v>
      </c>
      <c r="Z93" s="2" t="str">
        <f t="shared" si="8"/>
        <v>HERE</v>
      </c>
      <c r="AA93" s="2">
        <f>IF(Z93="HERE",Y93,AA92+Graph!$G$1*1000)</f>
        <v>28880636.633653205</v>
      </c>
      <c r="AB93" s="2">
        <f t="shared" si="21"/>
        <v>556188.50200079754</v>
      </c>
      <c r="AC93" s="2">
        <f t="shared" si="9"/>
        <v>910052.83333333326</v>
      </c>
      <c r="AD93" s="3">
        <f t="shared" si="10"/>
        <v>28880636.633653205</v>
      </c>
      <c r="AE93" s="2">
        <f>IF(AE91&gt;=52800000,52800000,IF(AB72=Graph!G$1*1000,AE92+Graph!G$1*1000,AC93))</f>
        <v>910052.83333333326</v>
      </c>
      <c r="AF93" s="3">
        <f t="shared" si="11"/>
        <v>910052.83333333326</v>
      </c>
      <c r="AG93" s="3">
        <f t="shared" si="29"/>
        <v>16378100.844937943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24</v>
      </c>
      <c r="C94" s="7"/>
      <c r="D94" s="2" t="e">
        <f t="shared" si="12"/>
        <v>#N/A</v>
      </c>
      <c r="E94" s="2" t="e">
        <f t="shared" si="22"/>
        <v>#N/A</v>
      </c>
      <c r="F94" s="2">
        <v>567160.03293681145</v>
      </c>
      <c r="G94" s="2">
        <f t="shared" si="25"/>
        <v>567160.03293681145</v>
      </c>
      <c r="H94" s="2">
        <f t="shared" si="13"/>
        <v>29615297.307388395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844939.85714285634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574038.25330132246</v>
      </c>
      <c r="Q94" s="2">
        <f t="shared" si="26"/>
        <v>574038.25330132246</v>
      </c>
      <c r="R94" s="2">
        <f t="shared" si="16"/>
        <v>30364727.720287889</v>
      </c>
      <c r="S94" s="2">
        <f t="shared" si="17"/>
        <v>567160.03293681145</v>
      </c>
      <c r="T94" s="2">
        <f t="shared" si="18"/>
        <v>10002.285714285681</v>
      </c>
      <c r="U94" s="2">
        <f t="shared" si="19"/>
        <v>574038.25330132246</v>
      </c>
      <c r="V94" s="2">
        <f t="shared" si="5"/>
        <v>923321</v>
      </c>
      <c r="W94" s="2">
        <f t="shared" si="20"/>
        <v>13268.166666666744</v>
      </c>
      <c r="X94" s="2">
        <f t="shared" si="6"/>
        <v>560770.08663465572</v>
      </c>
      <c r="Y94" s="2">
        <f t="shared" si="7"/>
        <v>29441406.720287859</v>
      </c>
      <c r="Z94" s="2" t="str">
        <f t="shared" si="8"/>
        <v>HERE</v>
      </c>
      <c r="AA94" s="2">
        <f>IF(Z94="HERE",Y94,AA93+Graph!$G$1*1000)</f>
        <v>29441406.720287859</v>
      </c>
      <c r="AB94" s="2">
        <f t="shared" si="21"/>
        <v>560770.08663465455</v>
      </c>
      <c r="AC94" s="2">
        <f t="shared" si="9"/>
        <v>923321</v>
      </c>
      <c r="AD94" s="3">
        <f t="shared" si="10"/>
        <v>29441406.720287859</v>
      </c>
      <c r="AE94" s="2">
        <f>IF(AE92&gt;=52800000,52800000,IF(AB73=Graph!G$1*1000,AE93+Graph!G$1*1000,AC94))</f>
        <v>923321</v>
      </c>
      <c r="AF94" s="3">
        <f t="shared" si="11"/>
        <v>923321</v>
      </c>
      <c r="AG94" s="3">
        <f t="shared" si="29"/>
        <v>16796865.381662622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25</v>
      </c>
      <c r="C95" s="7"/>
      <c r="D95" s="2" t="e">
        <f t="shared" si="12"/>
        <v>#N/A</v>
      </c>
      <c r="E95" s="2" t="e">
        <f t="shared" si="22"/>
        <v>#N/A</v>
      </c>
      <c r="F95" s="2">
        <v>571667.22671613097</v>
      </c>
      <c r="G95" s="2">
        <f t="shared" si="25"/>
        <v>571667.22671613097</v>
      </c>
      <c r="H95" s="2">
        <f t="shared" si="13"/>
        <v>30186964.534104526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854942.14285714203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578619.83793514967</v>
      </c>
      <c r="Q95" s="2">
        <f t="shared" si="26"/>
        <v>578619.83793514967</v>
      </c>
      <c r="R95" s="2">
        <f t="shared" si="16"/>
        <v>30943347.558223039</v>
      </c>
      <c r="S95" s="2">
        <f t="shared" si="17"/>
        <v>571667.22671613097</v>
      </c>
      <c r="T95" s="2">
        <f t="shared" si="18"/>
        <v>10002.285714285681</v>
      </c>
      <c r="U95" s="2">
        <f t="shared" si="19"/>
        <v>578619.83793514967</v>
      </c>
      <c r="V95" s="2">
        <f t="shared" si="5"/>
        <v>936589.16666666663</v>
      </c>
      <c r="W95" s="2">
        <f t="shared" si="20"/>
        <v>13268.166666666628</v>
      </c>
      <c r="X95" s="2">
        <f t="shared" si="6"/>
        <v>565351.67126848304</v>
      </c>
      <c r="Y95" s="2">
        <f t="shared" ref="Y95:Y158" si="30">IF(COUNT($C96)=0,IF(COUNT($C95)=1,C95,SUM(Y94+X95)),C95)</f>
        <v>30006758.391556341</v>
      </c>
      <c r="Z95" s="2" t="str">
        <f t="shared" si="8"/>
        <v>HERE</v>
      </c>
      <c r="AA95" s="2">
        <f>IF(Z95="HERE",Y95,AA94+Graph!$G$1*1000)</f>
        <v>30006758.391556341</v>
      </c>
      <c r="AB95" s="2">
        <f t="shared" si="21"/>
        <v>565351.67126848176</v>
      </c>
      <c r="AC95" s="2">
        <f t="shared" ref="AC95:AC158" si="31">IF(Z96="HERE",V95,AC94)</f>
        <v>936589.16666666663</v>
      </c>
      <c r="AD95" s="3">
        <f t="shared" si="10"/>
        <v>30006758.391556341</v>
      </c>
      <c r="AE95" s="2">
        <f>IF(AE93&gt;=52800000,52800000,IF(AB74=Graph!G$1*1000,AE94+Graph!G$1*1000,AC95))</f>
        <v>936589.16666666663</v>
      </c>
      <c r="AF95" s="3">
        <f t="shared" si="11"/>
        <v>936589.16666666663</v>
      </c>
      <c r="AG95" s="3">
        <f t="shared" si="29"/>
        <v>17219753.344557773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26</v>
      </c>
      <c r="C96" s="7"/>
      <c r="D96" s="2" t="e">
        <f t="shared" si="12"/>
        <v>#N/A</v>
      </c>
      <c r="E96" s="2" t="e">
        <f t="shared" si="22"/>
        <v>#N/A</v>
      </c>
      <c r="F96" s="2">
        <v>576174.4204954803</v>
      </c>
      <c r="G96" s="2">
        <f t="shared" si="25"/>
        <v>576174.4204954803</v>
      </c>
      <c r="H96" s="2">
        <f t="shared" ref="H96:H159" si="32">IF(COUNT($C97)=0,IF(COUNT($C96)=1,C96,SUM(H95+G96)),C96)</f>
        <v>30763138.954600006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864944.42857142771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583201.42256900668</v>
      </c>
      <c r="Q96" s="2">
        <f t="shared" si="26"/>
        <v>583201.42256900668</v>
      </c>
      <c r="R96" s="2">
        <f t="shared" ref="R96:R159" si="33">IF(COUNT($C97)=0,IF(COUNT($C96)=1,M96,SUM(R95+Q96)),M96)</f>
        <v>31526548.980792046</v>
      </c>
      <c r="S96" s="2">
        <f t="shared" si="17"/>
        <v>576174.4204954803</v>
      </c>
      <c r="T96" s="2">
        <f t="shared" si="18"/>
        <v>10002.285714285681</v>
      </c>
      <c r="U96" s="2">
        <f t="shared" si="19"/>
        <v>583201.42256900668</v>
      </c>
      <c r="V96" s="2">
        <f t="shared" si="5"/>
        <v>949857.33333333326</v>
      </c>
      <c r="W96" s="2">
        <f t="shared" si="20"/>
        <v>13268.166666666628</v>
      </c>
      <c r="X96" s="2">
        <f t="shared" si="6"/>
        <v>569933.25590234005</v>
      </c>
      <c r="Y96" s="2">
        <f t="shared" si="30"/>
        <v>30576691.64745868</v>
      </c>
      <c r="Z96" s="2" t="str">
        <f t="shared" si="8"/>
        <v>HERE</v>
      </c>
      <c r="AA96" s="2">
        <f>IF(Z96="HERE",Y96,AA95+Graph!$G$1*1000)</f>
        <v>30576691.64745868</v>
      </c>
      <c r="AB96" s="2">
        <f t="shared" si="21"/>
        <v>569933.25590233877</v>
      </c>
      <c r="AC96" s="2">
        <f t="shared" si="31"/>
        <v>949857.33333333326</v>
      </c>
      <c r="AD96" s="3">
        <f t="shared" si="10"/>
        <v>30576691.64745868</v>
      </c>
      <c r="AE96" s="2">
        <f>IF(AE94&gt;=52800000,52800000,IF(AB75=Graph!G$1*1000,AE95+Graph!G$1*1000,AC96))</f>
        <v>949857.33333333326</v>
      </c>
      <c r="AF96" s="3">
        <f t="shared" si="11"/>
        <v>949857.33333333326</v>
      </c>
      <c r="AG96" s="3">
        <f t="shared" si="29"/>
        <v>17646764.733623393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27</v>
      </c>
      <c r="C97" s="7"/>
      <c r="D97" s="2" t="e">
        <f t="shared" si="12"/>
        <v>#N/A</v>
      </c>
      <c r="E97" s="2" t="e">
        <f t="shared" si="22"/>
        <v>#N/A</v>
      </c>
      <c r="F97" s="2">
        <v>580681.61427479982</v>
      </c>
      <c r="G97" s="2">
        <f t="shared" si="25"/>
        <v>580681.61427479982</v>
      </c>
      <c r="H97" s="2">
        <f t="shared" si="32"/>
        <v>31343820.568874806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874946.71428571339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587783.00720286369</v>
      </c>
      <c r="Q97" s="2">
        <f t="shared" si="26"/>
        <v>587783.00720286369</v>
      </c>
      <c r="R97" s="2">
        <f t="shared" si="33"/>
        <v>32114331.987994909</v>
      </c>
      <c r="S97" s="2">
        <f t="shared" si="17"/>
        <v>580681.61427479982</v>
      </c>
      <c r="T97" s="2">
        <f t="shared" si="18"/>
        <v>10002.285714285681</v>
      </c>
      <c r="U97" s="2">
        <f t="shared" si="19"/>
        <v>587783.00720286369</v>
      </c>
      <c r="V97" s="2">
        <f t="shared" si="5"/>
        <v>963125.5</v>
      </c>
      <c r="W97" s="2">
        <f t="shared" si="20"/>
        <v>13268.166666666744</v>
      </c>
      <c r="X97" s="2">
        <f t="shared" si="6"/>
        <v>574514.84053619695</v>
      </c>
      <c r="Y97" s="2">
        <f t="shared" si="30"/>
        <v>31151206.487994876</v>
      </c>
      <c r="Z97" s="2" t="str">
        <f t="shared" si="8"/>
        <v>HERE</v>
      </c>
      <c r="AA97" s="2">
        <f>IF(Z97="HERE",Y97,AA96+Graph!$G$1*1000)</f>
        <v>31151206.487994876</v>
      </c>
      <c r="AB97" s="2">
        <f t="shared" si="21"/>
        <v>574514.84053619578</v>
      </c>
      <c r="AC97" s="2">
        <f t="shared" si="31"/>
        <v>963125.5</v>
      </c>
      <c r="AD97" s="3">
        <f t="shared" si="10"/>
        <v>31151206.487994876</v>
      </c>
      <c r="AE97" s="2">
        <f>IF(AE95&gt;=52800000,52800000,IF(AB76=Graph!G$1*1000,AE96+Graph!G$1*1000,AC97))</f>
        <v>963125.5</v>
      </c>
      <c r="AF97" s="3">
        <f t="shared" si="11"/>
        <v>963125.5</v>
      </c>
      <c r="AG97" s="3">
        <f t="shared" si="29"/>
        <v>18077899.548859484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28</v>
      </c>
      <c r="C98" s="7"/>
      <c r="D98" s="2" t="e">
        <f t="shared" si="12"/>
        <v>#N/A</v>
      </c>
      <c r="E98" s="2" t="e">
        <f t="shared" si="22"/>
        <v>#N/A</v>
      </c>
      <c r="F98" s="2">
        <v>585188.80805411935</v>
      </c>
      <c r="G98" s="2">
        <f t="shared" si="25"/>
        <v>585188.80805411935</v>
      </c>
      <c r="H98" s="2">
        <f t="shared" si="32"/>
        <v>31929009.376928926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884948.99999999907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592364.59183672071</v>
      </c>
      <c r="Q98" s="2">
        <f t="shared" si="26"/>
        <v>592364.59183672071</v>
      </c>
      <c r="R98" s="2">
        <f t="shared" si="33"/>
        <v>32706696.57983163</v>
      </c>
      <c r="S98" s="2">
        <f t="shared" si="17"/>
        <v>585188.80805411935</v>
      </c>
      <c r="T98" s="2">
        <f t="shared" si="18"/>
        <v>10002.285714285681</v>
      </c>
      <c r="U98" s="2">
        <f t="shared" si="19"/>
        <v>592364.59183672071</v>
      </c>
      <c r="V98" s="2">
        <f t="shared" si="5"/>
        <v>976393.66666666663</v>
      </c>
      <c r="W98" s="2">
        <f t="shared" si="20"/>
        <v>13268.166666666628</v>
      </c>
      <c r="X98" s="2">
        <f t="shared" si="6"/>
        <v>579096.42517005408</v>
      </c>
      <c r="Y98" s="2">
        <f t="shared" si="30"/>
        <v>31730302.913164929</v>
      </c>
      <c r="Z98" s="2" t="str">
        <f t="shared" si="8"/>
        <v>HERE</v>
      </c>
      <c r="AA98" s="2">
        <f>IF(Z98="HERE",Y98,AA97+Graph!$G$1*1000)</f>
        <v>31730302.913164929</v>
      </c>
      <c r="AB98" s="2">
        <f t="shared" si="21"/>
        <v>579096.4251700528</v>
      </c>
      <c r="AC98" s="2">
        <f t="shared" si="31"/>
        <v>976393.66666666663</v>
      </c>
      <c r="AD98" s="3">
        <f t="shared" si="10"/>
        <v>31730302.913164929</v>
      </c>
      <c r="AE98" s="2">
        <f>IF(AE96&gt;=52800000,52800000,IF(AB77=Graph!G$1*1000,AE97+Graph!G$1*1000,AC98))</f>
        <v>976393.66666666663</v>
      </c>
      <c r="AF98" s="3">
        <f t="shared" si="11"/>
        <v>976393.66666666663</v>
      </c>
      <c r="AG98" s="3">
        <f t="shared" si="29"/>
        <v>18513157.790266052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29</v>
      </c>
      <c r="C99" s="7"/>
      <c r="D99" s="2" t="e">
        <f t="shared" si="12"/>
        <v>#N/A</v>
      </c>
      <c r="E99" s="2" t="e">
        <f t="shared" si="22"/>
        <v>#N/A</v>
      </c>
      <c r="F99" s="2">
        <v>589696.00183346868</v>
      </c>
      <c r="G99" s="2">
        <f t="shared" si="25"/>
        <v>589696.00183346868</v>
      </c>
      <c r="H99" s="2">
        <f t="shared" si="32"/>
        <v>32518705.378762394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894951.28571428475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596946.17647057772</v>
      </c>
      <c r="Q99" s="2">
        <f t="shared" si="26"/>
        <v>596946.17647057772</v>
      </c>
      <c r="R99" s="2">
        <f t="shared" si="33"/>
        <v>33303642.756302208</v>
      </c>
      <c r="S99" s="2">
        <f t="shared" si="17"/>
        <v>589696.00183346868</v>
      </c>
      <c r="T99" s="2">
        <f t="shared" si="18"/>
        <v>10002.285714285681</v>
      </c>
      <c r="U99" s="2">
        <f t="shared" si="19"/>
        <v>596946.17647057772</v>
      </c>
      <c r="V99" s="2">
        <f t="shared" si="5"/>
        <v>989661.83333333326</v>
      </c>
      <c r="W99" s="2">
        <f t="shared" si="20"/>
        <v>13268.166666666628</v>
      </c>
      <c r="X99" s="2">
        <f t="shared" si="6"/>
        <v>583678.00980391109</v>
      </c>
      <c r="Y99" s="2">
        <f t="shared" si="30"/>
        <v>32313980.922968838</v>
      </c>
      <c r="Z99" s="2" t="str">
        <f t="shared" si="8"/>
        <v>HERE</v>
      </c>
      <c r="AA99" s="2">
        <f>IF(Z99="HERE",Y99,AA98+Graph!$G$1*1000)</f>
        <v>32313980.922968838</v>
      </c>
      <c r="AB99" s="2">
        <f t="shared" si="21"/>
        <v>583678.00980390981</v>
      </c>
      <c r="AC99" s="2">
        <f t="shared" si="31"/>
        <v>989661.83333333326</v>
      </c>
      <c r="AD99" s="3">
        <f t="shared" si="10"/>
        <v>32313980.922968838</v>
      </c>
      <c r="AE99" s="2">
        <f>IF(AE97&gt;=52800000,52800000,IF(AB78=Graph!G$1*1000,AE98+Graph!G$1*1000,AC99))</f>
        <v>989661.83333333326</v>
      </c>
      <c r="AF99" s="3">
        <f t="shared" si="11"/>
        <v>989661.83333333326</v>
      </c>
      <c r="AG99" s="3">
        <f t="shared" si="29"/>
        <v>18952539.457843058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30</v>
      </c>
      <c r="C100" s="14"/>
      <c r="D100" s="13" t="e">
        <f t="shared" si="12"/>
        <v>#N/A</v>
      </c>
      <c r="E100" s="13" t="e">
        <f t="shared" si="22"/>
        <v>#N/A</v>
      </c>
      <c r="F100" s="13">
        <v>594203.1956127882</v>
      </c>
      <c r="G100" s="2">
        <f t="shared" si="25"/>
        <v>594203.1956127882</v>
      </c>
      <c r="H100" s="13">
        <f t="shared" si="32"/>
        <v>33112908.574375182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904953.57142857043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601527.76110443473</v>
      </c>
      <c r="Q100" s="2">
        <f t="shared" si="26"/>
        <v>601527.76110443473</v>
      </c>
      <c r="R100" s="13">
        <f t="shared" si="33"/>
        <v>33905170.517406642</v>
      </c>
      <c r="S100" s="13">
        <f t="shared" si="17"/>
        <v>594203.1956127882</v>
      </c>
      <c r="T100" s="13">
        <f t="shared" si="18"/>
        <v>10002.285714285681</v>
      </c>
      <c r="U100" s="13">
        <f t="shared" si="19"/>
        <v>601527.76110443473</v>
      </c>
      <c r="V100" s="13">
        <f t="shared" si="5"/>
        <v>1002930</v>
      </c>
      <c r="W100" s="13">
        <f t="shared" si="20"/>
        <v>13268.166666666744</v>
      </c>
      <c r="X100" s="13">
        <f t="shared" si="6"/>
        <v>588259.59443776798</v>
      </c>
      <c r="Y100" s="2">
        <f t="shared" si="30"/>
        <v>32902240.517406605</v>
      </c>
      <c r="Z100" s="2" t="str">
        <f t="shared" si="8"/>
        <v>HERE</v>
      </c>
      <c r="AA100" s="2">
        <f>IF(Z100="HERE",Y100,AA99+Graph!$G$1*1000)</f>
        <v>32902240.517406605</v>
      </c>
      <c r="AB100" s="2">
        <f t="shared" si="21"/>
        <v>588259.59443776682</v>
      </c>
      <c r="AC100" s="2">
        <f t="shared" si="31"/>
        <v>1002930</v>
      </c>
      <c r="AD100" s="3">
        <f t="shared" si="10"/>
        <v>32902240.517406605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19396044.55159054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31</v>
      </c>
      <c r="C101" s="7"/>
      <c r="D101" s="2" t="e">
        <f t="shared" si="12"/>
        <v>#N/A</v>
      </c>
      <c r="E101" s="2" t="e">
        <f t="shared" si="22"/>
        <v>#N/A</v>
      </c>
      <c r="F101" s="2">
        <v>598710.38939210773</v>
      </c>
      <c r="G101" s="2">
        <f t="shared" si="25"/>
        <v>598710.38939210773</v>
      </c>
      <c r="H101" s="2">
        <f t="shared" si="32"/>
        <v>33711618.96376729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914955.85714285611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606109.34573829174</v>
      </c>
      <c r="Q101" s="2">
        <f t="shared" si="26"/>
        <v>606109.34573829174</v>
      </c>
      <c r="R101" s="2">
        <f t="shared" si="33"/>
        <v>34511279.863144934</v>
      </c>
      <c r="S101" s="2">
        <f t="shared" si="17"/>
        <v>598710.38939210773</v>
      </c>
      <c r="T101" s="2">
        <f t="shared" si="18"/>
        <v>10002.285714285681</v>
      </c>
      <c r="U101" s="2">
        <f t="shared" si="19"/>
        <v>606109.34573829174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552671.63145257742</v>
      </c>
      <c r="Y101" s="2">
        <f t="shared" si="30"/>
        <v>33454912.148859184</v>
      </c>
      <c r="Z101" s="2" t="str">
        <f t="shared" si="8"/>
        <v>HERE</v>
      </c>
      <c r="AA101" s="2">
        <f>IF(Z101="HERE",Y101,AA100+Graph!$G$1*1000)</f>
        <v>33454912.148859184</v>
      </c>
      <c r="AB101" s="2">
        <f t="shared" si="21"/>
        <v>552671.63145257905</v>
      </c>
      <c r="AC101" s="2">
        <f t="shared" si="31"/>
        <v>1056367.7142857143</v>
      </c>
      <c r="AD101" s="3">
        <f t="shared" si="10"/>
        <v>33454912.148859184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19843673.071508486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32</v>
      </c>
      <c r="C102" s="7"/>
      <c r="D102" s="2" t="e">
        <f t="shared" si="12"/>
        <v>#N/A</v>
      </c>
      <c r="E102" s="2" t="e">
        <f t="shared" si="22"/>
        <v>#N/A</v>
      </c>
      <c r="F102" s="2">
        <v>603217.58317145705</v>
      </c>
      <c r="G102" s="2">
        <f t="shared" ref="G102:G165" si="35">IF(F102&gt;750000,$AK$31*1000,F102)</f>
        <v>603217.58317145705</v>
      </c>
      <c r="H102" s="2">
        <f t="shared" si="32"/>
        <v>34314836.546938747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924958.14285714179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610690.93037214875</v>
      </c>
      <c r="Q102" s="2">
        <f t="shared" ref="Q102:Q165" si="36">IF(P102&gt;750000,750000,P102)</f>
        <v>610690.93037214875</v>
      </c>
      <c r="R102" s="2">
        <f t="shared" si="33"/>
        <v>35121970.793517083</v>
      </c>
      <c r="S102" s="2">
        <f t="shared" si="17"/>
        <v>603217.58317145705</v>
      </c>
      <c r="T102" s="2">
        <f t="shared" si="18"/>
        <v>10002.285714285681</v>
      </c>
      <c r="U102" s="2">
        <f t="shared" si="19"/>
        <v>610690.93037214875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557253.21608643443</v>
      </c>
      <c r="Y102" s="2">
        <f t="shared" si="30"/>
        <v>34012165.36494562</v>
      </c>
      <c r="Z102" s="2" t="str">
        <f t="shared" si="8"/>
        <v>HERE</v>
      </c>
      <c r="AA102" s="2">
        <f>IF(Z102="HERE",Y102,AA101+Graph!$G$1*1000)</f>
        <v>34012165.36494562</v>
      </c>
      <c r="AB102" s="2">
        <f t="shared" si="21"/>
        <v>557253.21608643606</v>
      </c>
      <c r="AC102" s="2">
        <f t="shared" si="31"/>
        <v>1109805.4285714286</v>
      </c>
      <c r="AD102" s="3">
        <f t="shared" si="10"/>
        <v>34012165.36494562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20295425.017596912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33</v>
      </c>
      <c r="C103" s="7"/>
      <c r="D103" s="2" t="e">
        <f t="shared" si="12"/>
        <v>#N/A</v>
      </c>
      <c r="E103" s="2" t="e">
        <f t="shared" si="22"/>
        <v>#N/A</v>
      </c>
      <c r="F103" s="2">
        <v>607724.77695077658</v>
      </c>
      <c r="G103" s="2">
        <f t="shared" si="35"/>
        <v>607724.77695077658</v>
      </c>
      <c r="H103" s="2">
        <f t="shared" si="32"/>
        <v>34922561.323889524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934960.42857142747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615272.51500600576</v>
      </c>
      <c r="Q103" s="2">
        <f t="shared" si="36"/>
        <v>615272.51500600576</v>
      </c>
      <c r="R103" s="2">
        <f t="shared" si="33"/>
        <v>35737243.308523089</v>
      </c>
      <c r="S103" s="2">
        <f t="shared" si="17"/>
        <v>607724.77695077658</v>
      </c>
      <c r="T103" s="2">
        <f t="shared" si="18"/>
        <v>10002.285714285681</v>
      </c>
      <c r="U103" s="2">
        <f t="shared" si="19"/>
        <v>615272.51500600576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561834.80072029168</v>
      </c>
      <c r="Y103" s="2">
        <f t="shared" si="30"/>
        <v>34574000.16566591</v>
      </c>
      <c r="Z103" s="2" t="str">
        <f t="shared" si="8"/>
        <v>HERE</v>
      </c>
      <c r="AA103" s="2">
        <f>IF(Z103="HERE",Y103,AA102+Graph!$G$1*1000)</f>
        <v>34574000.16566591</v>
      </c>
      <c r="AB103" s="2">
        <f t="shared" si="21"/>
        <v>561834.80072028935</v>
      </c>
      <c r="AC103" s="2">
        <f t="shared" si="31"/>
        <v>1163243.1428571427</v>
      </c>
      <c r="AD103" s="3">
        <f t="shared" si="10"/>
        <v>34574000.16566591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20751300.389855802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34</v>
      </c>
      <c r="C104" s="7"/>
      <c r="D104" s="2" t="e">
        <f t="shared" si="12"/>
        <v>#N/A</v>
      </c>
      <c r="E104" s="2" t="e">
        <f t="shared" si="22"/>
        <v>#N/A</v>
      </c>
      <c r="F104" s="2">
        <v>612231.9707300961</v>
      </c>
      <c r="G104" s="2">
        <f t="shared" si="35"/>
        <v>612231.9707300961</v>
      </c>
      <c r="H104" s="2">
        <f t="shared" si="32"/>
        <v>35534793.29461962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944962.71428571315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619854.09963983297</v>
      </c>
      <c r="Q104" s="2">
        <f t="shared" si="36"/>
        <v>619854.09963983297</v>
      </c>
      <c r="R104" s="2">
        <f t="shared" si="33"/>
        <v>36357097.408162922</v>
      </c>
      <c r="S104" s="2">
        <f t="shared" si="17"/>
        <v>612231.9707300961</v>
      </c>
      <c r="T104" s="2">
        <f t="shared" si="18"/>
        <v>10002.285714285681</v>
      </c>
      <c r="U104" s="2">
        <f t="shared" si="19"/>
        <v>619854.09963983297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566416.38535411865</v>
      </c>
      <c r="Y104" s="2">
        <f t="shared" si="30"/>
        <v>35140416.551020026</v>
      </c>
      <c r="Z104" s="2" t="str">
        <f t="shared" si="8"/>
        <v>HERE</v>
      </c>
      <c r="AA104" s="2">
        <f>IF(Z104="HERE",Y104,AA103+Graph!$G$1*1000)</f>
        <v>35140416.551020026</v>
      </c>
      <c r="AB104" s="2">
        <f t="shared" si="21"/>
        <v>566416.38535411656</v>
      </c>
      <c r="AC104" s="2">
        <f t="shared" si="31"/>
        <v>1216680.857142857</v>
      </c>
      <c r="AD104" s="3">
        <f t="shared" si="10"/>
        <v>35140416.551020026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21211299.188285168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35</v>
      </c>
      <c r="C105" s="7"/>
      <c r="D105" s="2" t="e">
        <f t="shared" si="12"/>
        <v>#N/A</v>
      </c>
      <c r="E105" s="2" t="e">
        <f t="shared" si="22"/>
        <v>#N/A</v>
      </c>
      <c r="F105" s="2">
        <v>616739.16450944543</v>
      </c>
      <c r="G105" s="2">
        <f t="shared" si="35"/>
        <v>616739.16450944543</v>
      </c>
      <c r="H105" s="2">
        <f t="shared" si="32"/>
        <v>36151532.459129065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954964.99999999884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624435.68427368999</v>
      </c>
      <c r="Q105" s="2">
        <f t="shared" si="36"/>
        <v>624435.68427368999</v>
      </c>
      <c r="R105" s="2">
        <f t="shared" si="33"/>
        <v>36981533.092436612</v>
      </c>
      <c r="S105" s="2">
        <f t="shared" si="17"/>
        <v>616739.16450944543</v>
      </c>
      <c r="T105" s="2">
        <f t="shared" si="18"/>
        <v>10002.285714285681</v>
      </c>
      <c r="U105" s="2">
        <f t="shared" si="19"/>
        <v>624435.68427368999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570997.96998797567</v>
      </c>
      <c r="Y105" s="2">
        <f t="shared" si="30"/>
        <v>35711414.521008</v>
      </c>
      <c r="Z105" s="2" t="str">
        <f t="shared" si="8"/>
        <v>HERE</v>
      </c>
      <c r="AA105" s="2">
        <f>IF(Z105="HERE",Y105,AA104+Graph!$G$1*1000)</f>
        <v>35711414.521008</v>
      </c>
      <c r="AB105" s="2">
        <f t="shared" si="21"/>
        <v>570997.96998797357</v>
      </c>
      <c r="AC105" s="2">
        <f t="shared" si="31"/>
        <v>1270118.5714285714</v>
      </c>
      <c r="AD105" s="3">
        <f t="shared" si="10"/>
        <v>35711414.521008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21675421.412885003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36</v>
      </c>
      <c r="C106" s="7"/>
      <c r="D106" s="2" t="e">
        <f t="shared" si="12"/>
        <v>#N/A</v>
      </c>
      <c r="E106" s="2" t="e">
        <f t="shared" si="22"/>
        <v>#N/A</v>
      </c>
      <c r="F106" s="2">
        <v>621246.35828876495</v>
      </c>
      <c r="G106" s="2">
        <f t="shared" si="35"/>
        <v>621246.35828876495</v>
      </c>
      <c r="H106" s="2">
        <f t="shared" si="32"/>
        <v>36772778.81741783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964967.28571428452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629017.268907547</v>
      </c>
      <c r="Q106" s="2">
        <f t="shared" si="36"/>
        <v>629017.268907547</v>
      </c>
      <c r="R106" s="2">
        <f t="shared" si="33"/>
        <v>37610550.361344159</v>
      </c>
      <c r="S106" s="2">
        <f t="shared" si="17"/>
        <v>621246.35828876495</v>
      </c>
      <c r="T106" s="2">
        <f t="shared" si="18"/>
        <v>10002.285714285681</v>
      </c>
      <c r="U106" s="2">
        <f t="shared" si="19"/>
        <v>629017.268907547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575579.55462183268</v>
      </c>
      <c r="Y106" s="2">
        <f t="shared" si="30"/>
        <v>36286994.07562983</v>
      </c>
      <c r="Z106" s="2" t="str">
        <f t="shared" si="8"/>
        <v>HERE</v>
      </c>
      <c r="AA106" s="2">
        <f>IF(Z106="HERE",Y106,AA105+Graph!$G$1*1000)</f>
        <v>36286994.07562983</v>
      </c>
      <c r="AB106" s="2">
        <f t="shared" si="21"/>
        <v>575579.55462183058</v>
      </c>
      <c r="AC106" s="2">
        <f t="shared" si="31"/>
        <v>1323556.2857142857</v>
      </c>
      <c r="AD106" s="3">
        <f t="shared" si="10"/>
        <v>36286994.07562983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22143667.063655313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37</v>
      </c>
      <c r="C107" s="7"/>
      <c r="D107" s="2" t="e">
        <f t="shared" si="12"/>
        <v>#N/A</v>
      </c>
      <c r="E107" s="2" t="e">
        <f t="shared" si="22"/>
        <v>#N/A</v>
      </c>
      <c r="F107" s="2">
        <v>625753.55206811428</v>
      </c>
      <c r="G107" s="2">
        <f t="shared" si="35"/>
        <v>625753.55206811428</v>
      </c>
      <c r="H107" s="2">
        <f t="shared" si="32"/>
        <v>37398532.369485945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974969.5714285702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633598.85354140401</v>
      </c>
      <c r="Q107" s="2">
        <f t="shared" si="36"/>
        <v>633598.85354140401</v>
      </c>
      <c r="R107" s="2">
        <f t="shared" si="33"/>
        <v>38244149.214885563</v>
      </c>
      <c r="S107" s="2">
        <f t="shared" si="17"/>
        <v>625753.55206811428</v>
      </c>
      <c r="T107" s="2">
        <f t="shared" si="18"/>
        <v>10002.285714285681</v>
      </c>
      <c r="U107" s="2">
        <f t="shared" si="19"/>
        <v>633598.85354140401</v>
      </c>
      <c r="V107" s="2">
        <f t="shared" si="34"/>
        <v>1376994</v>
      </c>
      <c r="W107" s="2">
        <f t="shared" si="20"/>
        <v>53437.714285714319</v>
      </c>
      <c r="X107" s="2">
        <f t="shared" si="6"/>
        <v>580161.13925568969</v>
      </c>
      <c r="Y107" s="2">
        <f t="shared" si="30"/>
        <v>36867155.214885518</v>
      </c>
      <c r="Z107" s="2" t="str">
        <f t="shared" si="8"/>
        <v>HERE</v>
      </c>
      <c r="AA107" s="2">
        <f>IF(Z107="HERE",Y107,AA106+Graph!$G$1*1000)</f>
        <v>36867155.214885518</v>
      </c>
      <c r="AB107" s="2">
        <f t="shared" si="21"/>
        <v>580161.13925568759</v>
      </c>
      <c r="AC107" s="2">
        <f t="shared" si="31"/>
        <v>1376994</v>
      </c>
      <c r="AD107" s="3">
        <f t="shared" si="10"/>
        <v>36867155.214885518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22616036.140596092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38</v>
      </c>
      <c r="C108" s="7"/>
      <c r="D108" s="2" t="e">
        <f t="shared" si="12"/>
        <v>#N/A</v>
      </c>
      <c r="E108" s="2" t="e">
        <f t="shared" si="22"/>
        <v>#N/A</v>
      </c>
      <c r="F108" s="2">
        <v>630260.74584743381</v>
      </c>
      <c r="G108" s="2">
        <f t="shared" si="35"/>
        <v>630260.74584743381</v>
      </c>
      <c r="H108" s="2">
        <f t="shared" si="32"/>
        <v>38028793.115333378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984971.85714285588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638180.43817526102</v>
      </c>
      <c r="Q108" s="2">
        <f t="shared" si="36"/>
        <v>638180.43817526102</v>
      </c>
      <c r="R108" s="2">
        <f t="shared" si="33"/>
        <v>38882329.653060824</v>
      </c>
      <c r="S108" s="2">
        <f t="shared" si="17"/>
        <v>630260.74584743381</v>
      </c>
      <c r="T108" s="2">
        <f t="shared" si="18"/>
        <v>10002.285714285681</v>
      </c>
      <c r="U108" s="2">
        <f t="shared" si="19"/>
        <v>638180.43817526102</v>
      </c>
      <c r="V108" s="2">
        <f t="shared" si="34"/>
        <v>1508825.75</v>
      </c>
      <c r="W108" s="2">
        <f t="shared" si="20"/>
        <v>131831.75</v>
      </c>
      <c r="X108" s="2">
        <f t="shared" si="6"/>
        <v>506348.68817526102</v>
      </c>
      <c r="Y108" s="2">
        <f t="shared" si="30"/>
        <v>37373503.903060779</v>
      </c>
      <c r="Z108" s="2" t="str">
        <f t="shared" si="8"/>
        <v>HERE</v>
      </c>
      <c r="AA108" s="2">
        <f>IF(Z108="HERE",Y108,AA107+Graph!$G$1*1000)</f>
        <v>37373503.903060779</v>
      </c>
      <c r="AB108" s="2">
        <f t="shared" si="21"/>
        <v>506348.68817526102</v>
      </c>
      <c r="AC108" s="2">
        <f t="shared" si="31"/>
        <v>1508825.75</v>
      </c>
      <c r="AD108" s="3">
        <f t="shared" si="10"/>
        <v>37373503.903060779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23092528.643707313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39</v>
      </c>
      <c r="C109" s="7"/>
      <c r="D109" s="2" t="e">
        <f t="shared" si="12"/>
        <v>#N/A</v>
      </c>
      <c r="E109" s="2" t="e">
        <f t="shared" si="22"/>
        <v>#N/A</v>
      </c>
      <c r="F109" s="2">
        <v>634767.93962675333</v>
      </c>
      <c r="G109" s="2">
        <f t="shared" si="35"/>
        <v>634767.93962675333</v>
      </c>
      <c r="H109" s="2">
        <f t="shared" si="32"/>
        <v>38663561.054960132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994974.14285714156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642762.02280911803</v>
      </c>
      <c r="Q109" s="2">
        <f t="shared" si="36"/>
        <v>642762.02280911803</v>
      </c>
      <c r="R109" s="2">
        <f t="shared" si="33"/>
        <v>39525091.675869942</v>
      </c>
      <c r="S109" s="2">
        <f t="shared" si="17"/>
        <v>634767.93962675333</v>
      </c>
      <c r="T109" s="2">
        <f t="shared" si="18"/>
        <v>10002.285714285681</v>
      </c>
      <c r="U109" s="2">
        <f t="shared" si="19"/>
        <v>642762.02280911803</v>
      </c>
      <c r="V109" s="2">
        <f t="shared" si="34"/>
        <v>1640657.5</v>
      </c>
      <c r="W109" s="2">
        <f t="shared" si="20"/>
        <v>131831.75</v>
      </c>
      <c r="X109" s="2">
        <f t="shared" si="6"/>
        <v>510930.27280911803</v>
      </c>
      <c r="Y109" s="2">
        <f t="shared" si="30"/>
        <v>37884434.175869897</v>
      </c>
      <c r="Z109" s="2" t="str">
        <f t="shared" si="8"/>
        <v>HERE</v>
      </c>
      <c r="AA109" s="2">
        <f>IF(Z109="HERE",Y109,AA108+Graph!$G$1*1000)</f>
        <v>37884434.175869897</v>
      </c>
      <c r="AB109" s="2">
        <f t="shared" si="21"/>
        <v>510930.27280911803</v>
      </c>
      <c r="AC109" s="2">
        <f t="shared" si="31"/>
        <v>1640657.5</v>
      </c>
      <c r="AD109" s="3">
        <f t="shared" si="10"/>
        <v>37884434.175869897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23573144.572989009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40</v>
      </c>
      <c r="C110" s="7"/>
      <c r="D110" s="2" t="e">
        <f t="shared" si="12"/>
        <v>#N/A</v>
      </c>
      <c r="E110" s="2" t="e">
        <f t="shared" si="22"/>
        <v>#N/A</v>
      </c>
      <c r="F110" s="2">
        <v>639275.13340610266</v>
      </c>
      <c r="G110" s="2">
        <f t="shared" si="35"/>
        <v>639275.13340610266</v>
      </c>
      <c r="H110" s="2">
        <f t="shared" si="32"/>
        <v>39302836.188366234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1004976.4285714272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647343.60744297504</v>
      </c>
      <c r="Q110" s="2">
        <f t="shared" si="36"/>
        <v>647343.60744297504</v>
      </c>
      <c r="R110" s="2">
        <f t="shared" si="33"/>
        <v>40172435.283312917</v>
      </c>
      <c r="S110" s="2">
        <f t="shared" si="17"/>
        <v>639275.13340610266</v>
      </c>
      <c r="T110" s="2">
        <f t="shared" si="18"/>
        <v>10002.285714285681</v>
      </c>
      <c r="U110" s="2">
        <f t="shared" si="19"/>
        <v>647343.60744297504</v>
      </c>
      <c r="V110" s="2">
        <f t="shared" si="34"/>
        <v>1772489.25</v>
      </c>
      <c r="W110" s="2">
        <f t="shared" si="20"/>
        <v>131831.75</v>
      </c>
      <c r="X110" s="2">
        <f t="shared" si="6"/>
        <v>515511.85744297504</v>
      </c>
      <c r="Y110" s="2">
        <f t="shared" si="30"/>
        <v>38399946.033312872</v>
      </c>
      <c r="Z110" s="2" t="str">
        <f t="shared" si="8"/>
        <v>HERE</v>
      </c>
      <c r="AA110" s="2">
        <f>IF(Z110="HERE",Y110,AA109+Graph!$G$1*1000)</f>
        <v>38399946.033312872</v>
      </c>
      <c r="AB110" s="2">
        <f t="shared" si="21"/>
        <v>515511.85744297504</v>
      </c>
      <c r="AC110" s="2">
        <f t="shared" si="31"/>
        <v>1772489.25</v>
      </c>
      <c r="AD110" s="3">
        <f t="shared" si="10"/>
        <v>38399946.033312872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24057883.928441174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41</v>
      </c>
      <c r="C111" s="7"/>
      <c r="D111" s="2" t="e">
        <f t="shared" si="12"/>
        <v>#N/A</v>
      </c>
      <c r="E111" s="2" t="e">
        <f t="shared" si="22"/>
        <v>#N/A</v>
      </c>
      <c r="F111" s="2">
        <v>643782.32718542218</v>
      </c>
      <c r="G111" s="2">
        <f t="shared" si="35"/>
        <v>643782.32718542218</v>
      </c>
      <c r="H111" s="2">
        <f t="shared" si="32"/>
        <v>39946618.515551656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1014978.7142857129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651925.19207683206</v>
      </c>
      <c r="Q111" s="2">
        <f t="shared" si="36"/>
        <v>651925.19207683206</v>
      </c>
      <c r="R111" s="2">
        <f t="shared" si="33"/>
        <v>40824360.475389749</v>
      </c>
      <c r="S111" s="2">
        <f t="shared" si="17"/>
        <v>643782.32718542218</v>
      </c>
      <c r="T111" s="2">
        <f t="shared" si="18"/>
        <v>10002.285714285681</v>
      </c>
      <c r="U111" s="2">
        <f t="shared" si="19"/>
        <v>651925.19207683206</v>
      </c>
      <c r="V111" s="2">
        <f t="shared" si="34"/>
        <v>1904321</v>
      </c>
      <c r="W111" s="2">
        <f t="shared" si="20"/>
        <v>131831.75</v>
      </c>
      <c r="X111" s="2">
        <f t="shared" si="6"/>
        <v>520093.44207683206</v>
      </c>
      <c r="Y111" s="2">
        <f t="shared" si="30"/>
        <v>38920039.475389704</v>
      </c>
      <c r="Z111" s="2" t="str">
        <f t="shared" si="8"/>
        <v>HERE</v>
      </c>
      <c r="AA111" s="2">
        <f>IF(Z111="HERE",Y111,AA110+Graph!$G$1*1000)</f>
        <v>38920039.475389704</v>
      </c>
      <c r="AB111" s="2">
        <f t="shared" si="21"/>
        <v>520093.44207683206</v>
      </c>
      <c r="AC111" s="2">
        <f t="shared" si="31"/>
        <v>1904321</v>
      </c>
      <c r="AD111" s="3">
        <f t="shared" si="10"/>
        <v>38920039.475389704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24546746.710063815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42</v>
      </c>
      <c r="C112" s="7"/>
      <c r="D112" s="2" t="e">
        <f t="shared" si="12"/>
        <v>#N/A</v>
      </c>
      <c r="E112" s="2" t="e">
        <f t="shared" si="22"/>
        <v>#N/A</v>
      </c>
      <c r="F112" s="2">
        <v>648289.52096474171</v>
      </c>
      <c r="G112" s="2">
        <f t="shared" si="35"/>
        <v>648289.52096474171</v>
      </c>
      <c r="H112" s="2">
        <f t="shared" si="32"/>
        <v>40594908.036516398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1024980.9999999986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656506.77671065927</v>
      </c>
      <c r="Q112" s="2">
        <f t="shared" si="36"/>
        <v>656506.77671065927</v>
      </c>
      <c r="R112" s="2">
        <f t="shared" si="33"/>
        <v>41480867.252100408</v>
      </c>
      <c r="S112" s="2">
        <f t="shared" si="17"/>
        <v>648289.52096474171</v>
      </c>
      <c r="T112" s="2">
        <f t="shared" si="18"/>
        <v>10002.285714285681</v>
      </c>
      <c r="U112" s="2">
        <f t="shared" si="19"/>
        <v>656506.77671065927</v>
      </c>
      <c r="V112" s="2">
        <f t="shared" si="34"/>
        <v>2036152.75</v>
      </c>
      <c r="W112" s="2">
        <f t="shared" si="20"/>
        <v>131831.75</v>
      </c>
      <c r="X112" s="2">
        <f t="shared" si="6"/>
        <v>524675.02671065927</v>
      </c>
      <c r="Y112" s="2">
        <f t="shared" si="30"/>
        <v>39444714.502100363</v>
      </c>
      <c r="Z112" s="2" t="str">
        <f t="shared" si="8"/>
        <v>HERE</v>
      </c>
      <c r="AA112" s="2">
        <f>IF(Z112="HERE",Y112,AA111+Graph!$G$1*1000)</f>
        <v>39444714.502100363</v>
      </c>
      <c r="AB112" s="2">
        <f t="shared" si="21"/>
        <v>524675.02671065927</v>
      </c>
      <c r="AC112" s="2">
        <f t="shared" si="31"/>
        <v>2036152.75</v>
      </c>
      <c r="AD112" s="3">
        <f t="shared" si="10"/>
        <v>39444714.502100363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25039732.917856921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43</v>
      </c>
      <c r="C113" s="7"/>
      <c r="D113" s="2" t="e">
        <f t="shared" si="12"/>
        <v>#N/A</v>
      </c>
      <c r="E113" s="2" t="e">
        <f t="shared" si="22"/>
        <v>#N/A</v>
      </c>
      <c r="F113" s="2">
        <v>652796.71474409103</v>
      </c>
      <c r="G113" s="2">
        <f t="shared" si="35"/>
        <v>652796.71474409103</v>
      </c>
      <c r="H113" s="2">
        <f t="shared" si="32"/>
        <v>41247704.751260489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1034983.2857142843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661088.36134451628</v>
      </c>
      <c r="Q113" s="2">
        <f t="shared" si="36"/>
        <v>661088.36134451628</v>
      </c>
      <c r="R113" s="2">
        <f t="shared" si="33"/>
        <v>42141955.613444924</v>
      </c>
      <c r="S113" s="2">
        <f t="shared" si="17"/>
        <v>652796.71474409103</v>
      </c>
      <c r="T113" s="2">
        <f t="shared" si="18"/>
        <v>10002.285714285681</v>
      </c>
      <c r="U113" s="2">
        <f t="shared" si="19"/>
        <v>661088.36134451628</v>
      </c>
      <c r="V113" s="2">
        <f t="shared" si="34"/>
        <v>2167984.5</v>
      </c>
      <c r="W113" s="2">
        <f t="shared" si="20"/>
        <v>131831.75</v>
      </c>
      <c r="X113" s="2">
        <f t="shared" si="6"/>
        <v>529256.61134451628</v>
      </c>
      <c r="Y113" s="2">
        <f t="shared" si="30"/>
        <v>39973971.11344488</v>
      </c>
      <c r="Z113" s="2" t="str">
        <f t="shared" si="8"/>
        <v>HERE</v>
      </c>
      <c r="AA113" s="2">
        <f>IF(Z113="HERE",Y113,AA112+Graph!$G$1*1000)</f>
        <v>39973971.11344488</v>
      </c>
      <c r="AB113" s="2">
        <f t="shared" si="21"/>
        <v>529256.61134451628</v>
      </c>
      <c r="AC113" s="2">
        <f t="shared" si="31"/>
        <v>2167984.5</v>
      </c>
      <c r="AD113" s="3">
        <f t="shared" si="10"/>
        <v>39973971.11344488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25536842.551820502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44</v>
      </c>
      <c r="C114" s="7"/>
      <c r="D114" s="2" t="e">
        <f t="shared" si="12"/>
        <v>#N/A</v>
      </c>
      <c r="E114" s="2" t="e">
        <f t="shared" si="22"/>
        <v>#N/A</v>
      </c>
      <c r="F114" s="2">
        <v>657303.90852341056</v>
      </c>
      <c r="G114" s="2">
        <f t="shared" si="35"/>
        <v>657303.90852341056</v>
      </c>
      <c r="H114" s="2">
        <f t="shared" si="32"/>
        <v>41905008.6597839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1044985.57142857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665669.94597837329</v>
      </c>
      <c r="Q114" s="2">
        <f t="shared" si="36"/>
        <v>665669.94597837329</v>
      </c>
      <c r="R114" s="2">
        <f t="shared" si="33"/>
        <v>42807625.559423298</v>
      </c>
      <c r="S114" s="2">
        <f t="shared" si="17"/>
        <v>657303.90852341056</v>
      </c>
      <c r="T114" s="2">
        <f t="shared" si="18"/>
        <v>10002.285714285681</v>
      </c>
      <c r="U114" s="2">
        <f t="shared" si="19"/>
        <v>665669.94597837329</v>
      </c>
      <c r="V114" s="2">
        <f t="shared" si="34"/>
        <v>2299816.25</v>
      </c>
      <c r="W114" s="2">
        <f t="shared" si="20"/>
        <v>131831.75</v>
      </c>
      <c r="X114" s="2">
        <f t="shared" si="6"/>
        <v>533838.19597837329</v>
      </c>
      <c r="Y114" s="2">
        <f t="shared" si="30"/>
        <v>40507809.309423253</v>
      </c>
      <c r="Z114" s="2" t="str">
        <f t="shared" si="8"/>
        <v>HERE</v>
      </c>
      <c r="AA114" s="2">
        <f>IF(Z114="HERE",Y114,AA113+Graph!$G$1*1000)</f>
        <v>40507809.309423253</v>
      </c>
      <c r="AB114" s="2">
        <f t="shared" si="21"/>
        <v>533838.19597837329</v>
      </c>
      <c r="AC114" s="2">
        <f t="shared" si="31"/>
        <v>2299816.25</v>
      </c>
      <c r="AD114" s="3">
        <f t="shared" si="10"/>
        <v>40507809.309423253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26038075.611954551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45</v>
      </c>
      <c r="C115" s="7"/>
      <c r="D115" s="2" t="e">
        <f t="shared" si="12"/>
        <v>#N/A</v>
      </c>
      <c r="E115" s="2" t="e">
        <f t="shared" si="22"/>
        <v>#N/A</v>
      </c>
      <c r="F115" s="2">
        <v>661811.10230273008</v>
      </c>
      <c r="G115" s="2">
        <f t="shared" si="35"/>
        <v>661811.10230273008</v>
      </c>
      <c r="H115" s="2">
        <f t="shared" si="32"/>
        <v>42566819.76208663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1054987.8571428556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670251.5306122303</v>
      </c>
      <c r="Q115" s="2">
        <f t="shared" si="36"/>
        <v>670251.5306122303</v>
      </c>
      <c r="R115" s="2">
        <f t="shared" si="33"/>
        <v>43477877.090035528</v>
      </c>
      <c r="S115" s="2">
        <f t="shared" si="17"/>
        <v>661811.10230273008</v>
      </c>
      <c r="T115" s="2">
        <f t="shared" si="18"/>
        <v>10002.285714285681</v>
      </c>
      <c r="U115" s="2">
        <f t="shared" si="19"/>
        <v>670251.5306122303</v>
      </c>
      <c r="V115" s="2">
        <f t="shared" si="34"/>
        <v>2431648</v>
      </c>
      <c r="W115" s="2">
        <f t="shared" si="20"/>
        <v>131831.75</v>
      </c>
      <c r="X115" s="2">
        <f t="shared" si="6"/>
        <v>538419.7806122303</v>
      </c>
      <c r="Y115" s="2">
        <f t="shared" si="30"/>
        <v>41046229.090035483</v>
      </c>
      <c r="Z115" s="2" t="str">
        <f t="shared" si="8"/>
        <v>HERE</v>
      </c>
      <c r="AA115" s="2">
        <f>IF(Z115="HERE",Y115,AA114+Graph!$G$1*1000)</f>
        <v>41046229.090035483</v>
      </c>
      <c r="AB115" s="2">
        <f t="shared" si="21"/>
        <v>538419.7806122303</v>
      </c>
      <c r="AC115" s="2">
        <f t="shared" si="31"/>
        <v>2431648</v>
      </c>
      <c r="AD115" s="3">
        <f t="shared" si="10"/>
        <v>41046229.090035483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26543432.098259076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46</v>
      </c>
      <c r="C116" s="7"/>
      <c r="D116" s="2" t="e">
        <f t="shared" si="12"/>
        <v>#N/A</v>
      </c>
      <c r="E116" s="2" t="e">
        <f t="shared" si="22"/>
        <v>#N/A</v>
      </c>
      <c r="F116" s="2">
        <v>666318.29608207941</v>
      </c>
      <c r="G116" s="2">
        <f t="shared" si="35"/>
        <v>666318.29608207941</v>
      </c>
      <c r="H116" s="2">
        <f t="shared" si="32"/>
        <v>43233138.058168709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1064990.1428571413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674833.11524608731</v>
      </c>
      <c r="Q116" s="2">
        <f t="shared" si="36"/>
        <v>674833.11524608731</v>
      </c>
      <c r="R116" s="2">
        <f t="shared" si="33"/>
        <v>44152710.205281615</v>
      </c>
      <c r="S116" s="2">
        <f t="shared" si="17"/>
        <v>666318.29608207941</v>
      </c>
      <c r="T116" s="2">
        <f t="shared" si="18"/>
        <v>10002.285714285681</v>
      </c>
      <c r="U116" s="2">
        <f t="shared" si="19"/>
        <v>674833.11524608731</v>
      </c>
      <c r="V116" s="2">
        <f t="shared" si="34"/>
        <v>2639309</v>
      </c>
      <c r="W116" s="2">
        <f t="shared" si="20"/>
        <v>207661</v>
      </c>
      <c r="X116" s="2">
        <f t="shared" si="6"/>
        <v>467172.11524608731</v>
      </c>
      <c r="Y116" s="2">
        <f t="shared" si="30"/>
        <v>41513401.205281571</v>
      </c>
      <c r="Z116" s="2" t="str">
        <f t="shared" si="8"/>
        <v>HERE</v>
      </c>
      <c r="AA116" s="2">
        <f>IF(Z116="HERE",Y116,AA115+Graph!$G$1*1000)</f>
        <v>41513401.205281571</v>
      </c>
      <c r="AB116" s="2">
        <f t="shared" si="21"/>
        <v>467172.11524608731</v>
      </c>
      <c r="AC116" s="2">
        <f t="shared" si="31"/>
        <v>2639309</v>
      </c>
      <c r="AD116" s="3">
        <f t="shared" si="10"/>
        <v>41513401.205281571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27052912.01073404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47</v>
      </c>
      <c r="C117" s="7"/>
      <c r="D117" s="2" t="e">
        <f t="shared" si="12"/>
        <v>#N/A</v>
      </c>
      <c r="E117" s="2" t="e">
        <f t="shared" si="22"/>
        <v>#N/A</v>
      </c>
      <c r="F117" s="2">
        <v>670825.48986139894</v>
      </c>
      <c r="G117" s="2">
        <f t="shared" si="35"/>
        <v>670825.48986139894</v>
      </c>
      <c r="H117" s="2">
        <f t="shared" si="32"/>
        <v>43903963.548030108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1074992.428571427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679414.69987994432</v>
      </c>
      <c r="Q117" s="2">
        <f t="shared" si="36"/>
        <v>679414.69987994432</v>
      </c>
      <c r="R117" s="2">
        <f t="shared" si="33"/>
        <v>44832124.90516156</v>
      </c>
      <c r="S117" s="2">
        <f t="shared" si="17"/>
        <v>670825.48986139894</v>
      </c>
      <c r="T117" s="2">
        <f t="shared" si="18"/>
        <v>10002.285714285681</v>
      </c>
      <c r="U117" s="2">
        <f t="shared" si="19"/>
        <v>679414.69987994432</v>
      </c>
      <c r="V117" s="2">
        <f t="shared" si="34"/>
        <v>2918252</v>
      </c>
      <c r="W117" s="2">
        <f t="shared" si="20"/>
        <v>278943</v>
      </c>
      <c r="X117" s="2">
        <f t="shared" si="6"/>
        <v>400471.69987994432</v>
      </c>
      <c r="Y117" s="2">
        <f t="shared" si="30"/>
        <v>41913872.905161515</v>
      </c>
      <c r="Z117" s="2" t="str">
        <f t="shared" si="8"/>
        <v>HERE</v>
      </c>
      <c r="AA117" s="2">
        <f>IF(Z117="HERE",Y117,AA116+Graph!$G$1*1000)</f>
        <v>41913872.905161515</v>
      </c>
      <c r="AB117" s="2">
        <f t="shared" si="21"/>
        <v>400471.69987994432</v>
      </c>
      <c r="AC117" s="2">
        <f t="shared" si="31"/>
        <v>2918252</v>
      </c>
      <c r="AD117" s="3">
        <f t="shared" si="10"/>
        <v>41913872.905161515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27566515.34937948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48</v>
      </c>
      <c r="C118" s="7"/>
      <c r="D118" s="2" t="e">
        <f t="shared" si="12"/>
        <v>#N/A</v>
      </c>
      <c r="E118" s="2" t="e">
        <f t="shared" si="22"/>
        <v>#N/A</v>
      </c>
      <c r="F118" s="2">
        <v>675332.68364071846</v>
      </c>
      <c r="G118" s="2">
        <f t="shared" si="35"/>
        <v>675332.68364071846</v>
      </c>
      <c r="H118" s="2">
        <f t="shared" si="32"/>
        <v>44579296.231670827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1084994.7142857127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683996.28451380134</v>
      </c>
      <c r="Q118" s="2">
        <f t="shared" si="36"/>
        <v>683996.28451380134</v>
      </c>
      <c r="R118" s="2">
        <f t="shared" si="33"/>
        <v>45516121.189675361</v>
      </c>
      <c r="S118" s="2">
        <f t="shared" si="17"/>
        <v>675332.68364071846</v>
      </c>
      <c r="T118" s="2">
        <f t="shared" si="18"/>
        <v>10002.285714285681</v>
      </c>
      <c r="U118" s="2">
        <f t="shared" si="19"/>
        <v>683996.28451380134</v>
      </c>
      <c r="V118" s="2">
        <f t="shared" si="34"/>
        <v>3234946</v>
      </c>
      <c r="W118" s="2">
        <f t="shared" si="20"/>
        <v>316694</v>
      </c>
      <c r="X118" s="2">
        <f t="shared" si="6"/>
        <v>367302.28451380134</v>
      </c>
      <c r="Y118" s="2">
        <f t="shared" si="30"/>
        <v>42281175.189675316</v>
      </c>
      <c r="Z118" s="2" t="str">
        <f t="shared" si="8"/>
        <v>HERE</v>
      </c>
      <c r="AA118" s="2">
        <f>IF(Z118="HERE",Y118,AA117+Graph!$G$1*1000)</f>
        <v>42281175.189675316</v>
      </c>
      <c r="AB118" s="2">
        <f t="shared" si="21"/>
        <v>367302.28451380134</v>
      </c>
      <c r="AC118" s="2">
        <f t="shared" si="31"/>
        <v>3234946</v>
      </c>
      <c r="AD118" s="3">
        <f t="shared" si="10"/>
        <v>42281175.189675316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28084242.114195388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49</v>
      </c>
      <c r="C119" s="7"/>
      <c r="D119" s="2" t="e">
        <f t="shared" si="12"/>
        <v>#N/A</v>
      </c>
      <c r="E119" s="2" t="e">
        <f t="shared" si="22"/>
        <v>#N/A</v>
      </c>
      <c r="F119" s="2">
        <v>679839.87742006779</v>
      </c>
      <c r="G119" s="2">
        <f t="shared" si="35"/>
        <v>679839.87742006779</v>
      </c>
      <c r="H119" s="2">
        <f t="shared" si="32"/>
        <v>45259136.109090894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1094996.9999999984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688577.86914765835</v>
      </c>
      <c r="Q119" s="2">
        <f t="shared" si="36"/>
        <v>688577.86914765835</v>
      </c>
      <c r="R119" s="2">
        <f t="shared" si="33"/>
        <v>46204699.058823019</v>
      </c>
      <c r="S119" s="2">
        <f t="shared" si="17"/>
        <v>679839.87742006779</v>
      </c>
      <c r="T119" s="2">
        <f t="shared" si="18"/>
        <v>10002.285714285681</v>
      </c>
      <c r="U119" s="2">
        <f t="shared" si="19"/>
        <v>688577.86914765835</v>
      </c>
      <c r="V119" s="2">
        <f t="shared" si="34"/>
        <v>3559179</v>
      </c>
      <c r="W119" s="2">
        <f t="shared" si="20"/>
        <v>324233</v>
      </c>
      <c r="X119" s="2">
        <f t="shared" si="6"/>
        <v>364344.86914765835</v>
      </c>
      <c r="Y119" s="2">
        <f t="shared" si="30"/>
        <v>42645520.058822975</v>
      </c>
      <c r="Z119" s="2" t="str">
        <f t="shared" si="8"/>
        <v>HERE</v>
      </c>
      <c r="AA119" s="2">
        <f>IF(Z119="HERE",Y119,AA118+Graph!$G$1*1000)</f>
        <v>42645520.058822975</v>
      </c>
      <c r="AB119" s="2">
        <f t="shared" si="21"/>
        <v>364344.86914765835</v>
      </c>
      <c r="AC119" s="2">
        <f t="shared" si="31"/>
        <v>3559179</v>
      </c>
      <c r="AD119" s="3">
        <f t="shared" si="10"/>
        <v>42645520.058822975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28606092.305181772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50</v>
      </c>
      <c r="C120" s="7"/>
      <c r="D120" s="2" t="e">
        <f t="shared" si="12"/>
        <v>#N/A</v>
      </c>
      <c r="E120" s="2" t="e">
        <f t="shared" si="22"/>
        <v>#N/A</v>
      </c>
      <c r="F120" s="2">
        <v>684347.07119938731</v>
      </c>
      <c r="G120" s="2">
        <f t="shared" si="35"/>
        <v>684347.07119938731</v>
      </c>
      <c r="H120" s="2">
        <f t="shared" si="32"/>
        <v>45943483.180290282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1104999.2857142841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693159.45378151536</v>
      </c>
      <c r="Q120" s="2">
        <f t="shared" si="36"/>
        <v>693159.45378151536</v>
      </c>
      <c r="R120" s="2">
        <f t="shared" si="33"/>
        <v>46897858.512604535</v>
      </c>
      <c r="S120" s="2">
        <f t="shared" si="17"/>
        <v>684347.07119938731</v>
      </c>
      <c r="T120" s="2">
        <f t="shared" si="18"/>
        <v>10002.285714285681</v>
      </c>
      <c r="U120" s="2">
        <f t="shared" si="19"/>
        <v>693159.45378151536</v>
      </c>
      <c r="V120" s="2">
        <f t="shared" si="34"/>
        <v>3837094</v>
      </c>
      <c r="W120" s="2">
        <f t="shared" si="20"/>
        <v>277915</v>
      </c>
      <c r="X120" s="2">
        <f t="shared" si="6"/>
        <v>415244.45378151536</v>
      </c>
      <c r="Y120" s="2">
        <f t="shared" si="30"/>
        <v>43060764.51260449</v>
      </c>
      <c r="Z120" s="2" t="str">
        <f t="shared" si="8"/>
        <v>HERE</v>
      </c>
      <c r="AA120" s="2">
        <f>IF(Z120="HERE",Y120,AA119+Graph!$G$1*1000)</f>
        <v>43060764.51260449</v>
      </c>
      <c r="AB120" s="2">
        <f t="shared" si="21"/>
        <v>415244.45378151536</v>
      </c>
      <c r="AC120" s="2">
        <f t="shared" si="31"/>
        <v>3837094</v>
      </c>
      <c r="AD120" s="3">
        <f t="shared" si="10"/>
        <v>43060764.51260449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29132065.92233862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51</v>
      </c>
      <c r="C121" s="7"/>
      <c r="D121" s="2" t="e">
        <f t="shared" si="12"/>
        <v>#N/A</v>
      </c>
      <c r="E121" s="2" t="e">
        <f t="shared" si="22"/>
        <v>#N/A</v>
      </c>
      <c r="F121" s="2">
        <v>688854.26497870684</v>
      </c>
      <c r="G121" s="2">
        <f t="shared" si="35"/>
        <v>688854.26497870684</v>
      </c>
      <c r="H121" s="2">
        <f t="shared" si="32"/>
        <v>46632337.445268989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1115001.5714285697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697741.03841534257</v>
      </c>
      <c r="Q121" s="2">
        <f t="shared" si="36"/>
        <v>697741.03841534257</v>
      </c>
      <c r="R121" s="2">
        <f t="shared" si="33"/>
        <v>47595599.551019877</v>
      </c>
      <c r="S121" s="2">
        <f t="shared" si="17"/>
        <v>688854.26497870684</v>
      </c>
      <c r="T121" s="2">
        <f t="shared" si="18"/>
        <v>10002.285714285681</v>
      </c>
      <c r="U121" s="2">
        <f t="shared" si="19"/>
        <v>697741.03841534257</v>
      </c>
      <c r="V121" s="2">
        <f t="shared" si="34"/>
        <v>4062501</v>
      </c>
      <c r="W121" s="2">
        <f t="shared" si="20"/>
        <v>225407</v>
      </c>
      <c r="X121" s="2">
        <f t="shared" si="6"/>
        <v>472334.03841534257</v>
      </c>
      <c r="Y121" s="2">
        <f t="shared" si="30"/>
        <v>43533098.551019832</v>
      </c>
      <c r="Z121" s="2" t="str">
        <f t="shared" si="8"/>
        <v>HERE</v>
      </c>
      <c r="AA121" s="2">
        <f>IF(Z121="HERE",Y121,AA120+Graph!$G$1*1000)</f>
        <v>43533098.551019832</v>
      </c>
      <c r="AB121" s="2">
        <f t="shared" si="21"/>
        <v>472334.03841534257</v>
      </c>
      <c r="AC121" s="2">
        <f t="shared" si="31"/>
        <v>4062501</v>
      </c>
      <c r="AD121" s="3">
        <f t="shared" si="10"/>
        <v>43533098.551019832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29662162.965665944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52</v>
      </c>
      <c r="C122" s="7"/>
      <c r="D122" s="2" t="e">
        <f t="shared" si="12"/>
        <v>#N/A</v>
      </c>
      <c r="E122" s="2" t="e">
        <f t="shared" si="22"/>
        <v>#N/A</v>
      </c>
      <c r="F122" s="2">
        <v>693361.45875805616</v>
      </c>
      <c r="G122" s="2">
        <f t="shared" si="35"/>
        <v>693361.45875805616</v>
      </c>
      <c r="H122" s="2">
        <f t="shared" si="32"/>
        <v>47325698.904027045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1125003.8571428554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702322.62304919958</v>
      </c>
      <c r="Q122" s="2">
        <f t="shared" si="36"/>
        <v>702322.62304919958</v>
      </c>
      <c r="R122" s="2">
        <f t="shared" si="33"/>
        <v>48297922.174069077</v>
      </c>
      <c r="S122" s="2">
        <f t="shared" si="17"/>
        <v>693361.45875805616</v>
      </c>
      <c r="T122" s="2">
        <f t="shared" si="18"/>
        <v>10002.285714285681</v>
      </c>
      <c r="U122" s="2">
        <f t="shared" si="19"/>
        <v>702322.62304919958</v>
      </c>
      <c r="V122" s="2">
        <f t="shared" si="34"/>
        <v>4266577</v>
      </c>
      <c r="W122" s="2">
        <f t="shared" si="20"/>
        <v>204076</v>
      </c>
      <c r="X122" s="2">
        <f t="shared" si="6"/>
        <v>498246.62304919958</v>
      </c>
      <c r="Y122" s="2">
        <f t="shared" si="30"/>
        <v>44031345.174069032</v>
      </c>
      <c r="Z122" s="2" t="str">
        <f t="shared" si="8"/>
        <v>HERE</v>
      </c>
      <c r="AA122" s="2">
        <f>IF(Z122="HERE",Y122,AA121+Graph!$G$1*1000)</f>
        <v>44031345.174069032</v>
      </c>
      <c r="AB122" s="2">
        <f t="shared" si="21"/>
        <v>498246.62304919958</v>
      </c>
      <c r="AC122" s="2">
        <f t="shared" si="31"/>
        <v>4266577</v>
      </c>
      <c r="AD122" s="3">
        <f t="shared" si="10"/>
        <v>44031345.174069032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30162239.319687553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53</v>
      </c>
      <c r="C123" s="7"/>
      <c r="D123" s="2" t="e">
        <f t="shared" si="12"/>
        <v>#N/A</v>
      </c>
      <c r="E123" s="2" t="e">
        <f t="shared" si="22"/>
        <v>#N/A</v>
      </c>
      <c r="F123" s="2">
        <v>697868.65253737569</v>
      </c>
      <c r="G123" s="2">
        <f t="shared" si="35"/>
        <v>697868.65253737569</v>
      </c>
      <c r="H123" s="2">
        <f t="shared" si="32"/>
        <v>48023567.55656442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1135006.1428571411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706904.20768305659</v>
      </c>
      <c r="Q123" s="2">
        <f t="shared" si="36"/>
        <v>706904.20768305659</v>
      </c>
      <c r="R123" s="2">
        <f t="shared" si="33"/>
        <v>49004826.381752133</v>
      </c>
      <c r="S123" s="2">
        <f t="shared" si="17"/>
        <v>697868.65253737569</v>
      </c>
      <c r="T123" s="2">
        <f t="shared" si="18"/>
        <v>10002.285714285681</v>
      </c>
      <c r="U123" s="2">
        <f t="shared" si="19"/>
        <v>706904.20768305659</v>
      </c>
      <c r="V123" s="2">
        <f t="shared" si="34"/>
        <v>4609740</v>
      </c>
      <c r="W123" s="2">
        <f t="shared" si="20"/>
        <v>343163</v>
      </c>
      <c r="X123" s="2">
        <f t="shared" si="6"/>
        <v>363741.20768305659</v>
      </c>
      <c r="Y123" s="2">
        <f t="shared" si="30"/>
        <v>44395086.381752089</v>
      </c>
      <c r="Z123" s="2" t="str">
        <f t="shared" si="8"/>
        <v>HERE</v>
      </c>
      <c r="AA123" s="2">
        <f>IF(Z123="HERE",Y123,AA122+Graph!$G$1*1000)</f>
        <v>44395086.381752089</v>
      </c>
      <c r="AB123" s="2">
        <f t="shared" si="21"/>
        <v>363741.20768305659</v>
      </c>
      <c r="AC123" s="2">
        <f t="shared" si="31"/>
        <v>4609740</v>
      </c>
      <c r="AD123" s="3">
        <f t="shared" si="10"/>
        <v>44395086.381752089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30666439.09987963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54</v>
      </c>
      <c r="C124" s="7"/>
      <c r="D124" s="2" t="e">
        <f t="shared" si="12"/>
        <v>#N/A</v>
      </c>
      <c r="E124" s="2" t="e">
        <f t="shared" si="22"/>
        <v>#N/A</v>
      </c>
      <c r="F124" s="2">
        <v>702375.84631669521</v>
      </c>
      <c r="G124" s="2">
        <f t="shared" si="35"/>
        <v>702375.84631669521</v>
      </c>
      <c r="H124" s="2">
        <f t="shared" si="32"/>
        <v>48725943.402881116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1145008.4285714268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711485.7923169136</v>
      </c>
      <c r="Q124" s="2">
        <f t="shared" si="36"/>
        <v>711485.7923169136</v>
      </c>
      <c r="R124" s="2">
        <f t="shared" si="33"/>
        <v>49716312.174069047</v>
      </c>
      <c r="S124" s="2">
        <f t="shared" si="17"/>
        <v>702375.84631669521</v>
      </c>
      <c r="T124" s="2">
        <f t="shared" si="18"/>
        <v>10002.285714285681</v>
      </c>
      <c r="U124" s="2">
        <f t="shared" si="19"/>
        <v>711485.7923169136</v>
      </c>
      <c r="V124" s="2">
        <f t="shared" si="34"/>
        <v>4973248</v>
      </c>
      <c r="W124" s="2">
        <f t="shared" si="20"/>
        <v>363508</v>
      </c>
      <c r="X124" s="2">
        <f t="shared" si="6"/>
        <v>347977.7923169136</v>
      </c>
      <c r="Y124" s="2">
        <f t="shared" si="30"/>
        <v>44743064.174069002</v>
      </c>
      <c r="Z124" s="2" t="str">
        <f t="shared" si="8"/>
        <v>HERE</v>
      </c>
      <c r="AA124" s="2">
        <f>IF(Z124="HERE",Y124,AA123+Graph!$G$1*1000)</f>
        <v>44743064.174069002</v>
      </c>
      <c r="AB124" s="2">
        <f t="shared" si="21"/>
        <v>347977.7923169136</v>
      </c>
      <c r="AC124" s="2">
        <f t="shared" si="31"/>
        <v>4973248</v>
      </c>
      <c r="AD124" s="3">
        <f t="shared" si="10"/>
        <v>44743064.174069002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31174762.306242179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55</v>
      </c>
      <c r="C125" s="7"/>
      <c r="D125" s="2" t="e">
        <f t="shared" si="12"/>
        <v>#N/A</v>
      </c>
      <c r="E125" s="2" t="e">
        <f t="shared" si="22"/>
        <v>#N/A</v>
      </c>
      <c r="F125" s="2">
        <v>706883.04009604454</v>
      </c>
      <c r="G125" s="2">
        <f t="shared" si="35"/>
        <v>706883.04009604454</v>
      </c>
      <c r="H125" s="2">
        <f t="shared" si="32"/>
        <v>49432826.44297716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1155010.7142857125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716067.37695077062</v>
      </c>
      <c r="Q125" s="2">
        <f t="shared" si="36"/>
        <v>716067.37695077062</v>
      </c>
      <c r="R125" s="2">
        <f t="shared" si="33"/>
        <v>50432379.551019818</v>
      </c>
      <c r="S125" s="2">
        <f t="shared" si="17"/>
        <v>706883.04009604454</v>
      </c>
      <c r="T125" s="2">
        <f t="shared" si="18"/>
        <v>10002.285714285681</v>
      </c>
      <c r="U125" s="2">
        <f t="shared" si="19"/>
        <v>716067.37695077062</v>
      </c>
      <c r="V125" s="2">
        <f t="shared" si="34"/>
        <v>5383103</v>
      </c>
      <c r="W125" s="2">
        <f t="shared" si="20"/>
        <v>409855</v>
      </c>
      <c r="X125" s="2">
        <f t="shared" si="6"/>
        <v>306212.37695077062</v>
      </c>
      <c r="Y125" s="2">
        <f t="shared" si="30"/>
        <v>45049276.551019773</v>
      </c>
      <c r="Z125" s="2" t="str">
        <f t="shared" si="8"/>
        <v>HERE</v>
      </c>
      <c r="AA125" s="2">
        <f>IF(Z125="HERE",Y125,AA124+Graph!$G$1*1000)</f>
        <v>45049276.551019773</v>
      </c>
      <c r="AB125" s="2">
        <f t="shared" si="21"/>
        <v>306212.37695077062</v>
      </c>
      <c r="AC125" s="2">
        <f t="shared" si="31"/>
        <v>5383103</v>
      </c>
      <c r="AD125" s="3">
        <f t="shared" si="10"/>
        <v>45049276.551019773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31687208.938775167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56</v>
      </c>
      <c r="C126" s="7"/>
      <c r="D126" s="2" t="e">
        <f t="shared" si="12"/>
        <v>#N/A</v>
      </c>
      <c r="E126" s="2" t="e">
        <f t="shared" si="22"/>
        <v>#N/A</v>
      </c>
      <c r="F126" s="2">
        <v>711390.23387536407</v>
      </c>
      <c r="G126" s="2">
        <f t="shared" si="35"/>
        <v>711390.23387536407</v>
      </c>
      <c r="H126" s="2">
        <f t="shared" si="32"/>
        <v>50144216.676852524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1165012.9999999981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720648.96158462763</v>
      </c>
      <c r="Q126" s="2">
        <f t="shared" si="36"/>
        <v>720648.96158462763</v>
      </c>
      <c r="R126" s="2">
        <f t="shared" si="33"/>
        <v>51153028.512604445</v>
      </c>
      <c r="S126" s="2">
        <f t="shared" si="17"/>
        <v>711390.23387536407</v>
      </c>
      <c r="T126" s="2">
        <f t="shared" si="18"/>
        <v>10002.285714285681</v>
      </c>
      <c r="U126" s="2">
        <f t="shared" si="19"/>
        <v>720648.96158462763</v>
      </c>
      <c r="V126" s="2">
        <f t="shared" si="34"/>
        <v>5861351</v>
      </c>
      <c r="W126" s="2">
        <f t="shared" si="20"/>
        <v>478248</v>
      </c>
      <c r="X126" s="2">
        <f t="shared" si="6"/>
        <v>242400.96158462763</v>
      </c>
      <c r="Y126" s="2">
        <f t="shared" si="30"/>
        <v>45291677.512604401</v>
      </c>
      <c r="Z126" s="2" t="str">
        <f t="shared" si="8"/>
        <v>HERE</v>
      </c>
      <c r="AA126" s="2">
        <f>IF(Z126="HERE",Y126,AA125+Graph!$G$1*1000)</f>
        <v>45291677.512604401</v>
      </c>
      <c r="AB126" s="2">
        <f t="shared" si="21"/>
        <v>242400.96158462763</v>
      </c>
      <c r="AC126" s="2">
        <f t="shared" si="31"/>
        <v>5861351</v>
      </c>
      <c r="AD126" s="3">
        <f t="shared" si="10"/>
        <v>45291677.512604401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32203778.99747863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57</v>
      </c>
      <c r="C127" s="7"/>
      <c r="D127" s="2" t="e">
        <f t="shared" si="12"/>
        <v>#N/A</v>
      </c>
      <c r="E127" s="2" t="e">
        <f t="shared" si="22"/>
        <v>#N/A</v>
      </c>
      <c r="F127" s="2">
        <v>715897.42765468359</v>
      </c>
      <c r="G127" s="2">
        <f t="shared" si="35"/>
        <v>715897.42765468359</v>
      </c>
      <c r="H127" s="2">
        <f t="shared" si="32"/>
        <v>50860114.104507208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1175015.2857142838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725230.54621848464</v>
      </c>
      <c r="Q127" s="2">
        <f t="shared" si="36"/>
        <v>725230.54621848464</v>
      </c>
      <c r="R127" s="2">
        <f t="shared" si="33"/>
        <v>51878259.05882293</v>
      </c>
      <c r="S127" s="2">
        <f t="shared" si="17"/>
        <v>715897.42765468359</v>
      </c>
      <c r="T127" s="2">
        <f t="shared" si="18"/>
        <v>10002.285714285681</v>
      </c>
      <c r="U127" s="2">
        <f t="shared" si="19"/>
        <v>725230.54621848464</v>
      </c>
      <c r="V127" s="2">
        <f t="shared" si="34"/>
        <v>6353321</v>
      </c>
      <c r="W127" s="2">
        <f t="shared" si="20"/>
        <v>491970</v>
      </c>
      <c r="X127" s="2">
        <f t="shared" si="6"/>
        <v>233260.54621848464</v>
      </c>
      <c r="Y127" s="2">
        <f t="shared" si="30"/>
        <v>45524938.058822885</v>
      </c>
      <c r="Z127" s="2" t="str">
        <f t="shared" si="8"/>
        <v>HERE</v>
      </c>
      <c r="AA127" s="2">
        <f>IF(Z127="HERE",Y127,AA126+Graph!$G$1*1000)</f>
        <v>45524938.058822885</v>
      </c>
      <c r="AB127" s="2">
        <f t="shared" si="21"/>
        <v>233260.54621848464</v>
      </c>
      <c r="AC127" s="2">
        <f t="shared" si="31"/>
        <v>6353321</v>
      </c>
      <c r="AD127" s="3">
        <f t="shared" si="10"/>
        <v>45524938.058822885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32724472.482352562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58</v>
      </c>
      <c r="C128" s="7"/>
      <c r="D128" s="2" t="e">
        <f t="shared" si="12"/>
        <v>#N/A</v>
      </c>
      <c r="E128" s="2" t="e">
        <f t="shared" si="22"/>
        <v>#N/A</v>
      </c>
      <c r="F128" s="2">
        <v>720404.62143403292</v>
      </c>
      <c r="G128" s="2">
        <f t="shared" si="35"/>
        <v>720404.62143403292</v>
      </c>
      <c r="H128" s="2">
        <f t="shared" si="32"/>
        <v>51580518.725941241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1185017.5714285695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729812.13085234165</v>
      </c>
      <c r="Q128" s="2">
        <f t="shared" si="36"/>
        <v>729812.13085234165</v>
      </c>
      <c r="R128" s="2">
        <f t="shared" si="33"/>
        <v>52608071.189675272</v>
      </c>
      <c r="S128" s="2">
        <f t="shared" si="17"/>
        <v>720404.62143403292</v>
      </c>
      <c r="T128" s="2">
        <f t="shared" si="18"/>
        <v>10002.285714285681</v>
      </c>
      <c r="U128" s="2">
        <f t="shared" si="19"/>
        <v>729812.13085234165</v>
      </c>
      <c r="V128" s="2">
        <f t="shared" si="34"/>
        <v>6573570</v>
      </c>
      <c r="W128" s="2">
        <f t="shared" si="20"/>
        <v>220249</v>
      </c>
      <c r="X128" s="2">
        <f t="shared" si="6"/>
        <v>509563.13085234165</v>
      </c>
      <c r="Y128" s="2">
        <f t="shared" si="30"/>
        <v>46034501.189675227</v>
      </c>
      <c r="Z128" s="2" t="str">
        <f t="shared" si="8"/>
        <v>HERE</v>
      </c>
      <c r="AA128" s="2">
        <f>IF(Z128="HERE",Y128,AA127+Graph!$G$1*1000)</f>
        <v>46034501.189675227</v>
      </c>
      <c r="AB128" s="2">
        <f t="shared" si="21"/>
        <v>509563.13085234165</v>
      </c>
      <c r="AC128" s="2">
        <f t="shared" si="31"/>
        <v>6573570</v>
      </c>
      <c r="AD128" s="3">
        <f t="shared" si="10"/>
        <v>46034501.189675227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33249289.393396966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59</v>
      </c>
      <c r="C129" s="7"/>
      <c r="D129" s="2" t="e">
        <f t="shared" si="12"/>
        <v>#N/A</v>
      </c>
      <c r="E129" s="2" t="e">
        <f t="shared" si="22"/>
        <v>#N/A</v>
      </c>
      <c r="F129" s="2">
        <v>724911.81521335244</v>
      </c>
      <c r="G129" s="2">
        <f t="shared" si="35"/>
        <v>724911.81521335244</v>
      </c>
      <c r="H129" s="2">
        <f t="shared" si="32"/>
        <v>52305430.541154593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1195019.8571428552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734393.71548619866</v>
      </c>
      <c r="Q129" s="2">
        <f t="shared" si="36"/>
        <v>734393.71548619866</v>
      </c>
      <c r="R129" s="2">
        <f t="shared" si="33"/>
        <v>53342464.90516147</v>
      </c>
      <c r="S129" s="2">
        <f t="shared" si="17"/>
        <v>724911.81521335244</v>
      </c>
      <c r="T129" s="2">
        <f t="shared" si="18"/>
        <v>10002.285714285681</v>
      </c>
      <c r="U129" s="2">
        <f t="shared" si="19"/>
        <v>734393.71548619866</v>
      </c>
      <c r="V129" s="2">
        <f t="shared" si="34"/>
        <v>6853372</v>
      </c>
      <c r="W129" s="2">
        <f t="shared" si="20"/>
        <v>279802</v>
      </c>
      <c r="X129" s="2">
        <f t="shared" si="6"/>
        <v>454591.71548619866</v>
      </c>
      <c r="Y129" s="2">
        <f t="shared" si="30"/>
        <v>46489092.905161425</v>
      </c>
      <c r="Z129" s="2" t="str">
        <f t="shared" si="8"/>
        <v>HERE</v>
      </c>
      <c r="AA129" s="2">
        <f>IF(Z129="HERE",Y129,AA128+Graph!$G$1*1000)</f>
        <v>46489092.905161425</v>
      </c>
      <c r="AB129" s="2">
        <f t="shared" si="21"/>
        <v>454591.71548619866</v>
      </c>
      <c r="AC129" s="2">
        <f t="shared" si="31"/>
        <v>6853372</v>
      </c>
      <c r="AD129" s="3">
        <f t="shared" si="10"/>
        <v>46489092.905161425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33711594.800254703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60</v>
      </c>
      <c r="C130" s="7"/>
      <c r="D130" s="2" t="e">
        <f t="shared" si="12"/>
        <v>#N/A</v>
      </c>
      <c r="E130" s="2" t="e">
        <f t="shared" si="22"/>
        <v>#N/A</v>
      </c>
      <c r="F130" s="2">
        <v>729419.00899270177</v>
      </c>
      <c r="G130" s="2">
        <f t="shared" si="35"/>
        <v>729419.00899270177</v>
      </c>
      <c r="H130" s="2">
        <f t="shared" si="32"/>
        <v>53034849.550147295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1205022.1428571409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738975.30012002587</v>
      </c>
      <c r="Q130" s="2">
        <f t="shared" si="36"/>
        <v>738975.30012002587</v>
      </c>
      <c r="R130" s="2">
        <f t="shared" si="33"/>
        <v>54081440.205281496</v>
      </c>
      <c r="S130" s="2">
        <f t="shared" si="17"/>
        <v>729419.00899270177</v>
      </c>
      <c r="T130" s="2">
        <f t="shared" si="18"/>
        <v>10002.285714285681</v>
      </c>
      <c r="U130" s="2">
        <f t="shared" si="19"/>
        <v>738975.30012002587</v>
      </c>
      <c r="V130" s="2">
        <f t="shared" si="34"/>
        <v>7164387</v>
      </c>
      <c r="W130" s="2">
        <f t="shared" si="20"/>
        <v>311015</v>
      </c>
      <c r="X130" s="2">
        <f t="shared" si="6"/>
        <v>427960.30012002587</v>
      </c>
      <c r="Y130" s="2">
        <f t="shared" si="30"/>
        <v>46917053.205281451</v>
      </c>
      <c r="Z130" s="2" t="str">
        <f t="shared" si="8"/>
        <v>HERE</v>
      </c>
      <c r="AA130" s="2">
        <f>IF(Z130="HERE",Y130,AA129+Graph!$G$1*1000)</f>
        <v>46917053.205281451</v>
      </c>
      <c r="AB130" s="2">
        <f t="shared" si="21"/>
        <v>427960.30012002587</v>
      </c>
      <c r="AC130" s="2">
        <f t="shared" si="31"/>
        <v>7164387</v>
      </c>
      <c r="AD130" s="3">
        <f t="shared" si="10"/>
        <v>46917053.205281451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34178023.633282907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61</v>
      </c>
      <c r="C131" s="7"/>
      <c r="D131" s="2" t="e">
        <f t="shared" si="12"/>
        <v>#N/A</v>
      </c>
      <c r="E131" s="2" t="e">
        <f t="shared" si="22"/>
        <v>#N/A</v>
      </c>
      <c r="F131" s="2">
        <v>733926.20277202129</v>
      </c>
      <c r="G131" s="2">
        <f t="shared" si="35"/>
        <v>733926.20277202129</v>
      </c>
      <c r="H131" s="2">
        <f t="shared" si="32"/>
        <v>53768775.752919316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1215024.4285714265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743556.88475388288</v>
      </c>
      <c r="Q131" s="2">
        <f t="shared" si="36"/>
        <v>743556.88475388288</v>
      </c>
      <c r="R131" s="2">
        <f t="shared" si="33"/>
        <v>54824997.090035379</v>
      </c>
      <c r="S131" s="2">
        <f t="shared" si="17"/>
        <v>733926.20277202129</v>
      </c>
      <c r="T131" s="2">
        <f t="shared" si="18"/>
        <v>10002.285714285681</v>
      </c>
      <c r="U131" s="2">
        <f t="shared" si="19"/>
        <v>743556.88475388288</v>
      </c>
      <c r="V131" s="2">
        <f t="shared" si="34"/>
        <v>7447199</v>
      </c>
      <c r="W131" s="2">
        <f t="shared" si="20"/>
        <v>282812</v>
      </c>
      <c r="X131" s="2">
        <f t="shared" si="6"/>
        <v>460744.88475388288</v>
      </c>
      <c r="Y131" s="2">
        <f t="shared" si="30"/>
        <v>47377798.090035334</v>
      </c>
      <c r="Z131" s="2" t="str">
        <f t="shared" si="8"/>
        <v>HERE</v>
      </c>
      <c r="AA131" s="2">
        <f>IF(Z131="HERE",Y131,AA130+Graph!$G$1*1000)</f>
        <v>47377798.090035334</v>
      </c>
      <c r="AB131" s="2">
        <f t="shared" si="21"/>
        <v>460744.88475388288</v>
      </c>
      <c r="AC131" s="2">
        <f t="shared" si="31"/>
        <v>7447199</v>
      </c>
      <c r="AD131" s="3">
        <f t="shared" si="10"/>
        <v>47377798.090035334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34648575.892481588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62</v>
      </c>
      <c r="C132" s="7"/>
      <c r="D132" s="2" t="e">
        <f t="shared" si="12"/>
        <v>#N/A</v>
      </c>
      <c r="E132" s="2" t="e">
        <f t="shared" si="22"/>
        <v>#N/A</v>
      </c>
      <c r="F132" s="2">
        <v>738433.39655134082</v>
      </c>
      <c r="G132" s="2">
        <f t="shared" si="35"/>
        <v>738433.39655134082</v>
      </c>
      <c r="H132" s="2">
        <f t="shared" si="32"/>
        <v>54507209.149470657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1225026.7142857122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748138.4693877399</v>
      </c>
      <c r="Q132" s="2">
        <f t="shared" si="36"/>
        <v>748138.4693877399</v>
      </c>
      <c r="R132" s="2">
        <f t="shared" si="33"/>
        <v>55573135.559423119</v>
      </c>
      <c r="S132" s="2">
        <f t="shared" si="17"/>
        <v>738433.39655134082</v>
      </c>
      <c r="T132" s="2">
        <f t="shared" si="18"/>
        <v>10002.285714285681</v>
      </c>
      <c r="U132" s="2">
        <f t="shared" si="19"/>
        <v>748138.4693877399</v>
      </c>
      <c r="V132" s="2">
        <f t="shared" si="34"/>
        <v>7891184</v>
      </c>
      <c r="W132" s="2">
        <f t="shared" si="20"/>
        <v>443985</v>
      </c>
      <c r="X132" s="2">
        <f t="shared" si="6"/>
        <v>304153.4693877399</v>
      </c>
      <c r="Y132" s="2">
        <f t="shared" si="30"/>
        <v>47681951.559423074</v>
      </c>
      <c r="Z132" s="2" t="str">
        <f t="shared" si="8"/>
        <v>HERE</v>
      </c>
      <c r="AA132" s="2">
        <f>IF(Z132="HERE",Y132,AA131+Graph!$G$1*1000)</f>
        <v>47681951.559423074</v>
      </c>
      <c r="AB132" s="2">
        <f t="shared" si="21"/>
        <v>304153.4693877399</v>
      </c>
      <c r="AC132" s="2">
        <f t="shared" si="31"/>
        <v>7891184</v>
      </c>
      <c r="AD132" s="3">
        <f t="shared" si="10"/>
        <v>47681951.559423074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35123251.577850729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63</v>
      </c>
      <c r="C133" s="7"/>
      <c r="D133" s="2" t="e">
        <f t="shared" si="12"/>
        <v>#N/A</v>
      </c>
      <c r="E133" s="2" t="e">
        <f t="shared" si="22"/>
        <v>#N/A</v>
      </c>
      <c r="F133" s="2">
        <v>742940.59033069015</v>
      </c>
      <c r="G133" s="2">
        <f t="shared" si="35"/>
        <v>742940.59033069015</v>
      </c>
      <c r="H133" s="2">
        <f t="shared" si="32"/>
        <v>55250149.739801347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1235028.9999999979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752720.05402159691</v>
      </c>
      <c r="Q133" s="2">
        <f t="shared" si="36"/>
        <v>750000</v>
      </c>
      <c r="R133" s="2">
        <f t="shared" si="33"/>
        <v>56323135.559423119</v>
      </c>
      <c r="S133" s="2">
        <f t="shared" si="17"/>
        <v>742940.59033069015</v>
      </c>
      <c r="T133" s="2">
        <f t="shared" si="18"/>
        <v>10002.285714285681</v>
      </c>
      <c r="U133" s="2">
        <f t="shared" si="19"/>
        <v>750000</v>
      </c>
      <c r="V133" s="2">
        <f t="shared" si="34"/>
        <v>8378940</v>
      </c>
      <c r="W133" s="2">
        <f t="shared" si="20"/>
        <v>487756</v>
      </c>
      <c r="X133" s="2">
        <f t="shared" si="6"/>
        <v>262244</v>
      </c>
      <c r="Y133" s="2">
        <f t="shared" si="30"/>
        <v>47944195.559423074</v>
      </c>
      <c r="Z133" s="2" t="str">
        <f t="shared" si="8"/>
        <v>HERE</v>
      </c>
      <c r="AA133" s="2">
        <f>IF(Z133="HERE",Y133,AA132+Graph!$G$1*1000)</f>
        <v>47944195.559423074</v>
      </c>
      <c r="AB133" s="2">
        <f t="shared" si="21"/>
        <v>262244</v>
      </c>
      <c r="AC133" s="2">
        <f t="shared" si="31"/>
        <v>8378940</v>
      </c>
      <c r="AD133" s="3">
        <f t="shared" si="10"/>
        <v>47944195.559423074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35602050.689390332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64</v>
      </c>
      <c r="C134" s="7"/>
      <c r="D134" s="2" t="e">
        <f t="shared" si="12"/>
        <v>#N/A</v>
      </c>
      <c r="E134" s="2" t="e">
        <f t="shared" si="22"/>
        <v>#N/A</v>
      </c>
      <c r="F134" s="2">
        <v>747447.78411000967</v>
      </c>
      <c r="G134" s="2">
        <f t="shared" si="35"/>
        <v>747447.78411000967</v>
      </c>
      <c r="H134" s="2">
        <f t="shared" si="32"/>
        <v>55997597.523911357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1245031.2857142836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757301.63865545392</v>
      </c>
      <c r="Q134" s="2">
        <f t="shared" si="36"/>
        <v>750000</v>
      </c>
      <c r="R134" s="2">
        <f t="shared" si="33"/>
        <v>57073135.559423119</v>
      </c>
      <c r="S134" s="2">
        <f t="shared" si="17"/>
        <v>747447.78411000967</v>
      </c>
      <c r="T134" s="2">
        <f t="shared" si="18"/>
        <v>10002.285714285681</v>
      </c>
      <c r="U134" s="2">
        <f t="shared" si="19"/>
        <v>750000</v>
      </c>
      <c r="V134" s="2">
        <f t="shared" si="34"/>
        <v>8977329</v>
      </c>
      <c r="W134" s="2">
        <f t="shared" si="20"/>
        <v>598389</v>
      </c>
      <c r="X134" s="2">
        <f t="shared" si="6"/>
        <v>151611</v>
      </c>
      <c r="Y134" s="2">
        <f t="shared" si="30"/>
        <v>48095806.559423074</v>
      </c>
      <c r="Z134" s="2" t="str">
        <f t="shared" si="8"/>
        <v>HERE</v>
      </c>
      <c r="AA134" s="2">
        <f>IF(Z134="HERE",Y134,AA133+Graph!$G$1*1000)</f>
        <v>48095806.559423074</v>
      </c>
      <c r="AB134" s="2">
        <f t="shared" si="21"/>
        <v>151611</v>
      </c>
      <c r="AC134" s="2">
        <f t="shared" si="31"/>
        <v>8977329</v>
      </c>
      <c r="AD134" s="3">
        <f t="shared" si="10"/>
        <v>48095806.559423074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36084973.227100395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65</v>
      </c>
      <c r="C135" s="7"/>
      <c r="D135" s="2" t="e">
        <f t="shared" si="12"/>
        <v>#N/A</v>
      </c>
      <c r="E135" s="2" t="e">
        <f t="shared" si="22"/>
        <v>#N/A</v>
      </c>
      <c r="F135" s="2">
        <v>751954.9778893292</v>
      </c>
      <c r="G135" s="2">
        <f t="shared" si="35"/>
        <v>739997.71428571432</v>
      </c>
      <c r="H135" s="2">
        <f t="shared" si="32"/>
        <v>56737595.238197073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1255033.5714285693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761883.22328931093</v>
      </c>
      <c r="Q135" s="2">
        <f t="shared" si="36"/>
        <v>750000</v>
      </c>
      <c r="R135" s="2">
        <f t="shared" si="33"/>
        <v>57823135.559423119</v>
      </c>
      <c r="S135" s="2">
        <f t="shared" si="17"/>
        <v>739997.71428571641</v>
      </c>
      <c r="T135" s="2">
        <f t="shared" si="18"/>
        <v>10002.285714285681</v>
      </c>
      <c r="U135" s="2">
        <f t="shared" si="19"/>
        <v>750000</v>
      </c>
      <c r="V135" s="2">
        <f t="shared" si="34"/>
        <v>9296367</v>
      </c>
      <c r="W135" s="2">
        <f t="shared" si="20"/>
        <v>319038</v>
      </c>
      <c r="X135" s="2">
        <f t="shared" si="6"/>
        <v>430962</v>
      </c>
      <c r="Y135" s="2">
        <f t="shared" si="30"/>
        <v>48526768.559423074</v>
      </c>
      <c r="Z135" s="2" t="str">
        <f t="shared" si="8"/>
        <v>HERE</v>
      </c>
      <c r="AA135" s="2">
        <f>IF(Z135="HERE",Y135,AA134+Graph!$G$1*1000)</f>
        <v>48526768.559423074</v>
      </c>
      <c r="AB135" s="2">
        <f t="shared" si="21"/>
        <v>430962</v>
      </c>
      <c r="AC135" s="2">
        <f t="shared" si="31"/>
        <v>9296367</v>
      </c>
      <c r="AD135" s="3">
        <f t="shared" si="10"/>
        <v>48526768.559423074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36572019.190980926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66</v>
      </c>
      <c r="C136" s="7"/>
      <c r="D136" s="2" t="e">
        <f t="shared" si="12"/>
        <v>#N/A</v>
      </c>
      <c r="E136" s="2" t="e">
        <f t="shared" si="22"/>
        <v>#N/A</v>
      </c>
      <c r="F136" s="2">
        <v>756462.17166867852</v>
      </c>
      <c r="G136" s="2">
        <f t="shared" si="35"/>
        <v>739997.71428571432</v>
      </c>
      <c r="H136" s="2">
        <f t="shared" si="32"/>
        <v>57477592.95248279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1265035.8571428549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766464.80792316794</v>
      </c>
      <c r="Q136" s="2">
        <f t="shared" si="36"/>
        <v>750000</v>
      </c>
      <c r="R136" s="2">
        <f t="shared" si="33"/>
        <v>58573135.559423119</v>
      </c>
      <c r="S136" s="2">
        <f t="shared" si="17"/>
        <v>739997.71428571641</v>
      </c>
      <c r="T136" s="2">
        <f t="shared" si="18"/>
        <v>10002.285714285681</v>
      </c>
      <c r="U136" s="2">
        <f t="shared" si="19"/>
        <v>750000</v>
      </c>
      <c r="V136" s="2">
        <f t="shared" si="34"/>
        <v>9646715</v>
      </c>
      <c r="W136" s="2">
        <f t="shared" si="20"/>
        <v>350348</v>
      </c>
      <c r="X136" s="2">
        <f t="shared" si="6"/>
        <v>399652</v>
      </c>
      <c r="Y136" s="2">
        <f t="shared" si="30"/>
        <v>48926420.559423074</v>
      </c>
      <c r="Z136" s="2" t="str">
        <f t="shared" si="8"/>
        <v>HERE</v>
      </c>
      <c r="AA136" s="2">
        <f>IF(Z136="HERE",Y136,AA135+Graph!$G$1*1000)</f>
        <v>48926420.559423074</v>
      </c>
      <c r="AB136" s="2">
        <f t="shared" si="21"/>
        <v>399652</v>
      </c>
      <c r="AC136" s="2">
        <f t="shared" si="31"/>
        <v>9646715</v>
      </c>
      <c r="AD136" s="3">
        <f t="shared" si="10"/>
        <v>48926420.559423074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37063188.581031933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67</v>
      </c>
      <c r="C137" s="7"/>
      <c r="D137" s="2" t="e">
        <f t="shared" si="12"/>
        <v>#N/A</v>
      </c>
      <c r="E137" s="2" t="e">
        <f t="shared" si="22"/>
        <v>#N/A</v>
      </c>
      <c r="F137" s="2">
        <v>760969.36544799805</v>
      </c>
      <c r="G137" s="2">
        <f t="shared" si="35"/>
        <v>739997.71428571432</v>
      </c>
      <c r="H137" s="2">
        <f t="shared" si="32"/>
        <v>58217590.666768506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1275038.1428571406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771046.39255702496</v>
      </c>
      <c r="Q137" s="2">
        <f t="shared" si="36"/>
        <v>750000</v>
      </c>
      <c r="R137" s="2">
        <f t="shared" si="33"/>
        <v>59323135.559423119</v>
      </c>
      <c r="S137" s="2">
        <f t="shared" si="17"/>
        <v>739997.71428571641</v>
      </c>
      <c r="T137" s="2">
        <f t="shared" si="18"/>
        <v>10002.285714285681</v>
      </c>
      <c r="U137" s="2">
        <f t="shared" si="19"/>
        <v>750000</v>
      </c>
      <c r="V137" s="2">
        <f t="shared" si="34"/>
        <v>10021471</v>
      </c>
      <c r="W137" s="2">
        <f t="shared" si="20"/>
        <v>374756</v>
      </c>
      <c r="X137" s="2">
        <f t="shared" si="6"/>
        <v>375244</v>
      </c>
      <c r="Y137" s="2">
        <f t="shared" si="30"/>
        <v>49301664.559423074</v>
      </c>
      <c r="Z137" s="2" t="str">
        <f t="shared" si="8"/>
        <v>HERE</v>
      </c>
      <c r="AA137" s="2">
        <f>IF(Z137="HERE",Y137,AA136+Graph!$G$1*1000)</f>
        <v>49301664.559423074</v>
      </c>
      <c r="AB137" s="2">
        <f t="shared" si="21"/>
        <v>375244</v>
      </c>
      <c r="AC137" s="2">
        <f t="shared" si="31"/>
        <v>10021471</v>
      </c>
      <c r="AD137" s="3">
        <f t="shared" si="10"/>
        <v>49301664.559423074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37494026.534753419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68</v>
      </c>
      <c r="C138" s="7"/>
      <c r="D138" s="2" t="e">
        <f t="shared" si="12"/>
        <v>#N/A</v>
      </c>
      <c r="E138" s="2" t="e">
        <f t="shared" si="22"/>
        <v>#N/A</v>
      </c>
      <c r="F138" s="2">
        <v>765476.55922731757</v>
      </c>
      <c r="G138" s="2">
        <f t="shared" si="35"/>
        <v>739997.71428571432</v>
      </c>
      <c r="H138" s="2">
        <f t="shared" si="32"/>
        <v>58957588.381054223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1285040.4285714263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775627.97719085217</v>
      </c>
      <c r="Q138" s="2">
        <f t="shared" si="36"/>
        <v>750000</v>
      </c>
      <c r="R138" s="2">
        <f t="shared" si="33"/>
        <v>60073135.559423119</v>
      </c>
      <c r="S138" s="2">
        <f t="shared" si="17"/>
        <v>739997.71428571641</v>
      </c>
      <c r="T138" s="2">
        <f t="shared" si="18"/>
        <v>10002.285714285681</v>
      </c>
      <c r="U138" s="2">
        <f t="shared" si="19"/>
        <v>750000</v>
      </c>
      <c r="V138" s="2">
        <f t="shared" si="34"/>
        <v>10490487</v>
      </c>
      <c r="W138" s="2">
        <f t="shared" si="20"/>
        <v>469016</v>
      </c>
      <c r="X138" s="2">
        <f t="shared" si="6"/>
        <v>280984</v>
      </c>
      <c r="Y138" s="2">
        <f t="shared" si="30"/>
        <v>49582648.559423074</v>
      </c>
      <c r="Z138" s="2" t="str">
        <f t="shared" si="8"/>
        <v>HERE</v>
      </c>
      <c r="AA138" s="2">
        <f>IF(Z138="HERE",Y138,AA137+Graph!$G$1*1000)</f>
        <v>49582648.559423074</v>
      </c>
      <c r="AB138" s="2">
        <f t="shared" si="21"/>
        <v>280984</v>
      </c>
      <c r="AC138" s="2">
        <f t="shared" si="31"/>
        <v>10490487</v>
      </c>
      <c r="AD138" s="3">
        <f t="shared" si="10"/>
        <v>49582648.559423074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37868398.214645363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69</v>
      </c>
      <c r="C139" s="7"/>
      <c r="D139" s="2" t="e">
        <f t="shared" si="12"/>
        <v>#N/A</v>
      </c>
      <c r="E139" s="2" t="e">
        <f t="shared" si="22"/>
        <v>#N/A</v>
      </c>
      <c r="F139" s="2">
        <v>769983.7530066669</v>
      </c>
      <c r="G139" s="2">
        <f t="shared" si="35"/>
        <v>739997.71428571432</v>
      </c>
      <c r="H139" s="2">
        <f t="shared" si="32"/>
        <v>59697586.095339939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1295042.714285712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780209.56182470918</v>
      </c>
      <c r="Q139" s="2">
        <f t="shared" si="36"/>
        <v>750000</v>
      </c>
      <c r="R139" s="2">
        <f t="shared" si="33"/>
        <v>60823135.559423119</v>
      </c>
      <c r="S139" s="2">
        <f t="shared" si="17"/>
        <v>739997.71428571641</v>
      </c>
      <c r="T139" s="2">
        <f t="shared" si="18"/>
        <v>10002.285714285681</v>
      </c>
      <c r="U139" s="2">
        <f t="shared" si="19"/>
        <v>750000</v>
      </c>
      <c r="V139" s="2">
        <f t="shared" si="34"/>
        <v>10971047</v>
      </c>
      <c r="W139" s="2">
        <f t="shared" si="20"/>
        <v>480560</v>
      </c>
      <c r="X139" s="2">
        <f t="shared" si="6"/>
        <v>269440</v>
      </c>
      <c r="Y139" s="2">
        <f t="shared" si="30"/>
        <v>49852088.559423074</v>
      </c>
      <c r="Z139" s="2" t="str">
        <f t="shared" si="8"/>
        <v>HERE</v>
      </c>
      <c r="AA139" s="2">
        <f>IF(Z139="HERE",Y139,AA138+Graph!$G$1*1000)</f>
        <v>49852088.559423074</v>
      </c>
      <c r="AB139" s="2">
        <f t="shared" si="21"/>
        <v>269440</v>
      </c>
      <c r="AC139" s="2">
        <f t="shared" si="31"/>
        <v>10971047</v>
      </c>
      <c r="AD139" s="3">
        <f t="shared" si="10"/>
        <v>49852088.559423074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38214804.970707782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70</v>
      </c>
      <c r="C140" s="7"/>
      <c r="D140" s="2" t="e">
        <f t="shared" si="12"/>
        <v>#N/A</v>
      </c>
      <c r="E140" s="2" t="e">
        <f t="shared" si="22"/>
        <v>#N/A</v>
      </c>
      <c r="F140" s="2">
        <v>774490.94678598642</v>
      </c>
      <c r="G140" s="2">
        <f t="shared" si="35"/>
        <v>739997.71428571432</v>
      </c>
      <c r="H140" s="2">
        <f t="shared" si="32"/>
        <v>60437583.809625655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1305044.9999999977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784791.14645856619</v>
      </c>
      <c r="Q140" s="2">
        <f t="shared" si="36"/>
        <v>750000</v>
      </c>
      <c r="R140" s="2">
        <f t="shared" si="33"/>
        <v>61573135.559423119</v>
      </c>
      <c r="S140" s="2">
        <f t="shared" si="17"/>
        <v>739997.71428571641</v>
      </c>
      <c r="T140" s="2">
        <f t="shared" si="18"/>
        <v>10002.285714285681</v>
      </c>
      <c r="U140" s="2">
        <f t="shared" si="19"/>
        <v>750000</v>
      </c>
      <c r="V140" s="2">
        <f t="shared" si="34"/>
        <v>11465210</v>
      </c>
      <c r="W140" s="2">
        <f t="shared" si="20"/>
        <v>494163</v>
      </c>
      <c r="X140" s="2">
        <f t="shared" si="6"/>
        <v>255837</v>
      </c>
      <c r="Y140" s="2">
        <f t="shared" si="30"/>
        <v>50107925.559423074</v>
      </c>
      <c r="Z140" s="2" t="str">
        <f t="shared" si="8"/>
        <v>HERE</v>
      </c>
      <c r="AA140" s="2">
        <f>IF(Z140="HERE",Y140,AA139+Graph!$G$1*1000)</f>
        <v>50107925.559423074</v>
      </c>
      <c r="AB140" s="2">
        <f t="shared" si="21"/>
        <v>255837</v>
      </c>
      <c r="AC140" s="2">
        <f t="shared" si="31"/>
        <v>11465210</v>
      </c>
      <c r="AD140" s="3">
        <f t="shared" si="10"/>
        <v>50107925.559423074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38558927.002940685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71</v>
      </c>
      <c r="C141" s="7"/>
      <c r="D141" s="2" t="e">
        <f t="shared" si="12"/>
        <v>#N/A</v>
      </c>
      <c r="E141" s="2" t="e">
        <f t="shared" si="22"/>
        <v>#N/A</v>
      </c>
      <c r="F141" s="2">
        <v>778998.14056530595</v>
      </c>
      <c r="G141" s="2">
        <f t="shared" si="35"/>
        <v>739997.71428571432</v>
      </c>
      <c r="H141" s="2">
        <f t="shared" si="32"/>
        <v>61177581.523911372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1315047.2857142834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789372.7310924232</v>
      </c>
      <c r="Q141" s="2">
        <f t="shared" si="36"/>
        <v>750000</v>
      </c>
      <c r="R141" s="2">
        <f t="shared" si="33"/>
        <v>62323135.559423119</v>
      </c>
      <c r="S141" s="2">
        <f t="shared" si="17"/>
        <v>739997.71428571641</v>
      </c>
      <c r="T141" s="2">
        <f t="shared" si="18"/>
        <v>10002.285714285681</v>
      </c>
      <c r="U141" s="2">
        <f t="shared" si="19"/>
        <v>750000</v>
      </c>
      <c r="V141" s="2">
        <f t="shared" si="34"/>
        <v>12014288</v>
      </c>
      <c r="W141" s="2">
        <f t="shared" si="20"/>
        <v>549078</v>
      </c>
      <c r="X141" s="2">
        <f t="shared" si="6"/>
        <v>200922</v>
      </c>
      <c r="Y141" s="2">
        <f t="shared" si="30"/>
        <v>50308847.559423074</v>
      </c>
      <c r="Z141" s="2" t="str">
        <f t="shared" si="8"/>
        <v>HERE</v>
      </c>
      <c r="AA141" s="2">
        <f>IF(Z141="HERE",Y141,AA140+Graph!$G$1*1000)</f>
        <v>50308847.559423074</v>
      </c>
      <c r="AB141" s="2">
        <f t="shared" si="21"/>
        <v>200922</v>
      </c>
      <c r="AC141" s="2">
        <f t="shared" si="31"/>
        <v>12014288</v>
      </c>
      <c r="AD141" s="3">
        <f t="shared" si="10"/>
        <v>50308847.559423074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38946542.761344045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72</v>
      </c>
      <c r="C142" s="7"/>
      <c r="D142" s="2" t="e">
        <f t="shared" si="12"/>
        <v>#N/A</v>
      </c>
      <c r="E142" s="2" t="e">
        <f t="shared" si="22"/>
        <v>#N/A</v>
      </c>
      <c r="F142" s="2">
        <v>783505.33434465528</v>
      </c>
      <c r="G142" s="2">
        <f t="shared" si="35"/>
        <v>739997.71428571432</v>
      </c>
      <c r="H142" s="2">
        <f t="shared" si="32"/>
        <v>61917579.238197088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1325049.571428569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793954.31572628021</v>
      </c>
      <c r="Q142" s="2">
        <f t="shared" si="36"/>
        <v>750000</v>
      </c>
      <c r="R142" s="2">
        <f t="shared" si="33"/>
        <v>63073135.559423119</v>
      </c>
      <c r="S142" s="2">
        <f t="shared" si="17"/>
        <v>739997.71428571641</v>
      </c>
      <c r="T142" s="2">
        <f t="shared" si="18"/>
        <v>10002.285714285681</v>
      </c>
      <c r="U142" s="2">
        <f t="shared" si="19"/>
        <v>750000</v>
      </c>
      <c r="V142" s="2">
        <f t="shared" si="34"/>
        <v>12294006</v>
      </c>
      <c r="W142" s="2">
        <f t="shared" si="20"/>
        <v>279718</v>
      </c>
      <c r="X142" s="2">
        <f t="shared" si="6"/>
        <v>470282</v>
      </c>
      <c r="Y142" s="2">
        <f t="shared" si="30"/>
        <v>50779129.559423074</v>
      </c>
      <c r="Z142" s="2" t="str">
        <f t="shared" si="8"/>
        <v>HERE</v>
      </c>
      <c r="AA142" s="2">
        <f>IF(Z142="HERE",Y142,AA141+Graph!$G$1*1000)</f>
        <v>50779129.559423074</v>
      </c>
      <c r="AB142" s="2">
        <f t="shared" si="21"/>
        <v>470282</v>
      </c>
      <c r="AC142" s="2">
        <f t="shared" si="31"/>
        <v>12294006</v>
      </c>
      <c r="AD142" s="3">
        <f t="shared" si="10"/>
        <v>50779129.559423074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39382913.745917849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73</v>
      </c>
      <c r="C143" s="7"/>
      <c r="D143" s="2" t="e">
        <f t="shared" si="12"/>
        <v>#N/A</v>
      </c>
      <c r="E143" s="2" t="e">
        <f t="shared" si="22"/>
        <v>#N/A</v>
      </c>
      <c r="F143" s="2">
        <v>788012.5281239748</v>
      </c>
      <c r="G143" s="2">
        <f t="shared" si="35"/>
        <v>739997.71428571432</v>
      </c>
      <c r="H143" s="2">
        <f t="shared" si="32"/>
        <v>62657576.952482805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1335051.8571428547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798535.90036013722</v>
      </c>
      <c r="Q143" s="2">
        <f t="shared" si="36"/>
        <v>750000</v>
      </c>
      <c r="R143" s="2">
        <f t="shared" si="33"/>
        <v>63823135.559423119</v>
      </c>
      <c r="S143" s="2">
        <f t="shared" si="17"/>
        <v>739997.71428571641</v>
      </c>
      <c r="T143" s="2">
        <f t="shared" si="18"/>
        <v>10002.285714285681</v>
      </c>
      <c r="U143" s="2">
        <f t="shared" si="19"/>
        <v>750000</v>
      </c>
      <c r="V143" s="2">
        <f t="shared" si="34"/>
        <v>12646486</v>
      </c>
      <c r="W143" s="2">
        <f t="shared" si="20"/>
        <v>352480</v>
      </c>
      <c r="X143" s="2">
        <f t="shared" si="6"/>
        <v>397520</v>
      </c>
      <c r="Y143" s="2">
        <f t="shared" si="30"/>
        <v>51176649.559423074</v>
      </c>
      <c r="Z143" s="2" t="str">
        <f t="shared" si="8"/>
        <v>HERE</v>
      </c>
      <c r="AA143" s="2">
        <f>IF(Z143="HERE",Y143,AA142+Graph!$G$1*1000)</f>
        <v>51176649.559423074</v>
      </c>
      <c r="AB143" s="2">
        <f t="shared" si="21"/>
        <v>397520</v>
      </c>
      <c r="AC143" s="2">
        <f t="shared" si="31"/>
        <v>12646486</v>
      </c>
      <c r="AD143" s="3">
        <f t="shared" si="10"/>
        <v>51176649.559423074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39841539.50666213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74</v>
      </c>
      <c r="C144" s="7"/>
      <c r="D144" s="2" t="e">
        <f t="shared" si="12"/>
        <v>#N/A</v>
      </c>
      <c r="E144" s="2" t="e">
        <f t="shared" si="22"/>
        <v>#N/A</v>
      </c>
      <c r="F144" s="2">
        <v>792519.72190329432</v>
      </c>
      <c r="G144" s="2">
        <f t="shared" si="35"/>
        <v>739997.71428571432</v>
      </c>
      <c r="H144" s="2">
        <f t="shared" si="32"/>
        <v>63397574.666768521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1345054.1428571404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803117.48499399424</v>
      </c>
      <c r="Q144" s="2">
        <f t="shared" si="36"/>
        <v>750000</v>
      </c>
      <c r="R144" s="2">
        <f t="shared" si="33"/>
        <v>64573135.559423119</v>
      </c>
      <c r="S144" s="2">
        <f t="shared" si="17"/>
        <v>739997.71428571641</v>
      </c>
      <c r="T144" s="2">
        <f t="shared" si="18"/>
        <v>10002.285714285681</v>
      </c>
      <c r="U144" s="2">
        <f t="shared" si="19"/>
        <v>750000</v>
      </c>
      <c r="V144" s="2">
        <f t="shared" si="34"/>
        <v>13058298</v>
      </c>
      <c r="W144" s="2">
        <f t="shared" si="20"/>
        <v>411812</v>
      </c>
      <c r="X144" s="2">
        <f t="shared" si="6"/>
        <v>338188</v>
      </c>
      <c r="Y144" s="2">
        <f t="shared" si="30"/>
        <v>51514837.559423074</v>
      </c>
      <c r="Z144" s="2" t="str">
        <f t="shared" si="8"/>
        <v>HERE</v>
      </c>
      <c r="AA144" s="2">
        <f>IF(Z144="HERE",Y144,AA143+Graph!$G$1*1000)</f>
        <v>51514837.559423074</v>
      </c>
      <c r="AB144" s="2">
        <f t="shared" si="21"/>
        <v>338188</v>
      </c>
      <c r="AC144" s="2">
        <f t="shared" si="31"/>
        <v>13058298</v>
      </c>
      <c r="AD144" s="3">
        <f t="shared" si="10"/>
        <v>51514837.559423074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40186064.743576884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75</v>
      </c>
      <c r="C145" s="7"/>
      <c r="D145" s="2" t="e">
        <f t="shared" si="12"/>
        <v>#N/A</v>
      </c>
      <c r="E145" s="2" t="e">
        <f t="shared" si="22"/>
        <v>#N/A</v>
      </c>
      <c r="F145" s="2">
        <v>797026.91568264365</v>
      </c>
      <c r="G145" s="2">
        <f t="shared" si="35"/>
        <v>739997.71428571432</v>
      </c>
      <c r="H145" s="2">
        <f t="shared" si="32"/>
        <v>64137572.381054237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1355056.4285714261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807699.06962785125</v>
      </c>
      <c r="Q145" s="2">
        <f t="shared" si="36"/>
        <v>750000</v>
      </c>
      <c r="R145" s="2">
        <f t="shared" si="33"/>
        <v>65323135.559423119</v>
      </c>
      <c r="S145" s="2">
        <f t="shared" si="17"/>
        <v>739997.71428571641</v>
      </c>
      <c r="T145" s="2">
        <f t="shared" si="18"/>
        <v>10002.285714285681</v>
      </c>
      <c r="U145" s="2">
        <f t="shared" si="19"/>
        <v>750000</v>
      </c>
      <c r="V145" s="2">
        <f t="shared" si="34"/>
        <v>13509108</v>
      </c>
      <c r="W145" s="2">
        <f t="shared" si="20"/>
        <v>450810</v>
      </c>
      <c r="X145" s="2">
        <f t="shared" si="6"/>
        <v>299190</v>
      </c>
      <c r="Y145" s="2">
        <f t="shared" si="30"/>
        <v>51814027.559423074</v>
      </c>
      <c r="Z145" s="2" t="str">
        <f t="shared" si="8"/>
        <v>HERE</v>
      </c>
      <c r="AA145" s="2">
        <f>IF(Z145="HERE",Y145,AA144+Graph!$G$1*1000)</f>
        <v>51814027.559423074</v>
      </c>
      <c r="AB145" s="2">
        <f t="shared" si="21"/>
        <v>299190</v>
      </c>
      <c r="AC145" s="2">
        <f t="shared" si="31"/>
        <v>13509108</v>
      </c>
      <c r="AD145" s="3">
        <f t="shared" si="10"/>
        <v>51814027.559423074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40517420.156662099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76</v>
      </c>
      <c r="C146" s="7"/>
      <c r="D146" s="2" t="e">
        <f t="shared" si="12"/>
        <v>#N/A</v>
      </c>
      <c r="E146" s="2" t="e">
        <f t="shared" si="22"/>
        <v>#N/A</v>
      </c>
      <c r="F146" s="2">
        <v>801534.10946196318</v>
      </c>
      <c r="G146" s="2">
        <f t="shared" si="35"/>
        <v>739997.71428571432</v>
      </c>
      <c r="H146" s="2">
        <f t="shared" si="32"/>
        <v>64877570.095339954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1365058.7142857118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812280.65426170826</v>
      </c>
      <c r="Q146" s="2">
        <f t="shared" si="36"/>
        <v>750000</v>
      </c>
      <c r="R146" s="2">
        <f t="shared" si="33"/>
        <v>66073135.559423119</v>
      </c>
      <c r="S146" s="2">
        <f t="shared" si="17"/>
        <v>739997.71428571641</v>
      </c>
      <c r="T146" s="2">
        <f t="shared" si="18"/>
        <v>10002.285714285681</v>
      </c>
      <c r="U146" s="2">
        <f t="shared" si="19"/>
        <v>750000</v>
      </c>
      <c r="V146" s="2">
        <f t="shared" si="34"/>
        <v>14012224</v>
      </c>
      <c r="W146" s="2">
        <f t="shared" si="20"/>
        <v>503116</v>
      </c>
      <c r="X146" s="2">
        <f t="shared" si="6"/>
        <v>246884</v>
      </c>
      <c r="Y146" s="2">
        <f t="shared" si="30"/>
        <v>52060911.559423074</v>
      </c>
      <c r="Z146" s="2" t="str">
        <f t="shared" si="8"/>
        <v>HERE</v>
      </c>
      <c r="AA146" s="2">
        <f>IF(Z146="HERE",Y146,AA145+Graph!$G$1*1000)</f>
        <v>52060911.559423074</v>
      </c>
      <c r="AB146" s="2">
        <f t="shared" si="21"/>
        <v>246884</v>
      </c>
      <c r="AC146" s="2">
        <f t="shared" si="31"/>
        <v>14012224</v>
      </c>
      <c r="AD146" s="3">
        <f t="shared" si="10"/>
        <v>52060911.559423074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40813504.045917794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77</v>
      </c>
      <c r="C147" s="7"/>
      <c r="D147" s="2" t="e">
        <f t="shared" si="12"/>
        <v>#N/A</v>
      </c>
      <c r="E147" s="2" t="e">
        <f t="shared" si="22"/>
        <v>#N/A</v>
      </c>
      <c r="F147" s="2">
        <v>806041.3032412827</v>
      </c>
      <c r="G147" s="2">
        <f t="shared" si="35"/>
        <v>739997.71428571432</v>
      </c>
      <c r="H147" s="2">
        <f t="shared" si="32"/>
        <v>65617567.80962567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1375060.9999999974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816862.23889553547</v>
      </c>
      <c r="Q147" s="2">
        <f t="shared" si="36"/>
        <v>750000</v>
      </c>
      <c r="R147" s="2">
        <f t="shared" si="33"/>
        <v>66823135.559423119</v>
      </c>
      <c r="S147" s="2">
        <f t="shared" si="17"/>
        <v>739997.71428571641</v>
      </c>
      <c r="T147" s="2">
        <f t="shared" si="18"/>
        <v>10002.285714285681</v>
      </c>
      <c r="U147" s="2">
        <f t="shared" si="19"/>
        <v>750000</v>
      </c>
      <c r="V147" s="2">
        <f t="shared" si="34"/>
        <v>14556827</v>
      </c>
      <c r="W147" s="2">
        <f t="shared" si="20"/>
        <v>544603</v>
      </c>
      <c r="X147" s="2">
        <f t="shared" si="6"/>
        <v>205397</v>
      </c>
      <c r="Y147" s="2">
        <f t="shared" si="30"/>
        <v>52266308.559423074</v>
      </c>
      <c r="Z147" s="2" t="str">
        <f t="shared" si="8"/>
        <v>HERE</v>
      </c>
      <c r="AA147" s="2">
        <f>IF(Z147="HERE",Y147,AA146+Graph!$G$1*1000)</f>
        <v>52266308.559423074</v>
      </c>
      <c r="AB147" s="2">
        <f t="shared" si="21"/>
        <v>205397</v>
      </c>
      <c r="AC147" s="2">
        <f t="shared" si="31"/>
        <v>14556827</v>
      </c>
      <c r="AD147" s="3">
        <f t="shared" si="10"/>
        <v>52266308.559423074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41055577.31134396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78</v>
      </c>
      <c r="C148" s="7"/>
      <c r="D148" s="2" t="e">
        <f t="shared" si="12"/>
        <v>#N/A</v>
      </c>
      <c r="E148" s="2" t="e">
        <f t="shared" si="22"/>
        <v>#N/A</v>
      </c>
      <c r="F148" s="2">
        <v>810548.49702063203</v>
      </c>
      <c r="G148" s="2">
        <f t="shared" si="35"/>
        <v>739997.71428571432</v>
      </c>
      <c r="H148" s="2">
        <f t="shared" si="32"/>
        <v>66357565.523911387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1385063.2857142831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821443.82352939248</v>
      </c>
      <c r="Q148" s="2">
        <f t="shared" si="36"/>
        <v>750000</v>
      </c>
      <c r="R148" s="2">
        <f t="shared" si="33"/>
        <v>67573135.559423119</v>
      </c>
      <c r="S148" s="2">
        <f t="shared" si="17"/>
        <v>739997.71428571641</v>
      </c>
      <c r="T148" s="2">
        <f t="shared" si="18"/>
        <v>10002.285714285681</v>
      </c>
      <c r="U148" s="2">
        <f t="shared" si="19"/>
        <v>750000</v>
      </c>
      <c r="V148" s="2">
        <f t="shared" si="34"/>
        <v>15062189</v>
      </c>
      <c r="W148" s="2">
        <f t="shared" si="20"/>
        <v>505362</v>
      </c>
      <c r="X148" s="2">
        <f t="shared" si="6"/>
        <v>244638</v>
      </c>
      <c r="Y148" s="2">
        <f t="shared" si="30"/>
        <v>52510946.559423074</v>
      </c>
      <c r="Z148" s="2" t="str">
        <f t="shared" si="8"/>
        <v>HERE</v>
      </c>
      <c r="AA148" s="2">
        <f>IF(Z148="HERE",Y148,AA147+Graph!$G$1*1000)</f>
        <v>52510946.559423074</v>
      </c>
      <c r="AB148" s="2">
        <f t="shared" si="21"/>
        <v>244638</v>
      </c>
      <c r="AC148" s="2">
        <f t="shared" si="31"/>
        <v>15062189</v>
      </c>
      <c r="AD148" s="3">
        <f t="shared" si="10"/>
        <v>52510946.559423074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41290110.302940592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79</v>
      </c>
      <c r="C149" s="7"/>
      <c r="D149" s="2" t="e">
        <f t="shared" si="12"/>
        <v>#N/A</v>
      </c>
      <c r="E149" s="2" t="e">
        <f t="shared" si="22"/>
        <v>#N/A</v>
      </c>
      <c r="F149" s="2">
        <v>815055.69079995155</v>
      </c>
      <c r="G149" s="2">
        <f t="shared" si="35"/>
        <v>739997.71428571432</v>
      </c>
      <c r="H149" s="2">
        <f t="shared" si="32"/>
        <v>67097563.238197103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1395065.5714285688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826025.40816324949</v>
      </c>
      <c r="Q149" s="2">
        <f t="shared" si="36"/>
        <v>750000</v>
      </c>
      <c r="R149" s="2">
        <f t="shared" si="33"/>
        <v>68323135.559423119</v>
      </c>
      <c r="S149" s="2">
        <f t="shared" si="17"/>
        <v>739997.71428571641</v>
      </c>
      <c r="T149" s="2">
        <f t="shared" si="18"/>
        <v>10002.285714285681</v>
      </c>
      <c r="U149" s="2">
        <f t="shared" si="19"/>
        <v>750000</v>
      </c>
      <c r="V149" s="2">
        <f t="shared" si="34"/>
        <v>15300151</v>
      </c>
      <c r="W149" s="2">
        <f t="shared" si="20"/>
        <v>237962</v>
      </c>
      <c r="X149" s="2">
        <f t="shared" si="6"/>
        <v>512038</v>
      </c>
      <c r="Y149" s="2">
        <f t="shared" si="30"/>
        <v>53022984.559423074</v>
      </c>
      <c r="Z149" s="2" t="str">
        <f t="shared" si="8"/>
        <v>HERE</v>
      </c>
      <c r="AA149" s="2">
        <f>IF(Z149="HERE",Y149,AA148+Graph!$G$1*1000)</f>
        <v>53022984.559423074</v>
      </c>
      <c r="AB149" s="2">
        <f t="shared" si="21"/>
        <v>512038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41759729.570707709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80</v>
      </c>
      <c r="C150" s="7"/>
      <c r="D150" s="2" t="e">
        <f t="shared" si="12"/>
        <v>#N/A</v>
      </c>
      <c r="E150" s="2" t="e">
        <f t="shared" si="22"/>
        <v>#N/A</v>
      </c>
      <c r="F150" s="2">
        <v>819562.88457927108</v>
      </c>
      <c r="G150" s="2">
        <f t="shared" si="35"/>
        <v>739997.71428571432</v>
      </c>
      <c r="H150" s="2">
        <f t="shared" si="32"/>
        <v>67837560.95248282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1405067.8571428545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830606.9927971065</v>
      </c>
      <c r="Q150" s="2">
        <f t="shared" si="36"/>
        <v>750000</v>
      </c>
      <c r="R150" s="2">
        <f t="shared" si="33"/>
        <v>69073135.559423119</v>
      </c>
      <c r="S150" s="2">
        <f t="shared" si="17"/>
        <v>739997.71428571641</v>
      </c>
      <c r="T150" s="2">
        <f t="shared" si="18"/>
        <v>10002.285714285681</v>
      </c>
      <c r="U150" s="2">
        <f t="shared" si="19"/>
        <v>750000</v>
      </c>
      <c r="V150" s="2">
        <f t="shared" si="34"/>
        <v>15576107</v>
      </c>
      <c r="W150" s="2">
        <f t="shared" si="20"/>
        <v>275956</v>
      </c>
      <c r="X150" s="2">
        <f t="shared" si="6"/>
        <v>474044</v>
      </c>
      <c r="Y150" s="2">
        <f t="shared" si="30"/>
        <v>53497028.559423074</v>
      </c>
      <c r="Z150" s="2" t="str">
        <f t="shared" si="8"/>
        <v>HERE</v>
      </c>
      <c r="AA150" s="2">
        <f>IF(Z150="HERE",Y150,AA149+Graph!$G$1*1000)</f>
        <v>53497028.559423074</v>
      </c>
      <c r="AB150" s="2">
        <f t="shared" si="21"/>
        <v>474044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42182852.214645289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81</v>
      </c>
      <c r="C151" s="7"/>
      <c r="D151" s="2" t="e">
        <f t="shared" si="12"/>
        <v>#N/A</v>
      </c>
      <c r="E151" s="2" t="e">
        <f t="shared" si="22"/>
        <v>#N/A</v>
      </c>
      <c r="F151" s="2">
        <v>824070.07835862041</v>
      </c>
      <c r="G151" s="2">
        <f t="shared" si="35"/>
        <v>739997.71428571432</v>
      </c>
      <c r="H151" s="2">
        <f t="shared" si="32"/>
        <v>68577558.666768536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1415070.1428571402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835188.57743096352</v>
      </c>
      <c r="Q151" s="2">
        <f t="shared" si="36"/>
        <v>750000</v>
      </c>
      <c r="R151" s="2">
        <f t="shared" si="33"/>
        <v>69823135.559423119</v>
      </c>
      <c r="S151" s="2">
        <f t="shared" si="17"/>
        <v>739997.71428571641</v>
      </c>
      <c r="T151" s="2">
        <f t="shared" si="18"/>
        <v>10002.285714285681</v>
      </c>
      <c r="U151" s="2">
        <f t="shared" si="19"/>
        <v>750000</v>
      </c>
      <c r="V151" s="2">
        <f t="shared" si="34"/>
        <v>15940972</v>
      </c>
      <c r="W151" s="2">
        <f t="shared" si="20"/>
        <v>364865</v>
      </c>
      <c r="X151" s="2">
        <f t="shared" si="6"/>
        <v>385135</v>
      </c>
      <c r="Y151" s="2">
        <f t="shared" si="30"/>
        <v>53882163.559423074</v>
      </c>
      <c r="Z151" s="2" t="str">
        <f t="shared" si="8"/>
        <v>HERE</v>
      </c>
      <c r="AA151" s="2">
        <f>IF(Z151="HERE",Y151,AA150+Graph!$G$1*1000)</f>
        <v>53882163.559423074</v>
      </c>
      <c r="AB151" s="2">
        <f t="shared" si="21"/>
        <v>385135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42583567.234753311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82</v>
      </c>
      <c r="C152" s="7"/>
      <c r="D152" s="2" t="e">
        <f t="shared" si="12"/>
        <v>#N/A</v>
      </c>
      <c r="E152" s="2" t="e">
        <f t="shared" si="22"/>
        <v>#N/A</v>
      </c>
      <c r="F152" s="2">
        <v>828577.27213793993</v>
      </c>
      <c r="G152" s="2">
        <f t="shared" si="35"/>
        <v>739997.71428571432</v>
      </c>
      <c r="H152" s="2">
        <f t="shared" si="32"/>
        <v>69317556.381054252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1425072.4285714258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839770.16206482053</v>
      </c>
      <c r="Q152" s="2">
        <f t="shared" si="36"/>
        <v>750000</v>
      </c>
      <c r="R152" s="2">
        <f t="shared" si="33"/>
        <v>70573135.559423119</v>
      </c>
      <c r="S152" s="2">
        <f t="shared" si="17"/>
        <v>739997.71428571641</v>
      </c>
      <c r="T152" s="2">
        <f t="shared" si="18"/>
        <v>10002.285714285681</v>
      </c>
      <c r="U152" s="2">
        <f t="shared" si="19"/>
        <v>750000</v>
      </c>
      <c r="V152" s="2">
        <f t="shared" si="34"/>
        <v>16423082</v>
      </c>
      <c r="W152" s="2">
        <f t="shared" si="20"/>
        <v>482110</v>
      </c>
      <c r="X152" s="2">
        <f t="shared" si="6"/>
        <v>267890</v>
      </c>
      <c r="Y152" s="2">
        <f t="shared" si="30"/>
        <v>54150053.559423074</v>
      </c>
      <c r="Z152" s="2" t="str">
        <f t="shared" si="8"/>
        <v>HERE</v>
      </c>
      <c r="AA152" s="2">
        <f>IF(Z152="HERE",Y152,AA151+Graph!$G$1*1000)</f>
        <v>54150053.559423074</v>
      </c>
      <c r="AB152" s="2">
        <f t="shared" si="21"/>
        <v>267890</v>
      </c>
      <c r="AC152" s="2">
        <f t="shared" si="31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43012378.231031805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83</v>
      </c>
      <c r="C153" s="7"/>
      <c r="D153" s="2" t="e">
        <f t="shared" si="12"/>
        <v>#N/A</v>
      </c>
      <c r="E153" s="2" t="e">
        <f t="shared" si="22"/>
        <v>#N/A</v>
      </c>
      <c r="F153" s="2">
        <v>833084.46591728926</v>
      </c>
      <c r="G153" s="2">
        <f t="shared" si="35"/>
        <v>739997.71428571432</v>
      </c>
      <c r="H153" s="2">
        <f t="shared" si="32"/>
        <v>70057554.095339969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1435074.7142857115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844351.74669867754</v>
      </c>
      <c r="Q153" s="2">
        <f t="shared" si="36"/>
        <v>750000</v>
      </c>
      <c r="R153" s="2">
        <f t="shared" si="33"/>
        <v>71323135.559423119</v>
      </c>
      <c r="S153" s="2">
        <f t="shared" si="17"/>
        <v>739997.71428571641</v>
      </c>
      <c r="T153" s="2">
        <f t="shared" si="18"/>
        <v>10002.285714285681</v>
      </c>
      <c r="U153" s="2">
        <f t="shared" si="19"/>
        <v>750000</v>
      </c>
      <c r="V153" s="2">
        <f t="shared" si="34"/>
        <v>16875536</v>
      </c>
      <c r="W153" s="2">
        <f t="shared" si="20"/>
        <v>452454</v>
      </c>
      <c r="X153" s="2">
        <f t="shared" si="6"/>
        <v>297546</v>
      </c>
      <c r="Y153" s="2">
        <f t="shared" si="30"/>
        <v>54447599.559423074</v>
      </c>
      <c r="Z153" s="2" t="str">
        <f t="shared" si="8"/>
        <v>HERE</v>
      </c>
      <c r="AA153" s="2">
        <f>IF(Z153="HERE",Y153,AA152+Graph!$G$1*1000)</f>
        <v>54447599.559423074</v>
      </c>
      <c r="AB153" s="2">
        <f t="shared" si="21"/>
        <v>297546</v>
      </c>
      <c r="AC153" s="2">
        <f t="shared" si="31"/>
        <v>16875536</v>
      </c>
      <c r="AD153" s="3">
        <f t="shared" si="10"/>
        <v>52800000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43308315.603480771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84</v>
      </c>
      <c r="C154" s="7"/>
      <c r="D154" s="2" t="e">
        <f t="shared" si="12"/>
        <v>#N/A</v>
      </c>
      <c r="E154" s="2" t="e">
        <f t="shared" si="22"/>
        <v>#N/A</v>
      </c>
      <c r="F154" s="2">
        <v>837591.65969660878</v>
      </c>
      <c r="G154" s="2">
        <f t="shared" si="35"/>
        <v>739997.71428571432</v>
      </c>
      <c r="H154" s="2">
        <f t="shared" si="32"/>
        <v>70797551.809625685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1445076.9999999972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848933.33133253455</v>
      </c>
      <c r="Q154" s="2">
        <f t="shared" si="36"/>
        <v>750000</v>
      </c>
      <c r="R154" s="2">
        <f t="shared" si="33"/>
        <v>72073135.559423119</v>
      </c>
      <c r="S154" s="2">
        <f t="shared" si="17"/>
        <v>739997.71428571641</v>
      </c>
      <c r="T154" s="2">
        <f t="shared" si="18"/>
        <v>10002.285714285681</v>
      </c>
      <c r="U154" s="2">
        <f t="shared" si="19"/>
        <v>750000</v>
      </c>
      <c r="V154" s="2">
        <f t="shared" si="34"/>
        <v>17247442</v>
      </c>
      <c r="W154" s="2">
        <f t="shared" si="20"/>
        <v>371906</v>
      </c>
      <c r="X154" s="2">
        <f t="shared" si="6"/>
        <v>378094</v>
      </c>
      <c r="Y154" s="2">
        <f t="shared" si="30"/>
        <v>54825693.559423074</v>
      </c>
      <c r="Z154" s="2" t="str">
        <f t="shared" si="8"/>
        <v>HERE</v>
      </c>
      <c r="AA154" s="2">
        <f>IF(Z154="HERE",Y154,AA153+Graph!$G$1*1000)</f>
        <v>54825693.559423074</v>
      </c>
      <c r="AB154" s="2">
        <f t="shared" si="21"/>
        <v>378094</v>
      </c>
      <c r="AC154" s="2">
        <f t="shared" si="31"/>
        <v>17247442</v>
      </c>
      <c r="AD154" s="3">
        <f t="shared" si="10"/>
        <v>52800000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43568723.00348077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85</v>
      </c>
      <c r="C155" s="7"/>
      <c r="D155" s="2" t="e">
        <f t="shared" si="12"/>
        <v>#N/A</v>
      </c>
      <c r="E155" s="2" t="e">
        <f t="shared" si="22"/>
        <v>#N/A</v>
      </c>
      <c r="F155" s="2">
        <v>842098.85347592831</v>
      </c>
      <c r="G155" s="2">
        <f t="shared" si="35"/>
        <v>739997.71428571432</v>
      </c>
      <c r="H155" s="2">
        <f t="shared" si="32"/>
        <v>71537549.523911402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1455079.2857142829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853514.91596636176</v>
      </c>
      <c r="Q155" s="2">
        <f t="shared" si="36"/>
        <v>750000</v>
      </c>
      <c r="R155" s="2">
        <f t="shared" si="33"/>
        <v>72823135.559423119</v>
      </c>
      <c r="S155" s="2">
        <f t="shared" si="17"/>
        <v>739997.71428571641</v>
      </c>
      <c r="T155" s="2">
        <f t="shared" si="18"/>
        <v>10002.285714285681</v>
      </c>
      <c r="U155" s="2">
        <f t="shared" si="19"/>
        <v>750000</v>
      </c>
      <c r="V155" s="2">
        <f t="shared" si="34"/>
        <v>17710936.576012224</v>
      </c>
      <c r="W155" s="2">
        <f t="shared" si="20"/>
        <v>463494.57601222396</v>
      </c>
      <c r="X155" s="2">
        <f t="shared" si="6"/>
        <v>286505.42398777604</v>
      </c>
      <c r="Y155" s="2">
        <f t="shared" si="30"/>
        <v>55112198.98341085</v>
      </c>
      <c r="Z155" s="2" t="str">
        <f t="shared" si="8"/>
        <v>HERE</v>
      </c>
      <c r="AA155" s="2">
        <f>IF(Z155="HERE",Y155,AA154+Graph!$G$1*1000)</f>
        <v>55112198.98341085</v>
      </c>
      <c r="AB155" s="2">
        <f t="shared" si="21"/>
        <v>286505.42398777604</v>
      </c>
      <c r="AC155" s="2">
        <f t="shared" si="31"/>
        <v>17710936.576012224</v>
      </c>
      <c r="AD155" s="3">
        <f t="shared" si="10"/>
        <v>52800000</v>
      </c>
      <c r="AE155" s="2">
        <f>IF(AE153&gt;=52800000,52800000,IF(AB134=Graph!G$1*1000,AE154+Graph!G$1*1000,AC155))</f>
        <v>17710936.576012224</v>
      </c>
      <c r="AF155" s="3">
        <f t="shared" si="11"/>
        <v>17710936.576012224</v>
      </c>
      <c r="AG155" s="3">
        <f t="shared" si="29"/>
        <v>43735092.353480771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86</v>
      </c>
      <c r="C156" s="7"/>
      <c r="D156" s="2" t="e">
        <f t="shared" si="12"/>
        <v>#N/A</v>
      </c>
      <c r="E156" s="2" t="e">
        <f t="shared" si="22"/>
        <v>#N/A</v>
      </c>
      <c r="F156" s="2">
        <v>846606.04725527763</v>
      </c>
      <c r="G156" s="2">
        <f t="shared" si="35"/>
        <v>739997.71428571432</v>
      </c>
      <c r="H156" s="2">
        <f t="shared" si="32"/>
        <v>72277547.238197118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1465081.5714285686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858096.50060021877</v>
      </c>
      <c r="Q156" s="2">
        <f t="shared" si="36"/>
        <v>750000</v>
      </c>
      <c r="R156" s="2">
        <f t="shared" si="33"/>
        <v>73573135.559423119</v>
      </c>
      <c r="S156" s="2">
        <f t="shared" si="17"/>
        <v>739997.71428571641</v>
      </c>
      <c r="T156" s="2">
        <f t="shared" si="18"/>
        <v>10002.285714285681</v>
      </c>
      <c r="U156" s="2">
        <f t="shared" si="19"/>
        <v>750000</v>
      </c>
      <c r="V156" s="2">
        <f t="shared" si="34"/>
        <v>18178938.345803767</v>
      </c>
      <c r="W156" s="2">
        <f t="shared" si="20"/>
        <v>468001.76979154348</v>
      </c>
      <c r="X156" s="2">
        <f t="shared" si="6"/>
        <v>281998.23020845652</v>
      </c>
      <c r="Y156" s="2">
        <f t="shared" si="30"/>
        <v>55394197.213619307</v>
      </c>
      <c r="Z156" s="2" t="str">
        <f t="shared" si="8"/>
        <v>HERE</v>
      </c>
      <c r="AA156" s="2">
        <f>IF(Z156="HERE",Y156,AA155+Graph!$G$1*1000)</f>
        <v>55394197.213619307</v>
      </c>
      <c r="AB156" s="2">
        <f t="shared" si="21"/>
        <v>281998.23020845652</v>
      </c>
      <c r="AC156" s="2">
        <f t="shared" si="31"/>
        <v>18178938.345803767</v>
      </c>
      <c r="AD156" s="3">
        <f t="shared" si="10"/>
        <v>52800000</v>
      </c>
      <c r="AE156" s="2">
        <f>IF(AE154&gt;=52800000,52800000,IF(AB135=Graph!G$1*1000,AE155+Graph!G$1*1000,AC156))</f>
        <v>18178938.345803767</v>
      </c>
      <c r="AF156" s="3">
        <f t="shared" si="11"/>
        <v>18178938.345803767</v>
      </c>
      <c r="AG156" s="3">
        <f t="shared" si="29"/>
        <v>44138910.053480767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87</v>
      </c>
      <c r="C157" s="7"/>
      <c r="D157" s="2" t="e">
        <f t="shared" si="12"/>
        <v>#N/A</v>
      </c>
      <c r="E157" s="2" t="e">
        <f t="shared" si="22"/>
        <v>#N/A</v>
      </c>
      <c r="F157" s="2">
        <v>851113.24103459716</v>
      </c>
      <c r="G157" s="2">
        <f t="shared" si="35"/>
        <v>739997.71428571432</v>
      </c>
      <c r="H157" s="2">
        <f t="shared" si="32"/>
        <v>73017544.952482834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1475083.8571428542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862678.08523407578</v>
      </c>
      <c r="Q157" s="2">
        <f t="shared" si="36"/>
        <v>750000</v>
      </c>
      <c r="R157" s="2">
        <f t="shared" si="33"/>
        <v>74323135.559423119</v>
      </c>
      <c r="S157" s="2">
        <f t="shared" si="17"/>
        <v>739997.71428571641</v>
      </c>
      <c r="T157" s="2">
        <f t="shared" si="18"/>
        <v>10002.285714285681</v>
      </c>
      <c r="U157" s="2">
        <f t="shared" si="19"/>
        <v>750000</v>
      </c>
      <c r="V157" s="2">
        <f t="shared" si="34"/>
        <v>18651447.30937466</v>
      </c>
      <c r="W157" s="2">
        <f t="shared" si="20"/>
        <v>472508.96357089281</v>
      </c>
      <c r="X157" s="2">
        <f t="shared" si="6"/>
        <v>277491.03642910719</v>
      </c>
      <c r="Y157" s="2">
        <f t="shared" si="30"/>
        <v>55671688.250048414</v>
      </c>
      <c r="Z157" s="2" t="str">
        <f t="shared" si="8"/>
        <v>HERE</v>
      </c>
      <c r="AA157" s="2">
        <f>IF(Z157="HERE",Y157,AA156+Graph!$G$1*1000)</f>
        <v>55671688.250048414</v>
      </c>
      <c r="AB157" s="2">
        <f t="shared" si="21"/>
        <v>277491.03642910719</v>
      </c>
      <c r="AC157" s="2">
        <f t="shared" si="31"/>
        <v>18651447.30937466</v>
      </c>
      <c r="AD157" s="3">
        <f t="shared" si="10"/>
        <v>52800000</v>
      </c>
      <c r="AE157" s="2">
        <f>IF(AE155&gt;=52800000,52800000,IF(AB136=Graph!G$1*1000,AE156+Graph!G$1*1000,AC157))</f>
        <v>18651447.30937466</v>
      </c>
      <c r="AF157" s="3">
        <f t="shared" si="11"/>
        <v>18651447.30937466</v>
      </c>
      <c r="AG157" s="3">
        <f t="shared" si="29"/>
        <v>44516114.25348077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88</v>
      </c>
      <c r="C158" s="7"/>
      <c r="D158" s="2" t="e">
        <f t="shared" si="12"/>
        <v>#N/A</v>
      </c>
      <c r="E158" s="2" t="e">
        <f t="shared" si="22"/>
        <v>#N/A</v>
      </c>
      <c r="F158" s="2">
        <v>855620.43481391668</v>
      </c>
      <c r="G158" s="2">
        <f t="shared" si="35"/>
        <v>739997.71428571432</v>
      </c>
      <c r="H158" s="2">
        <f t="shared" si="32"/>
        <v>73757542.666768551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1485086.1428571399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867259.6698679328</v>
      </c>
      <c r="Q158" s="2">
        <f t="shared" si="36"/>
        <v>750000</v>
      </c>
      <c r="R158" s="2">
        <f t="shared" si="33"/>
        <v>75073135.559423119</v>
      </c>
      <c r="S158" s="2">
        <f t="shared" si="17"/>
        <v>739997.71428571641</v>
      </c>
      <c r="T158" s="2">
        <f t="shared" si="18"/>
        <v>10002.285714285681</v>
      </c>
      <c r="U158" s="2">
        <f t="shared" si="19"/>
        <v>750000</v>
      </c>
      <c r="V158" s="2">
        <f t="shared" si="34"/>
        <v>19128463.466724873</v>
      </c>
      <c r="W158" s="2">
        <f t="shared" si="20"/>
        <v>477016.15735021234</v>
      </c>
      <c r="X158" s="2">
        <f t="shared" si="6"/>
        <v>272983.84264978766</v>
      </c>
      <c r="Y158" s="2">
        <f t="shared" si="30"/>
        <v>55944672.092698202</v>
      </c>
      <c r="Z158" s="2" t="str">
        <f t="shared" si="8"/>
        <v>HERE</v>
      </c>
      <c r="AA158" s="2">
        <f>IF(Z158="HERE",Y158,AA157+Graph!$G$1*1000)</f>
        <v>55944672.092698202</v>
      </c>
      <c r="AB158" s="2">
        <f t="shared" si="21"/>
        <v>272983.84264978766</v>
      </c>
      <c r="AC158" s="2">
        <f t="shared" si="31"/>
        <v>19128463.466724873</v>
      </c>
      <c r="AD158" s="3">
        <f t="shared" si="10"/>
        <v>52800000</v>
      </c>
      <c r="AE158" s="2">
        <f>IF(AE156&gt;=52800000,52800000,IF(AB137=Graph!G$1*1000,AE157+Graph!G$1*1000,AC158))</f>
        <v>19128463.466724873</v>
      </c>
      <c r="AF158" s="3">
        <f t="shared" si="11"/>
        <v>19128463.466724873</v>
      </c>
      <c r="AG158" s="3">
        <f t="shared" si="29"/>
        <v>44872571.653480768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89</v>
      </c>
      <c r="C159" s="7"/>
      <c r="D159" s="2" t="e">
        <f t="shared" si="12"/>
        <v>#N/A</v>
      </c>
      <c r="E159" s="2" t="e">
        <f t="shared" si="22"/>
        <v>#N/A</v>
      </c>
      <c r="F159" s="2">
        <v>860127.62859326601</v>
      </c>
      <c r="G159" s="2">
        <f t="shared" si="35"/>
        <v>739997.71428571432</v>
      </c>
      <c r="H159" s="2">
        <f t="shared" si="32"/>
        <v>74497540.381054267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1495088.4285714256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871841.25450178981</v>
      </c>
      <c r="Q159" s="2">
        <f t="shared" si="36"/>
        <v>750000</v>
      </c>
      <c r="R159" s="2">
        <f t="shared" si="33"/>
        <v>75823135.559423119</v>
      </c>
      <c r="S159" s="2">
        <f t="shared" si="17"/>
        <v>739997.71428571641</v>
      </c>
      <c r="T159" s="2">
        <f t="shared" si="18"/>
        <v>10002.285714285681</v>
      </c>
      <c r="U159" s="2">
        <f t="shared" si="19"/>
        <v>750000</v>
      </c>
      <c r="V159" s="2">
        <f t="shared" si="34"/>
        <v>19609986.817854404</v>
      </c>
      <c r="W159" s="2">
        <f t="shared" si="20"/>
        <v>481523.35112953186</v>
      </c>
      <c r="X159" s="2">
        <f t="shared" si="6"/>
        <v>268476.64887046814</v>
      </c>
      <c r="Y159" s="2">
        <f t="shared" ref="Y159:Y222" si="37">IF(COUNT($C160)=0,IF(COUNT($C159)=1,C159,SUM(Y158+X159)),C159)</f>
        <v>56213148.74156867</v>
      </c>
      <c r="Z159" s="2" t="str">
        <f t="shared" si="8"/>
        <v>HERE</v>
      </c>
      <c r="AA159" s="2">
        <f>IF(Z159="HERE",Y159,AA158+Graph!$G$1*1000)</f>
        <v>56213148.74156867</v>
      </c>
      <c r="AB159" s="2">
        <f t="shared" si="21"/>
        <v>268476.64887046814</v>
      </c>
      <c r="AC159" s="2">
        <f t="shared" ref="AC159:AC222" si="38">IF(Z160="HERE",V159,AC158)</f>
        <v>19609986.817854404</v>
      </c>
      <c r="AD159" s="3">
        <f t="shared" si="10"/>
        <v>52800000</v>
      </c>
      <c r="AE159" s="2">
        <f>IF(AE157&gt;=52800000,52800000,IF(AB138=Graph!G$1*1000,AE158+Graph!G$1*1000,AC159))</f>
        <v>19609986.817854404</v>
      </c>
      <c r="AF159" s="3">
        <f t="shared" si="11"/>
        <v>19609986.817854404</v>
      </c>
      <c r="AG159" s="3">
        <f t="shared" si="29"/>
        <v>45148908.053480767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90</v>
      </c>
      <c r="C160" s="7"/>
      <c r="D160" s="2" t="e">
        <f t="shared" si="12"/>
        <v>#N/A</v>
      </c>
      <c r="E160" s="2" t="e">
        <f t="shared" si="22"/>
        <v>#N/A</v>
      </c>
      <c r="F160" s="2">
        <v>864634.82237258554</v>
      </c>
      <c r="G160" s="2">
        <f t="shared" si="35"/>
        <v>739997.71428571432</v>
      </c>
      <c r="H160" s="2">
        <f t="shared" ref="H160:H223" si="39">IF(COUNT($C161)=0,IF(COUNT($C160)=1,C160,SUM(H159+G160)),C160)</f>
        <v>75237538.095339984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1505090.7142857113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876422.83913564682</v>
      </c>
      <c r="Q160" s="2">
        <f t="shared" si="36"/>
        <v>750000</v>
      </c>
      <c r="R160" s="2">
        <f t="shared" ref="R160:R223" si="40">IF(COUNT($C161)=0,IF(COUNT($C160)=1,M160,SUM(R159+Q160)),M160)</f>
        <v>76573135.559423119</v>
      </c>
      <c r="S160" s="2">
        <f t="shared" si="17"/>
        <v>739997.71428571641</v>
      </c>
      <c r="T160" s="2">
        <f t="shared" si="18"/>
        <v>10002.285714285681</v>
      </c>
      <c r="U160" s="2">
        <f t="shared" si="19"/>
        <v>750000</v>
      </c>
      <c r="V160" s="2">
        <f t="shared" si="34"/>
        <v>20096017.362763286</v>
      </c>
      <c r="W160" s="2">
        <f t="shared" si="20"/>
        <v>486030.54490888119</v>
      </c>
      <c r="X160" s="2">
        <f t="shared" si="6"/>
        <v>263969.45509111881</v>
      </c>
      <c r="Y160" s="2">
        <f t="shared" si="37"/>
        <v>56477118.196659788</v>
      </c>
      <c r="Z160" s="2" t="str">
        <f t="shared" si="8"/>
        <v>HERE</v>
      </c>
      <c r="AA160" s="2">
        <f>IF(Z160="HERE",Y160,AA159+Graph!$G$1*1000)</f>
        <v>56477118.196659788</v>
      </c>
      <c r="AB160" s="2">
        <f t="shared" si="21"/>
        <v>263969.45509111881</v>
      </c>
      <c r="AC160" s="2">
        <f t="shared" si="38"/>
        <v>20096017.362763286</v>
      </c>
      <c r="AD160" s="3">
        <f t="shared" si="10"/>
        <v>52800000</v>
      </c>
      <c r="AE160" s="2">
        <f>IF(AE158&gt;=52800000,52800000,IF(AB139=Graph!G$1*1000,AE159+Graph!G$1*1000,AC160))</f>
        <v>20096017.362763286</v>
      </c>
      <c r="AF160" s="3">
        <f t="shared" si="11"/>
        <v>20096017.362763286</v>
      </c>
      <c r="AG160" s="3">
        <f t="shared" si="29"/>
        <v>45415432.053480767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91</v>
      </c>
      <c r="C161" s="7"/>
      <c r="D161" s="2" t="e">
        <f t="shared" si="12"/>
        <v>#N/A</v>
      </c>
      <c r="E161" s="2" t="e">
        <f t="shared" si="22"/>
        <v>#N/A</v>
      </c>
      <c r="F161" s="2">
        <v>869142.01615190506</v>
      </c>
      <c r="G161" s="2">
        <f t="shared" si="35"/>
        <v>739997.71428571432</v>
      </c>
      <c r="H161" s="2">
        <f t="shared" si="39"/>
        <v>75977535.8096257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1515092.999999997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881004.42376950383</v>
      </c>
      <c r="Q161" s="2">
        <f t="shared" si="36"/>
        <v>750000</v>
      </c>
      <c r="R161" s="2">
        <f t="shared" si="40"/>
        <v>77323135.559423119</v>
      </c>
      <c r="S161" s="2">
        <f t="shared" si="17"/>
        <v>739997.71428571641</v>
      </c>
      <c r="T161" s="2">
        <f t="shared" si="18"/>
        <v>10002.285714285681</v>
      </c>
      <c r="U161" s="2">
        <f t="shared" si="19"/>
        <v>750000</v>
      </c>
      <c r="V161" s="2">
        <f t="shared" si="34"/>
        <v>20586555.101451486</v>
      </c>
      <c r="W161" s="2">
        <f t="shared" si="20"/>
        <v>490537.73868820071</v>
      </c>
      <c r="X161" s="2">
        <f t="shared" si="6"/>
        <v>259462.26131179929</v>
      </c>
      <c r="Y161" s="2">
        <f t="shared" si="37"/>
        <v>56736580.457971588</v>
      </c>
      <c r="Z161" s="2" t="str">
        <f t="shared" si="8"/>
        <v>HERE</v>
      </c>
      <c r="AA161" s="2">
        <f>IF(Z161="HERE",Y161,AA160+Graph!$G$1*1000)</f>
        <v>56736580.457971588</v>
      </c>
      <c r="AB161" s="2">
        <f t="shared" si="21"/>
        <v>259462.26131179929</v>
      </c>
      <c r="AC161" s="2">
        <f t="shared" si="38"/>
        <v>20586555.101451486</v>
      </c>
      <c r="AD161" s="3">
        <f t="shared" si="10"/>
        <v>52800000</v>
      </c>
      <c r="AE161" s="2">
        <f>IF(AE159&gt;=52800000,52800000,IF(AB140=Graph!G$1*1000,AE160+Graph!G$1*1000,AC161))</f>
        <v>20586555.101451486</v>
      </c>
      <c r="AF161" s="3">
        <f t="shared" si="11"/>
        <v>20586555.101451486</v>
      </c>
      <c r="AG161" s="3">
        <f t="shared" si="29"/>
        <v>45670393.50348077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92</v>
      </c>
      <c r="C162" s="7"/>
      <c r="D162" s="2" t="e">
        <f t="shared" si="12"/>
        <v>#N/A</v>
      </c>
      <c r="E162" s="2" t="e">
        <f t="shared" si="22"/>
        <v>#N/A</v>
      </c>
      <c r="F162" s="2">
        <v>873649.20993125439</v>
      </c>
      <c r="G162" s="2">
        <f t="shared" si="35"/>
        <v>739997.71428571432</v>
      </c>
      <c r="H162" s="2">
        <f t="shared" si="39"/>
        <v>76717533.523911417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1525095.2857142827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885586.00840336084</v>
      </c>
      <c r="Q162" s="2">
        <f t="shared" si="36"/>
        <v>750000</v>
      </c>
      <c r="R162" s="2">
        <f t="shared" si="40"/>
        <v>78073135.559423119</v>
      </c>
      <c r="S162" s="2">
        <f t="shared" si="17"/>
        <v>739997.71428571641</v>
      </c>
      <c r="T162" s="2">
        <f t="shared" si="18"/>
        <v>10002.285714285681</v>
      </c>
      <c r="U162" s="2">
        <f t="shared" si="19"/>
        <v>750000</v>
      </c>
      <c r="V162" s="2">
        <f t="shared" si="34"/>
        <v>21081600.033919007</v>
      </c>
      <c r="W162" s="2">
        <f t="shared" si="20"/>
        <v>495044.93246752024</v>
      </c>
      <c r="X162" s="2">
        <f t="shared" si="6"/>
        <v>254955.06753247976</v>
      </c>
      <c r="Y162" s="2">
        <f t="shared" si="37"/>
        <v>56991535.525504068</v>
      </c>
      <c r="Z162" s="2" t="str">
        <f t="shared" si="8"/>
        <v>HERE</v>
      </c>
      <c r="AA162" s="2">
        <f>IF(Z162="HERE",Y162,AA161+Graph!$G$1*1000)</f>
        <v>56991535.525504068</v>
      </c>
      <c r="AB162" s="2">
        <f t="shared" si="21"/>
        <v>254955.06753247976</v>
      </c>
      <c r="AC162" s="2">
        <f t="shared" si="38"/>
        <v>21081600.033919007</v>
      </c>
      <c r="AD162" s="3">
        <f t="shared" si="10"/>
        <v>52800000</v>
      </c>
      <c r="AE162" s="2">
        <f>IF(AE160&gt;=52800000,52800000,IF(AB141=Graph!G$1*1000,AE161+Graph!G$1*1000,AC162))</f>
        <v>21081600.033919007</v>
      </c>
      <c r="AF162" s="3">
        <f t="shared" si="11"/>
        <v>21081600.033919007</v>
      </c>
      <c r="AG162" s="3">
        <f t="shared" si="29"/>
        <v>45878677.203480765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93</v>
      </c>
      <c r="C163" s="7"/>
      <c r="D163" s="2" t="e">
        <f t="shared" si="12"/>
        <v>#N/A</v>
      </c>
      <c r="E163" s="2" t="e">
        <f t="shared" si="22"/>
        <v>#N/A</v>
      </c>
      <c r="F163" s="2">
        <v>878156.40371057391</v>
      </c>
      <c r="G163" s="2">
        <f t="shared" si="35"/>
        <v>739997.71428571432</v>
      </c>
      <c r="H163" s="2">
        <f t="shared" si="39"/>
        <v>77457531.238197133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1535097.5714285683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890167.59303721786</v>
      </c>
      <c r="Q163" s="2">
        <f t="shared" si="36"/>
        <v>750000</v>
      </c>
      <c r="R163" s="2">
        <f t="shared" si="40"/>
        <v>78823135.559423119</v>
      </c>
      <c r="S163" s="2">
        <f t="shared" si="17"/>
        <v>739997.71428571641</v>
      </c>
      <c r="T163" s="2">
        <f t="shared" si="18"/>
        <v>10002.285714285681</v>
      </c>
      <c r="U163" s="2">
        <f t="shared" si="19"/>
        <v>750000</v>
      </c>
      <c r="V163" s="2">
        <f t="shared" si="34"/>
        <v>21581152.160165876</v>
      </c>
      <c r="W163" s="2">
        <f t="shared" si="20"/>
        <v>499552.12624686956</v>
      </c>
      <c r="X163" s="2">
        <f t="shared" si="6"/>
        <v>250447.87375313044</v>
      </c>
      <c r="Y163" s="2">
        <f t="shared" si="37"/>
        <v>57241983.399257198</v>
      </c>
      <c r="Z163" s="2" t="str">
        <f t="shared" si="8"/>
        <v>HERE</v>
      </c>
      <c r="AA163" s="2">
        <f>IF(Z163="HERE",Y163,AA162+Graph!$G$1*1000)</f>
        <v>57241983.399257198</v>
      </c>
      <c r="AB163" s="2">
        <f t="shared" si="21"/>
        <v>250447.87375313044</v>
      </c>
      <c r="AC163" s="2">
        <f t="shared" si="38"/>
        <v>21581152.160165876</v>
      </c>
      <c r="AD163" s="3">
        <f t="shared" si="10"/>
        <v>52800000</v>
      </c>
      <c r="AE163" s="2">
        <f>IF(AE161&gt;=52800000,52800000,IF(AB142=Graph!G$1*1000,AE162+Graph!G$1*1000,AC163))</f>
        <v>21581152.160165876</v>
      </c>
      <c r="AF163" s="3">
        <f t="shared" si="11"/>
        <v>21581152.160165876</v>
      </c>
      <c r="AG163" s="3">
        <f t="shared" si="29"/>
        <v>46315916.903480768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94</v>
      </c>
      <c r="C164" s="7"/>
      <c r="D164" s="2" t="e">
        <f t="shared" si="12"/>
        <v>#N/A</v>
      </c>
      <c r="E164" s="2" t="e">
        <f t="shared" si="22"/>
        <v>#N/A</v>
      </c>
      <c r="F164" s="2">
        <v>882663.59748989344</v>
      </c>
      <c r="G164" s="2">
        <f t="shared" si="35"/>
        <v>739997.71428571432</v>
      </c>
      <c r="H164" s="2">
        <f t="shared" si="39"/>
        <v>78197528.952482849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1545099.857142854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894749.17767104506</v>
      </c>
      <c r="Q164" s="2">
        <f t="shared" si="36"/>
        <v>750000</v>
      </c>
      <c r="R164" s="2">
        <f t="shared" si="40"/>
        <v>79573135.559423119</v>
      </c>
      <c r="S164" s="2">
        <f t="shared" si="17"/>
        <v>739997.71428571641</v>
      </c>
      <c r="T164" s="2">
        <f t="shared" si="18"/>
        <v>10002.285714285681</v>
      </c>
      <c r="U164" s="2">
        <f t="shared" si="19"/>
        <v>750000</v>
      </c>
      <c r="V164" s="2">
        <f t="shared" si="34"/>
        <v>22085211.480192065</v>
      </c>
      <c r="W164" s="2">
        <f t="shared" si="20"/>
        <v>504059.32002618909</v>
      </c>
      <c r="X164" s="2">
        <f t="shared" si="6"/>
        <v>245940.67997381091</v>
      </c>
      <c r="Y164" s="2">
        <f t="shared" si="37"/>
        <v>57487924.079231009</v>
      </c>
      <c r="Z164" s="2" t="str">
        <f t="shared" si="8"/>
        <v>HERE</v>
      </c>
      <c r="AA164" s="2">
        <f>IF(Z164="HERE",Y164,AA163+Graph!$G$1*1000)</f>
        <v>57487924.079231009</v>
      </c>
      <c r="AB164" s="2">
        <f t="shared" si="21"/>
        <v>245940.67997381091</v>
      </c>
      <c r="AC164" s="2">
        <f t="shared" si="38"/>
        <v>22085211.480192065</v>
      </c>
      <c r="AD164" s="3">
        <f t="shared" si="10"/>
        <v>52800000</v>
      </c>
      <c r="AE164" s="2">
        <f>IF(AE162&gt;=52800000,52800000,IF(AB143=Graph!G$1*1000,AE163+Graph!G$1*1000,AC164))</f>
        <v>22085211.480192065</v>
      </c>
      <c r="AF164" s="3">
        <f t="shared" si="11"/>
        <v>22085211.480192065</v>
      </c>
      <c r="AG164" s="3">
        <f t="shared" si="29"/>
        <v>46691308.903480768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95</v>
      </c>
      <c r="C165" s="7"/>
      <c r="D165" s="2" t="e">
        <f t="shared" si="12"/>
        <v>#N/A</v>
      </c>
      <c r="E165" s="2" t="e">
        <f t="shared" si="22"/>
        <v>#N/A</v>
      </c>
      <c r="F165" s="2">
        <v>887170.79126924276</v>
      </c>
      <c r="G165" s="2">
        <f t="shared" si="35"/>
        <v>739997.71428571432</v>
      </c>
      <c r="H165" s="2">
        <f t="shared" si="39"/>
        <v>78937526.666768566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1555102.1428571397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899330.76230490208</v>
      </c>
      <c r="Q165" s="2">
        <f t="shared" si="36"/>
        <v>750000</v>
      </c>
      <c r="R165" s="2">
        <f t="shared" si="40"/>
        <v>80323135.559423119</v>
      </c>
      <c r="S165" s="2">
        <f t="shared" si="17"/>
        <v>739997.71428571641</v>
      </c>
      <c r="T165" s="2">
        <f t="shared" si="18"/>
        <v>10002.285714285681</v>
      </c>
      <c r="U165" s="2">
        <f t="shared" si="19"/>
        <v>750000</v>
      </c>
      <c r="V165" s="2">
        <f t="shared" si="34"/>
        <v>22593777.993997574</v>
      </c>
      <c r="W165" s="2">
        <f t="shared" si="20"/>
        <v>508566.51380550861</v>
      </c>
      <c r="X165" s="2">
        <f t="shared" si="6"/>
        <v>241433.48619449139</v>
      </c>
      <c r="Y165" s="2">
        <f t="shared" si="37"/>
        <v>57729357.5654255</v>
      </c>
      <c r="Z165" s="2" t="str">
        <f t="shared" si="8"/>
        <v>HERE</v>
      </c>
      <c r="AA165" s="2">
        <f>IF(Z165="HERE",Y165,AA164+Graph!$G$1*1000)</f>
        <v>57729357.5654255</v>
      </c>
      <c r="AB165" s="2">
        <f t="shared" si="21"/>
        <v>241433.48619449139</v>
      </c>
      <c r="AC165" s="2">
        <f t="shared" si="38"/>
        <v>22593777.993997574</v>
      </c>
      <c r="AD165" s="3">
        <f t="shared" si="10"/>
        <v>52800000</v>
      </c>
      <c r="AE165" s="2">
        <f>IF(AE163&gt;=52800000,52800000,IF(AB144=Graph!G$1*1000,AE164+Graph!G$1*1000,AC165))</f>
        <v>22593777.993997574</v>
      </c>
      <c r="AF165" s="3">
        <f t="shared" si="11"/>
        <v>22593777.993997574</v>
      </c>
      <c r="AG165" s="3">
        <f t="shared" si="29"/>
        <v>47016268.703480765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96</v>
      </c>
      <c r="C166" s="7"/>
      <c r="D166" s="2" t="e">
        <f t="shared" si="12"/>
        <v>#N/A</v>
      </c>
      <c r="E166" s="2" t="e">
        <f t="shared" si="22"/>
        <v>#N/A</v>
      </c>
      <c r="F166" s="2">
        <v>891677.98504856229</v>
      </c>
      <c r="G166" s="2">
        <f t="shared" ref="G166:G229" si="41">IF(F166&gt;750000,$AK$31*1000,F166)</f>
        <v>739997.71428571432</v>
      </c>
      <c r="H166" s="2">
        <f t="shared" si="39"/>
        <v>79677524.381054282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1565104.4285714254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903912.34693875909</v>
      </c>
      <c r="Q166" s="2">
        <f t="shared" ref="Q166:Q229" si="42">IF(P166&gt;750000,750000,P166)</f>
        <v>750000</v>
      </c>
      <c r="R166" s="2">
        <f t="shared" si="40"/>
        <v>81073135.559423119</v>
      </c>
      <c r="S166" s="2">
        <f t="shared" si="17"/>
        <v>739997.71428571641</v>
      </c>
      <c r="T166" s="2">
        <f t="shared" si="18"/>
        <v>10002.285714285681</v>
      </c>
      <c r="U166" s="2">
        <f t="shared" si="19"/>
        <v>750000</v>
      </c>
      <c r="V166" s="2">
        <f t="shared" si="34"/>
        <v>23106851.701582432</v>
      </c>
      <c r="W166" s="2">
        <f t="shared" si="20"/>
        <v>513073.70758485794</v>
      </c>
      <c r="X166" s="2">
        <f t="shared" si="6"/>
        <v>236926.29241514206</v>
      </c>
      <c r="Y166" s="2">
        <f t="shared" si="37"/>
        <v>57966283.857840642</v>
      </c>
      <c r="Z166" s="2" t="str">
        <f t="shared" si="8"/>
        <v>HERE</v>
      </c>
      <c r="AA166" s="2">
        <f>IF(Z166="HERE",Y166,AA165+Graph!$G$1*1000)</f>
        <v>57966283.857840642</v>
      </c>
      <c r="AB166" s="2">
        <f t="shared" si="21"/>
        <v>236926.29241514206</v>
      </c>
      <c r="AC166" s="2">
        <f t="shared" si="38"/>
        <v>23106851.701582432</v>
      </c>
      <c r="AD166" s="3">
        <f t="shared" si="10"/>
        <v>52800000</v>
      </c>
      <c r="AE166" s="2">
        <f>IF(AE164&gt;=52800000,52800000,IF(AB145=Graph!G$1*1000,AE165+Graph!G$1*1000,AC166))</f>
        <v>23106851.701582432</v>
      </c>
      <c r="AF166" s="3">
        <f t="shared" si="11"/>
        <v>23106851.701582432</v>
      </c>
      <c r="AG166" s="3">
        <f t="shared" si="29"/>
        <v>47308080.203480765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97</v>
      </c>
      <c r="C167" s="7"/>
      <c r="D167" s="2" t="e">
        <f t="shared" si="12"/>
        <v>#N/A</v>
      </c>
      <c r="E167" s="2" t="e">
        <f t="shared" si="22"/>
        <v>#N/A</v>
      </c>
      <c r="F167" s="2">
        <v>896185.17882788181</v>
      </c>
      <c r="G167" s="2">
        <f t="shared" si="41"/>
        <v>739997.71428571432</v>
      </c>
      <c r="H167" s="2">
        <f t="shared" si="39"/>
        <v>80417522.095339999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1575106.7142857111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908493.9315726161</v>
      </c>
      <c r="Q167" s="2">
        <f t="shared" si="42"/>
        <v>750000</v>
      </c>
      <c r="R167" s="2">
        <f t="shared" si="40"/>
        <v>81823135.559423119</v>
      </c>
      <c r="S167" s="2">
        <f t="shared" si="17"/>
        <v>739997.71428571641</v>
      </c>
      <c r="T167" s="2">
        <f t="shared" si="18"/>
        <v>10002.285714285681</v>
      </c>
      <c r="U167" s="2">
        <f t="shared" si="19"/>
        <v>750000</v>
      </c>
      <c r="V167" s="2">
        <f t="shared" si="34"/>
        <v>23624432.602946609</v>
      </c>
      <c r="W167" s="2">
        <f t="shared" si="20"/>
        <v>517580.90136417747</v>
      </c>
      <c r="X167" s="2">
        <f t="shared" si="6"/>
        <v>232419.09863582253</v>
      </c>
      <c r="Y167" s="2">
        <f t="shared" si="37"/>
        <v>58198702.956476465</v>
      </c>
      <c r="Z167" s="2" t="str">
        <f t="shared" si="8"/>
        <v>HERE</v>
      </c>
      <c r="AA167" s="2">
        <f>IF(Z167="HERE",Y167,AA166+Graph!$G$1*1000)</f>
        <v>58198702.956476465</v>
      </c>
      <c r="AB167" s="2">
        <f t="shared" si="21"/>
        <v>232419.09863582253</v>
      </c>
      <c r="AC167" s="2">
        <f t="shared" si="38"/>
        <v>23624432.602946609</v>
      </c>
      <c r="AD167" s="3">
        <f t="shared" si="10"/>
        <v>52800000</v>
      </c>
      <c r="AE167" s="2">
        <f>IF(AE165&gt;=52800000,52800000,IF(AB146=Graph!G$1*1000,AE166+Graph!G$1*1000,AC167))</f>
        <v>23624432.602946609</v>
      </c>
      <c r="AF167" s="3">
        <f t="shared" si="11"/>
        <v>23624432.602946609</v>
      </c>
      <c r="AG167" s="3">
        <f t="shared" si="29"/>
        <v>47555431.603480771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98</v>
      </c>
      <c r="C168" s="7"/>
      <c r="D168" s="2" t="e">
        <f t="shared" si="12"/>
        <v>#N/A</v>
      </c>
      <c r="E168" s="2" t="e">
        <f t="shared" si="22"/>
        <v>#N/A</v>
      </c>
      <c r="F168" s="2">
        <v>900692.37260723114</v>
      </c>
      <c r="G168" s="2">
        <f t="shared" si="41"/>
        <v>739997.71428571432</v>
      </c>
      <c r="H168" s="2">
        <f t="shared" si="39"/>
        <v>81157519.809625715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1585108.9999999967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913075.51620647311</v>
      </c>
      <c r="Q168" s="2">
        <f t="shared" si="42"/>
        <v>750000</v>
      </c>
      <c r="R168" s="2">
        <f t="shared" si="40"/>
        <v>82573135.559423119</v>
      </c>
      <c r="S168" s="2">
        <f t="shared" si="17"/>
        <v>739997.71428571641</v>
      </c>
      <c r="T168" s="2">
        <f t="shared" si="18"/>
        <v>10002.285714285681</v>
      </c>
      <c r="U168" s="2">
        <f t="shared" si="19"/>
        <v>750000</v>
      </c>
      <c r="V168" s="2">
        <f t="shared" si="34"/>
        <v>24146520.698090106</v>
      </c>
      <c r="W168" s="2">
        <f t="shared" si="20"/>
        <v>522088.09514349699</v>
      </c>
      <c r="X168" s="2">
        <f t="shared" si="6"/>
        <v>227911.90485650301</v>
      </c>
      <c r="Y168" s="2">
        <f t="shared" si="37"/>
        <v>58426614.861332968</v>
      </c>
      <c r="Z168" s="2" t="str">
        <f t="shared" si="8"/>
        <v>HERE</v>
      </c>
      <c r="AA168" s="2">
        <f>IF(Z168="HERE",Y168,AA167+Graph!$G$1*1000)</f>
        <v>58426614.861332968</v>
      </c>
      <c r="AB168" s="2">
        <f t="shared" si="21"/>
        <v>227911.90485650301</v>
      </c>
      <c r="AC168" s="2">
        <f t="shared" si="38"/>
        <v>24146520.698090106</v>
      </c>
      <c r="AD168" s="3">
        <f t="shared" si="10"/>
        <v>52800000</v>
      </c>
      <c r="AE168" s="2">
        <f>IF(AE166&gt;=52800000,52800000,IF(AB147=Graph!G$1*1000,AE167+Graph!G$1*1000,AC168))</f>
        <v>24146520.698090106</v>
      </c>
      <c r="AF168" s="3">
        <f t="shared" si="11"/>
        <v>24146520.698090106</v>
      </c>
      <c r="AG168" s="3">
        <f t="shared" si="29"/>
        <v>47767519.053480767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99</v>
      </c>
      <c r="C169" s="7"/>
      <c r="D169" s="2" t="e">
        <f t="shared" si="12"/>
        <v>#N/A</v>
      </c>
      <c r="E169" s="2" t="e">
        <f t="shared" si="22"/>
        <v>#N/A</v>
      </c>
      <c r="F169" s="2">
        <v>905199.56638655066</v>
      </c>
      <c r="G169" s="2">
        <f t="shared" si="41"/>
        <v>739997.71428571432</v>
      </c>
      <c r="H169" s="2">
        <f t="shared" si="39"/>
        <v>81897517.523911431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1595111.2857142824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917657.10084033012</v>
      </c>
      <c r="Q169" s="2">
        <f t="shared" si="42"/>
        <v>750000</v>
      </c>
      <c r="R169" s="2">
        <f t="shared" si="40"/>
        <v>83323135.559423119</v>
      </c>
      <c r="S169" s="2">
        <f t="shared" si="17"/>
        <v>739997.71428571641</v>
      </c>
      <c r="T169" s="2">
        <f t="shared" si="18"/>
        <v>10002.285714285681</v>
      </c>
      <c r="U169" s="2">
        <f t="shared" si="19"/>
        <v>750000</v>
      </c>
      <c r="V169" s="2">
        <f t="shared" si="34"/>
        <v>24673115.987012953</v>
      </c>
      <c r="W169" s="2">
        <f t="shared" si="20"/>
        <v>526595.28892284632</v>
      </c>
      <c r="X169" s="2">
        <f t="shared" si="6"/>
        <v>223404.71107715368</v>
      </c>
      <c r="Y169" s="2">
        <f t="shared" si="37"/>
        <v>58650019.572410122</v>
      </c>
      <c r="Z169" s="2" t="str">
        <f t="shared" si="8"/>
        <v>HERE</v>
      </c>
      <c r="AA169" s="2">
        <f>IF(Z169="HERE",Y169,AA168+Graph!$G$1*1000)</f>
        <v>58650019.572410122</v>
      </c>
      <c r="AB169" s="2">
        <f t="shared" si="21"/>
        <v>223404.71107715368</v>
      </c>
      <c r="AC169" s="2">
        <f t="shared" si="38"/>
        <v>24673115.987012953</v>
      </c>
      <c r="AD169" s="3">
        <f t="shared" si="10"/>
        <v>52800000</v>
      </c>
      <c r="AE169" s="2">
        <f>IF(AE167&gt;=52800000,52800000,IF(AB148=Graph!G$1*1000,AE168+Graph!G$1*1000,AC169))</f>
        <v>24673115.987012953</v>
      </c>
      <c r="AF169" s="3">
        <f t="shared" si="11"/>
        <v>24673115.987012953</v>
      </c>
      <c r="AG169" s="3">
        <f t="shared" si="29"/>
        <v>48012961.353480771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100</v>
      </c>
      <c r="C170" s="7"/>
      <c r="D170" s="2" t="e">
        <f t="shared" si="12"/>
        <v>#N/A</v>
      </c>
      <c r="E170" s="2" t="e">
        <f t="shared" si="22"/>
        <v>#N/A</v>
      </c>
      <c r="F170" s="2">
        <v>909706.76016587019</v>
      </c>
      <c r="G170" s="2">
        <f t="shared" si="41"/>
        <v>739997.71428571432</v>
      </c>
      <c r="H170" s="2">
        <f t="shared" si="39"/>
        <v>82637515.238197148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1605113.5714285681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922238.68547418714</v>
      </c>
      <c r="Q170" s="2">
        <f t="shared" si="42"/>
        <v>750000</v>
      </c>
      <c r="R170" s="2">
        <f t="shared" si="40"/>
        <v>84073135.559423119</v>
      </c>
      <c r="S170" s="2">
        <f t="shared" si="17"/>
        <v>739997.71428571641</v>
      </c>
      <c r="T170" s="2">
        <f t="shared" si="18"/>
        <v>10002.285714285681</v>
      </c>
      <c r="U170" s="2">
        <f t="shared" si="19"/>
        <v>750000</v>
      </c>
      <c r="V170" s="2">
        <f t="shared" si="34"/>
        <v>25204218.469715118</v>
      </c>
      <c r="W170" s="2">
        <f t="shared" si="20"/>
        <v>531102.48270216584</v>
      </c>
      <c r="X170" s="2">
        <f t="shared" si="6"/>
        <v>218897.51729783416</v>
      </c>
      <c r="Y170" s="2">
        <f t="shared" si="37"/>
        <v>58868917.089707956</v>
      </c>
      <c r="Z170" s="2" t="str">
        <f t="shared" si="8"/>
        <v>HERE</v>
      </c>
      <c r="AA170" s="2">
        <f>IF(Z170="HERE",Y170,AA169+Graph!$G$1*1000)</f>
        <v>58868917.089707956</v>
      </c>
      <c r="AB170" s="2">
        <f t="shared" si="21"/>
        <v>218897.51729783416</v>
      </c>
      <c r="AC170" s="2">
        <f t="shared" si="38"/>
        <v>25204218.469715118</v>
      </c>
      <c r="AD170" s="3">
        <f t="shared" si="10"/>
        <v>52800000</v>
      </c>
      <c r="AE170" s="2">
        <f>IF(AE168&gt;=52800000,52800000,IF(AB149=Graph!G$1*1000,AE169+Graph!G$1*1000,AC170))</f>
        <v>25204218.469715118</v>
      </c>
      <c r="AF170" s="3">
        <f t="shared" si="11"/>
        <v>25204218.469715118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101</v>
      </c>
      <c r="C171" s="7"/>
      <c r="D171" s="2" t="e">
        <f t="shared" si="12"/>
        <v>#N/A</v>
      </c>
      <c r="E171" s="2" t="e">
        <f t="shared" si="22"/>
        <v>#N/A</v>
      </c>
      <c r="F171" s="2">
        <v>914213.95394521952</v>
      </c>
      <c r="G171" s="2">
        <f t="shared" si="41"/>
        <v>739997.71428571432</v>
      </c>
      <c r="H171" s="2">
        <f t="shared" si="39"/>
        <v>83377512.952482864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1615115.8571428538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926820.27010804415</v>
      </c>
      <c r="Q171" s="2">
        <f t="shared" si="42"/>
        <v>750000</v>
      </c>
      <c r="R171" s="2">
        <f t="shared" si="40"/>
        <v>84823135.559423119</v>
      </c>
      <c r="S171" s="2">
        <f t="shared" si="17"/>
        <v>739997.71428571641</v>
      </c>
      <c r="T171" s="2">
        <f t="shared" si="18"/>
        <v>10002.285714285681</v>
      </c>
      <c r="U171" s="2">
        <f t="shared" si="19"/>
        <v>750000</v>
      </c>
      <c r="V171" s="2">
        <f t="shared" si="34"/>
        <v>25739828.146196634</v>
      </c>
      <c r="W171" s="2">
        <f t="shared" si="20"/>
        <v>535609.67648151517</v>
      </c>
      <c r="X171" s="2">
        <f t="shared" si="6"/>
        <v>214390.32351848483</v>
      </c>
      <c r="Y171" s="2">
        <f t="shared" si="37"/>
        <v>59083307.413226441</v>
      </c>
      <c r="Z171" s="2" t="str">
        <f t="shared" si="8"/>
        <v>HERE</v>
      </c>
      <c r="AA171" s="2">
        <f>IF(Z171="HERE",Y171,AA170+Graph!$G$1*1000)</f>
        <v>59083307.413226441</v>
      </c>
      <c r="AB171" s="2">
        <f t="shared" si="21"/>
        <v>214390.32351848483</v>
      </c>
      <c r="AC171" s="2">
        <f t="shared" si="38"/>
        <v>25739828.146196634</v>
      </c>
      <c r="AD171" s="3">
        <f t="shared" si="10"/>
        <v>52800000</v>
      </c>
      <c r="AE171" s="2">
        <f>IF(AE169&gt;=52800000,52800000,IF(AB150=Graph!G$1*1000,AE170+Graph!G$1*1000,AC171))</f>
        <v>25739828.146196634</v>
      </c>
      <c r="AF171" s="3">
        <f t="shared" si="11"/>
        <v>25739828.146196634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102</v>
      </c>
      <c r="C172" s="7"/>
      <c r="D172" s="2" t="e">
        <f t="shared" si="12"/>
        <v>#N/A</v>
      </c>
      <c r="E172" s="2" t="e">
        <f t="shared" si="22"/>
        <v>#N/A</v>
      </c>
      <c r="F172" s="2">
        <v>918721.14772453904</v>
      </c>
      <c r="G172" s="2">
        <f t="shared" si="41"/>
        <v>739997.71428571432</v>
      </c>
      <c r="H172" s="2">
        <f t="shared" si="39"/>
        <v>84117510.666768581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1625118.1428571395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931401.85474190116</v>
      </c>
      <c r="Q172" s="2">
        <f t="shared" si="42"/>
        <v>750000</v>
      </c>
      <c r="R172" s="2">
        <f t="shared" si="40"/>
        <v>85573135.559423119</v>
      </c>
      <c r="S172" s="2">
        <f t="shared" si="17"/>
        <v>739997.71428571641</v>
      </c>
      <c r="T172" s="2">
        <f t="shared" si="18"/>
        <v>10002.285714285681</v>
      </c>
      <c r="U172" s="2">
        <f t="shared" si="19"/>
        <v>750000</v>
      </c>
      <c r="V172" s="2">
        <f t="shared" si="34"/>
        <v>26279945.016457468</v>
      </c>
      <c r="W172" s="2">
        <f t="shared" si="20"/>
        <v>540116.87026083469</v>
      </c>
      <c r="X172" s="2">
        <f t="shared" si="6"/>
        <v>209883.12973916531</v>
      </c>
      <c r="Y172" s="2">
        <f t="shared" si="37"/>
        <v>59293190.542965606</v>
      </c>
      <c r="Z172" s="2" t="str">
        <f t="shared" si="8"/>
        <v>HERE</v>
      </c>
      <c r="AA172" s="2">
        <f>IF(Z172="HERE",Y172,AA171+Graph!$G$1*1000)</f>
        <v>59293190.542965606</v>
      </c>
      <c r="AB172" s="2">
        <f t="shared" si="21"/>
        <v>209883.12973916531</v>
      </c>
      <c r="AC172" s="2">
        <f t="shared" si="38"/>
        <v>26279945.016457468</v>
      </c>
      <c r="AD172" s="3">
        <f t="shared" si="10"/>
        <v>52800000</v>
      </c>
      <c r="AE172" s="2">
        <f>IF(AE170&gt;=52800000,52800000,IF(AB151=Graph!G$1*1000,AE171+Graph!G$1*1000,AC172))</f>
        <v>26279945.016457468</v>
      </c>
      <c r="AF172" s="3">
        <f t="shared" si="11"/>
        <v>26279945.016457468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103</v>
      </c>
      <c r="C173" s="7"/>
      <c r="D173" s="2" t="e">
        <f t="shared" si="12"/>
        <v>#N/A</v>
      </c>
      <c r="E173" s="2" t="e">
        <f t="shared" si="22"/>
        <v>#N/A</v>
      </c>
      <c r="F173" s="2">
        <v>923228.34150388837</v>
      </c>
      <c r="G173" s="2">
        <f t="shared" si="41"/>
        <v>739997.71428571432</v>
      </c>
      <c r="H173" s="2">
        <f t="shared" si="39"/>
        <v>84857508.381054297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1635120.4285714251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935983.43937572837</v>
      </c>
      <c r="Q173" s="2">
        <f t="shared" si="42"/>
        <v>750000</v>
      </c>
      <c r="R173" s="2">
        <f t="shared" si="40"/>
        <v>86323135.559423119</v>
      </c>
      <c r="S173" s="2">
        <f t="shared" si="17"/>
        <v>739997.71428571641</v>
      </c>
      <c r="T173" s="2">
        <f t="shared" si="18"/>
        <v>10002.285714285681</v>
      </c>
      <c r="U173" s="2">
        <f t="shared" si="19"/>
        <v>750000</v>
      </c>
      <c r="V173" s="2">
        <f t="shared" si="34"/>
        <v>26824569.080497622</v>
      </c>
      <c r="W173" s="2">
        <f t="shared" si="20"/>
        <v>544624.06404015422</v>
      </c>
      <c r="X173" s="2">
        <f t="shared" si="6"/>
        <v>205375.93595984578</v>
      </c>
      <c r="Y173" s="2">
        <f t="shared" si="37"/>
        <v>59498566.478925452</v>
      </c>
      <c r="Z173" s="2" t="str">
        <f t="shared" si="8"/>
        <v>HERE</v>
      </c>
      <c r="AA173" s="2">
        <f>IF(Z173="HERE",Y173,AA172+Graph!$G$1*1000)</f>
        <v>59498566.478925452</v>
      </c>
      <c r="AB173" s="2">
        <f t="shared" si="21"/>
        <v>205375.93595984578</v>
      </c>
      <c r="AC173" s="2">
        <f t="shared" si="38"/>
        <v>26824569.080497622</v>
      </c>
      <c r="AD173" s="3">
        <f t="shared" si="10"/>
        <v>52800000</v>
      </c>
      <c r="AE173" s="2">
        <f>IF(AE171&gt;=52800000,52800000,IF(AB152=Graph!G$1*1000,AE172+Graph!G$1*1000,AC173))</f>
        <v>26824569.080497622</v>
      </c>
      <c r="AF173" s="3">
        <f t="shared" si="11"/>
        <v>26824569.080497622</v>
      </c>
      <c r="AG173" s="3">
        <f t="shared" si="29"/>
        <v>48341154.100000001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104</v>
      </c>
      <c r="C174" s="7"/>
      <c r="D174" s="2" t="e">
        <f t="shared" si="12"/>
        <v>#N/A</v>
      </c>
      <c r="E174" s="2" t="e">
        <f t="shared" si="22"/>
        <v>#N/A</v>
      </c>
      <c r="F174" s="2">
        <v>927735.53528320789</v>
      </c>
      <c r="G174" s="2">
        <f t="shared" si="41"/>
        <v>739997.71428571432</v>
      </c>
      <c r="H174" s="2">
        <f t="shared" si="39"/>
        <v>85597506.095340014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1645122.7142857108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940565.02400958538</v>
      </c>
      <c r="Q174" s="2">
        <f t="shared" si="42"/>
        <v>750000</v>
      </c>
      <c r="R174" s="2">
        <f t="shared" si="40"/>
        <v>87073135.559423119</v>
      </c>
      <c r="S174" s="2">
        <f t="shared" si="17"/>
        <v>739997.71428571641</v>
      </c>
      <c r="T174" s="2">
        <f t="shared" si="18"/>
        <v>10002.285714285681</v>
      </c>
      <c r="U174" s="2">
        <f t="shared" si="19"/>
        <v>750000</v>
      </c>
      <c r="V174" s="2">
        <f t="shared" si="34"/>
        <v>27373700.338317126</v>
      </c>
      <c r="W174" s="2">
        <f t="shared" si="20"/>
        <v>549131.25781950355</v>
      </c>
      <c r="X174" s="2">
        <f t="shared" si="6"/>
        <v>200868.74218049645</v>
      </c>
      <c r="Y174" s="2">
        <f t="shared" si="37"/>
        <v>59699435.221105948</v>
      </c>
      <c r="Z174" s="2" t="str">
        <f t="shared" si="8"/>
        <v>HERE</v>
      </c>
      <c r="AA174" s="2">
        <f>IF(Z174="HERE",Y174,AA173+Graph!$G$1*1000)</f>
        <v>59699435.221105948</v>
      </c>
      <c r="AB174" s="2">
        <f t="shared" si="21"/>
        <v>200868.74218049645</v>
      </c>
      <c r="AC174" s="2">
        <f t="shared" si="38"/>
        <v>27373700.338317126</v>
      </c>
      <c r="AD174" s="3">
        <f t="shared" si="10"/>
        <v>52800000</v>
      </c>
      <c r="AE174" s="2">
        <f>IF(AE172&gt;=52800000,52800000,IF(AB153=Graph!G$1*1000,AE173+Graph!G$1*1000,AC174))</f>
        <v>27373700.338317126</v>
      </c>
      <c r="AF174" s="3">
        <f t="shared" si="11"/>
        <v>27373700.338317126</v>
      </c>
      <c r="AG174" s="3">
        <f t="shared" si="29"/>
        <v>48363776.799999997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105</v>
      </c>
      <c r="C175" s="7"/>
      <c r="D175" s="2" t="e">
        <f t="shared" si="12"/>
        <v>#N/A</v>
      </c>
      <c r="E175" s="2" t="e">
        <f t="shared" si="22"/>
        <v>#N/A</v>
      </c>
      <c r="F175" s="2">
        <v>932242.72906252742</v>
      </c>
      <c r="G175" s="2">
        <f t="shared" si="41"/>
        <v>739997.71428571432</v>
      </c>
      <c r="H175" s="2">
        <f t="shared" si="39"/>
        <v>86337503.80962573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1655124.9999999965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945146.60864344239</v>
      </c>
      <c r="Q175" s="2">
        <f t="shared" si="42"/>
        <v>750000</v>
      </c>
      <c r="R175" s="2">
        <f t="shared" si="40"/>
        <v>87823135.559423119</v>
      </c>
      <c r="S175" s="2">
        <f t="shared" si="17"/>
        <v>739997.71428571641</v>
      </c>
      <c r="T175" s="2">
        <f t="shared" si="18"/>
        <v>10002.285714285681</v>
      </c>
      <c r="U175" s="2">
        <f t="shared" si="19"/>
        <v>750000</v>
      </c>
      <c r="V175" s="2">
        <f t="shared" si="34"/>
        <v>27927338.789915949</v>
      </c>
      <c r="W175" s="2">
        <f t="shared" si="20"/>
        <v>553638.45159882307</v>
      </c>
      <c r="X175" s="2">
        <f t="shared" si="6"/>
        <v>196361.54840117693</v>
      </c>
      <c r="Y175" s="2">
        <f t="shared" si="37"/>
        <v>59895796.769507125</v>
      </c>
      <c r="Z175" s="2" t="str">
        <f t="shared" si="8"/>
        <v>HERE</v>
      </c>
      <c r="AA175" s="2">
        <f>IF(Z175="HERE",Y175,AA174+Graph!$G$1*1000)</f>
        <v>59895796.769507125</v>
      </c>
      <c r="AB175" s="2">
        <f t="shared" si="21"/>
        <v>196361.54840117693</v>
      </c>
      <c r="AC175" s="2">
        <f t="shared" si="38"/>
        <v>27927338.789915949</v>
      </c>
      <c r="AD175" s="3">
        <f t="shared" si="10"/>
        <v>52800000</v>
      </c>
      <c r="AE175" s="2">
        <f>IF(AE173&gt;=52800000,52800000,IF(AB154=Graph!G$1*1000,AE174+Graph!G$1*1000,AC175))</f>
        <v>27927338.789915949</v>
      </c>
      <c r="AF175" s="3">
        <f t="shared" si="11"/>
        <v>27927338.789915949</v>
      </c>
      <c r="AG175" s="3">
        <f t="shared" si="29"/>
        <v>48382372.100000001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106</v>
      </c>
      <c r="C176" s="7"/>
      <c r="D176" s="2" t="e">
        <f t="shared" si="12"/>
        <v>#N/A</v>
      </c>
      <c r="E176" s="2" t="e">
        <f t="shared" si="22"/>
        <v>#N/A</v>
      </c>
      <c r="F176" s="2">
        <v>936749.92284187675</v>
      </c>
      <c r="G176" s="2">
        <f t="shared" si="41"/>
        <v>739997.71428571432</v>
      </c>
      <c r="H176" s="2">
        <f t="shared" si="39"/>
        <v>87077501.523911446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1665127.2857142822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949728.1932772994</v>
      </c>
      <c r="Q176" s="2">
        <f t="shared" si="42"/>
        <v>750000</v>
      </c>
      <c r="R176" s="2">
        <f t="shared" si="40"/>
        <v>88573135.559423119</v>
      </c>
      <c r="S176" s="2">
        <f t="shared" si="17"/>
        <v>739997.71428571641</v>
      </c>
      <c r="T176" s="2">
        <f t="shared" si="18"/>
        <v>10002.285714285681</v>
      </c>
      <c r="U176" s="2">
        <f t="shared" si="19"/>
        <v>750000</v>
      </c>
      <c r="V176" s="2">
        <f t="shared" si="34"/>
        <v>28485484.435294092</v>
      </c>
      <c r="W176" s="2">
        <f t="shared" si="20"/>
        <v>558145.6453781426</v>
      </c>
      <c r="X176" s="2">
        <f t="shared" si="6"/>
        <v>191854.3546218574</v>
      </c>
      <c r="Y176" s="2">
        <f t="shared" si="37"/>
        <v>60087651.124128982</v>
      </c>
      <c r="Z176" s="2" t="str">
        <f t="shared" si="8"/>
        <v>HERE</v>
      </c>
      <c r="AA176" s="2">
        <f>IF(Z176="HERE",Y176,AA175+Graph!$G$1*1000)</f>
        <v>60087651.124128982</v>
      </c>
      <c r="AB176" s="2">
        <f t="shared" si="21"/>
        <v>191854.3546218574</v>
      </c>
      <c r="AC176" s="2">
        <f t="shared" si="38"/>
        <v>28485484.435294092</v>
      </c>
      <c r="AD176" s="3">
        <f t="shared" si="10"/>
        <v>52800000</v>
      </c>
      <c r="AE176" s="2">
        <f>IF(AE174&gt;=52800000,52800000,IF(AB155=Graph!G$1*1000,AE175+Graph!G$1*1000,AC176))</f>
        <v>28485484.435294092</v>
      </c>
      <c r="AF176" s="3">
        <f t="shared" si="11"/>
        <v>28485484.435294092</v>
      </c>
      <c r="AG176" s="3">
        <f t="shared" si="29"/>
        <v>48405546.828800611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107</v>
      </c>
      <c r="C177" s="7"/>
      <c r="D177" s="2" t="e">
        <f t="shared" si="12"/>
        <v>#N/A</v>
      </c>
      <c r="E177" s="2" t="e">
        <f t="shared" si="22"/>
        <v>#N/A</v>
      </c>
      <c r="F177" s="2">
        <v>941257.11662119627</v>
      </c>
      <c r="G177" s="2">
        <f t="shared" si="41"/>
        <v>739997.71428571432</v>
      </c>
      <c r="H177" s="2">
        <f t="shared" si="39"/>
        <v>87817499.238197163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1675129.5714285679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954309.77791115642</v>
      </c>
      <c r="Q177" s="2">
        <f t="shared" si="42"/>
        <v>750000</v>
      </c>
      <c r="R177" s="2">
        <f t="shared" si="40"/>
        <v>89323135.559423119</v>
      </c>
      <c r="S177" s="2">
        <f t="shared" si="17"/>
        <v>739997.71428571641</v>
      </c>
      <c r="T177" s="2">
        <f t="shared" si="18"/>
        <v>10002.285714285681</v>
      </c>
      <c r="U177" s="2">
        <f t="shared" si="19"/>
        <v>750000</v>
      </c>
      <c r="V177" s="2">
        <f t="shared" si="34"/>
        <v>29048137.274451584</v>
      </c>
      <c r="W177" s="2">
        <f t="shared" si="20"/>
        <v>562652.83915749192</v>
      </c>
      <c r="X177" s="2">
        <f t="shared" si="6"/>
        <v>187347.16084250808</v>
      </c>
      <c r="Y177" s="2">
        <f t="shared" si="37"/>
        <v>60274998.284971491</v>
      </c>
      <c r="Z177" s="2" t="str">
        <f t="shared" si="8"/>
        <v>HERE</v>
      </c>
      <c r="AA177" s="2">
        <f>IF(Z177="HERE",Y177,AA176+Graph!$G$1*1000)</f>
        <v>60274998.284971491</v>
      </c>
      <c r="AB177" s="2">
        <f t="shared" si="21"/>
        <v>187347.16084250808</v>
      </c>
      <c r="AC177" s="2">
        <f t="shared" si="38"/>
        <v>29048137.274451584</v>
      </c>
      <c r="AD177" s="3">
        <f t="shared" si="10"/>
        <v>52800000</v>
      </c>
      <c r="AE177" s="2">
        <f>IF(AE175&gt;=52800000,52800000,IF(AB156=Graph!G$1*1000,AE176+Graph!G$1*1000,AC177))</f>
        <v>29048137.274451584</v>
      </c>
      <c r="AF177" s="3">
        <f t="shared" si="11"/>
        <v>29048137.274451584</v>
      </c>
      <c r="AG177" s="3">
        <f t="shared" si="29"/>
        <v>48428946.917290188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108</v>
      </c>
      <c r="C178" s="7"/>
      <c r="D178" s="2" t="e">
        <f t="shared" si="12"/>
        <v>#N/A</v>
      </c>
      <c r="E178" s="2" t="e">
        <f t="shared" si="22"/>
        <v>#N/A</v>
      </c>
      <c r="F178" s="2">
        <v>945764.31040051579</v>
      </c>
      <c r="G178" s="2">
        <f t="shared" si="41"/>
        <v>739997.71428571432</v>
      </c>
      <c r="H178" s="2">
        <f t="shared" si="39"/>
        <v>88557496.952482879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1685131.8571428536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958891.36254501343</v>
      </c>
      <c r="Q178" s="2">
        <f t="shared" si="42"/>
        <v>750000</v>
      </c>
      <c r="R178" s="2">
        <f t="shared" si="40"/>
        <v>90073135.559423119</v>
      </c>
      <c r="S178" s="2">
        <f t="shared" si="17"/>
        <v>739997.71428571641</v>
      </c>
      <c r="T178" s="2">
        <f t="shared" si="18"/>
        <v>10002.285714285681</v>
      </c>
      <c r="U178" s="2">
        <f t="shared" si="19"/>
        <v>750000</v>
      </c>
      <c r="V178" s="2">
        <f t="shared" si="34"/>
        <v>29615297.307388395</v>
      </c>
      <c r="W178" s="2">
        <f t="shared" si="20"/>
        <v>567160.03293681145</v>
      </c>
      <c r="X178" s="2">
        <f t="shared" si="6"/>
        <v>182839.96706318855</v>
      </c>
      <c r="Y178" s="2">
        <f t="shared" si="37"/>
        <v>60457838.252034679</v>
      </c>
      <c r="Z178" s="2" t="str">
        <f t="shared" si="8"/>
        <v>HERE</v>
      </c>
      <c r="AA178" s="2">
        <f>IF(Z178="HERE",Y178,AA177+Graph!$G$1*1000)</f>
        <v>60457838.252034679</v>
      </c>
      <c r="AB178" s="2">
        <f t="shared" si="21"/>
        <v>182839.96706318855</v>
      </c>
      <c r="AC178" s="2">
        <f t="shared" si="38"/>
        <v>29615297.307388395</v>
      </c>
      <c r="AD178" s="3">
        <f t="shared" si="10"/>
        <v>52800000</v>
      </c>
      <c r="AE178" s="2">
        <f>IF(AE176&gt;=52800000,52800000,IF(AB157=Graph!G$1*1000,AE177+Graph!G$1*1000,AC178))</f>
        <v>29615297.307388395</v>
      </c>
      <c r="AF178" s="3">
        <f t="shared" si="11"/>
        <v>29615297.307388395</v>
      </c>
      <c r="AG178" s="3">
        <f t="shared" si="29"/>
        <v>48452572.365468733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109</v>
      </c>
      <c r="C179" s="7"/>
      <c r="D179" s="2" t="e">
        <f t="shared" si="12"/>
        <v>#N/A</v>
      </c>
      <c r="E179" s="2" t="e">
        <f t="shared" si="22"/>
        <v>#N/A</v>
      </c>
      <c r="F179" s="2">
        <v>950271.50417986512</v>
      </c>
      <c r="G179" s="2">
        <f t="shared" si="41"/>
        <v>739997.71428571432</v>
      </c>
      <c r="H179" s="2">
        <f t="shared" si="39"/>
        <v>89297494.666768596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1695134.1428571392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963472.94717887044</v>
      </c>
      <c r="Q179" s="2">
        <f t="shared" si="42"/>
        <v>750000</v>
      </c>
      <c r="R179" s="2">
        <f t="shared" si="40"/>
        <v>90823135.559423119</v>
      </c>
      <c r="S179" s="2">
        <f t="shared" si="17"/>
        <v>739997.71428571641</v>
      </c>
      <c r="T179" s="2">
        <f t="shared" si="18"/>
        <v>10002.285714285681</v>
      </c>
      <c r="U179" s="2">
        <f t="shared" si="19"/>
        <v>750000</v>
      </c>
      <c r="V179" s="2">
        <f t="shared" si="34"/>
        <v>30186964.534104526</v>
      </c>
      <c r="W179" s="2">
        <f t="shared" si="20"/>
        <v>571667.22671613097</v>
      </c>
      <c r="X179" s="2">
        <f t="shared" si="6"/>
        <v>178332.77328386903</v>
      </c>
      <c r="Y179" s="2">
        <f t="shared" si="37"/>
        <v>60636171.025318548</v>
      </c>
      <c r="Z179" s="2" t="str">
        <f t="shared" si="8"/>
        <v>HERE</v>
      </c>
      <c r="AA179" s="2">
        <f>IF(Z179="HERE",Y179,AA178+Graph!$G$1*1000)</f>
        <v>60636171.025318548</v>
      </c>
      <c r="AB179" s="2">
        <f t="shared" si="21"/>
        <v>178332.77328386903</v>
      </c>
      <c r="AC179" s="2">
        <f t="shared" si="38"/>
        <v>30186964.534104526</v>
      </c>
      <c r="AD179" s="3">
        <f t="shared" si="10"/>
        <v>52800000</v>
      </c>
      <c r="AE179" s="2">
        <f>IF(AE177&gt;=52800000,52800000,IF(AB158=Graph!G$1*1000,AE178+Graph!G$1*1000,AC179))</f>
        <v>30186964.534104526</v>
      </c>
      <c r="AF179" s="3">
        <f t="shared" si="11"/>
        <v>30186964.534104526</v>
      </c>
      <c r="AG179" s="3">
        <f t="shared" si="29"/>
        <v>48476423.173336245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110</v>
      </c>
      <c r="C180" s="7"/>
      <c r="D180" s="2" t="e">
        <f t="shared" si="12"/>
        <v>#N/A</v>
      </c>
      <c r="E180" s="2" t="e">
        <f t="shared" si="22"/>
        <v>#N/A</v>
      </c>
      <c r="F180" s="2">
        <v>954778.69795918465</v>
      </c>
      <c r="G180" s="2">
        <f t="shared" si="41"/>
        <v>739997.71428571432</v>
      </c>
      <c r="H180" s="2">
        <f t="shared" si="39"/>
        <v>90037492.381054312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1705136.4285714249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968054.53181272745</v>
      </c>
      <c r="Q180" s="2">
        <f t="shared" si="42"/>
        <v>750000</v>
      </c>
      <c r="R180" s="2">
        <f t="shared" si="40"/>
        <v>91573135.559423119</v>
      </c>
      <c r="S180" s="2">
        <f t="shared" si="17"/>
        <v>739997.71428571641</v>
      </c>
      <c r="T180" s="2">
        <f t="shared" si="18"/>
        <v>10002.285714285681</v>
      </c>
      <c r="U180" s="2">
        <f t="shared" si="19"/>
        <v>750000</v>
      </c>
      <c r="V180" s="2">
        <f t="shared" si="34"/>
        <v>30763138.954600006</v>
      </c>
      <c r="W180" s="2">
        <f t="shared" si="20"/>
        <v>576174.4204954803</v>
      </c>
      <c r="X180" s="2">
        <f t="shared" si="6"/>
        <v>173825.5795045197</v>
      </c>
      <c r="Y180" s="2">
        <f t="shared" si="37"/>
        <v>60809996.604823068</v>
      </c>
      <c r="Z180" s="2" t="str">
        <f t="shared" si="8"/>
        <v>HERE</v>
      </c>
      <c r="AA180" s="2">
        <f>IF(Z180="HERE",Y180,AA179+Graph!$G$1*1000)</f>
        <v>60809996.604823068</v>
      </c>
      <c r="AB180" s="2">
        <f t="shared" si="21"/>
        <v>173825.5795045197</v>
      </c>
      <c r="AC180" s="2">
        <f t="shared" si="38"/>
        <v>30763138.954600006</v>
      </c>
      <c r="AD180" s="3">
        <f t="shared" si="10"/>
        <v>52800000</v>
      </c>
      <c r="AE180" s="2">
        <f>IF(AE178&gt;=52800000,52800000,IF(AB159=Graph!G$1*1000,AE179+Graph!G$1*1000,AC180))</f>
        <v>30763138.954600006</v>
      </c>
      <c r="AF180" s="3">
        <f t="shared" si="11"/>
        <v>30763138.954600006</v>
      </c>
      <c r="AG180" s="3">
        <f t="shared" si="29"/>
        <v>48500499.340892717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111</v>
      </c>
      <c r="C181" s="7"/>
      <c r="D181" s="2" t="e">
        <f t="shared" si="12"/>
        <v>#N/A</v>
      </c>
      <c r="E181" s="2" t="e">
        <f t="shared" si="22"/>
        <v>#N/A</v>
      </c>
      <c r="F181" s="2">
        <v>959285.89173850417</v>
      </c>
      <c r="G181" s="2">
        <f t="shared" si="41"/>
        <v>739997.71428571432</v>
      </c>
      <c r="H181" s="2">
        <f t="shared" si="39"/>
        <v>90777490.095340028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1715138.7142857106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972636.11644655466</v>
      </c>
      <c r="Q181" s="2">
        <f t="shared" si="42"/>
        <v>750000</v>
      </c>
      <c r="R181" s="2">
        <f t="shared" si="40"/>
        <v>92323135.559423119</v>
      </c>
      <c r="S181" s="2">
        <f t="shared" si="17"/>
        <v>739997.71428571641</v>
      </c>
      <c r="T181" s="2">
        <f t="shared" si="18"/>
        <v>10002.285714285681</v>
      </c>
      <c r="U181" s="2">
        <f t="shared" si="19"/>
        <v>750000</v>
      </c>
      <c r="V181" s="2">
        <f t="shared" si="34"/>
        <v>31343820.568874806</v>
      </c>
      <c r="W181" s="2">
        <f t="shared" si="20"/>
        <v>580681.61427479982</v>
      </c>
      <c r="X181" s="2">
        <f t="shared" si="6"/>
        <v>169318.38572520018</v>
      </c>
      <c r="Y181" s="2">
        <f t="shared" si="37"/>
        <v>60979314.990548268</v>
      </c>
      <c r="Z181" s="2" t="str">
        <f t="shared" si="8"/>
        <v>HERE</v>
      </c>
      <c r="AA181" s="2">
        <f>IF(Z181="HERE",Y181,AA180+Graph!$G$1*1000)</f>
        <v>60979314.990548268</v>
      </c>
      <c r="AB181" s="2">
        <f t="shared" si="21"/>
        <v>169318.38572520018</v>
      </c>
      <c r="AC181" s="2">
        <f t="shared" si="38"/>
        <v>31343820.568874806</v>
      </c>
      <c r="AD181" s="3">
        <f t="shared" si="10"/>
        <v>52800000</v>
      </c>
      <c r="AE181" s="2">
        <f>IF(AE179&gt;=52800000,52800000,IF(AB160=Graph!G$1*1000,AE180+Graph!G$1*1000,AC181))</f>
        <v>31343820.568874806</v>
      </c>
      <c r="AF181" s="3">
        <f t="shared" si="11"/>
        <v>31343820.568874806</v>
      </c>
      <c r="AG181" s="3">
        <f t="shared" si="29"/>
        <v>48524800.868138164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112</v>
      </c>
      <c r="C182" s="7"/>
      <c r="D182" s="2" t="e">
        <f t="shared" si="12"/>
        <v>#N/A</v>
      </c>
      <c r="E182" s="2" t="e">
        <f t="shared" si="22"/>
        <v>#N/A</v>
      </c>
      <c r="F182" s="2">
        <v>963793.0855178535</v>
      </c>
      <c r="G182" s="2">
        <f t="shared" si="41"/>
        <v>739997.71428571432</v>
      </c>
      <c r="H182" s="2">
        <f t="shared" si="39"/>
        <v>91517487.809625745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1725140.9999999963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977217.70108041167</v>
      </c>
      <c r="Q182" s="2">
        <f t="shared" si="42"/>
        <v>750000</v>
      </c>
      <c r="R182" s="2">
        <f t="shared" si="40"/>
        <v>93073135.559423119</v>
      </c>
      <c r="S182" s="2">
        <f t="shared" si="17"/>
        <v>739997.71428571641</v>
      </c>
      <c r="T182" s="2">
        <f t="shared" si="18"/>
        <v>10002.285714285681</v>
      </c>
      <c r="U182" s="2">
        <f t="shared" si="19"/>
        <v>750000</v>
      </c>
      <c r="V182" s="2">
        <f t="shared" si="34"/>
        <v>31929009.376928926</v>
      </c>
      <c r="W182" s="2">
        <f t="shared" si="20"/>
        <v>585188.80805411935</v>
      </c>
      <c r="X182" s="2">
        <f t="shared" si="6"/>
        <v>164811.19194588065</v>
      </c>
      <c r="Y182" s="2">
        <f t="shared" si="37"/>
        <v>61144126.182494149</v>
      </c>
      <c r="Z182" s="2" t="str">
        <f t="shared" si="8"/>
        <v>HERE</v>
      </c>
      <c r="AA182" s="2">
        <f>IF(Z182="HERE",Y182,AA181+Graph!$G$1*1000)</f>
        <v>61144126.182494149</v>
      </c>
      <c r="AB182" s="2">
        <f t="shared" si="21"/>
        <v>164811.19194588065</v>
      </c>
      <c r="AC182" s="2">
        <f t="shared" si="38"/>
        <v>31929009.376928926</v>
      </c>
      <c r="AD182" s="3">
        <f t="shared" si="10"/>
        <v>52800000</v>
      </c>
      <c r="AE182" s="2">
        <f>IF(AE180&gt;=52800000,52800000,IF(AB161=Graph!G$1*1000,AE181+Graph!G$1*1000,AC182))</f>
        <v>31929009.376928926</v>
      </c>
      <c r="AF182" s="3">
        <f t="shared" si="11"/>
        <v>31929009.376928926</v>
      </c>
      <c r="AG182" s="3">
        <f t="shared" si="29"/>
        <v>48549327.755072571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113</v>
      </c>
      <c r="C183" s="7"/>
      <c r="D183" s="2" t="e">
        <f t="shared" si="12"/>
        <v>#N/A</v>
      </c>
      <c r="E183" s="2" t="e">
        <f t="shared" si="22"/>
        <v>#N/A</v>
      </c>
      <c r="F183" s="2">
        <v>968300.27929717302</v>
      </c>
      <c r="G183" s="2">
        <f t="shared" si="41"/>
        <v>739997.71428571432</v>
      </c>
      <c r="H183" s="2">
        <f t="shared" si="39"/>
        <v>92257485.523911461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1735143.285714282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981799.28571426868</v>
      </c>
      <c r="Q183" s="2">
        <f t="shared" si="42"/>
        <v>750000</v>
      </c>
      <c r="R183" s="2">
        <f t="shared" si="40"/>
        <v>93823135.559423119</v>
      </c>
      <c r="S183" s="2">
        <f t="shared" si="17"/>
        <v>739997.71428571641</v>
      </c>
      <c r="T183" s="2">
        <f t="shared" si="18"/>
        <v>10002.285714285681</v>
      </c>
      <c r="U183" s="2">
        <f t="shared" si="19"/>
        <v>750000</v>
      </c>
      <c r="V183" s="2">
        <f t="shared" si="34"/>
        <v>32518705.378762394</v>
      </c>
      <c r="W183" s="2">
        <f t="shared" si="20"/>
        <v>589696.00183346868</v>
      </c>
      <c r="X183" s="2">
        <f t="shared" si="6"/>
        <v>160303.99816653132</v>
      </c>
      <c r="Y183" s="2">
        <f t="shared" si="37"/>
        <v>61304430.18066068</v>
      </c>
      <c r="Z183" s="2" t="str">
        <f t="shared" si="8"/>
        <v>HERE</v>
      </c>
      <c r="AA183" s="2">
        <f>IF(Z183="HERE",Y183,AA182+Graph!$G$1*1000)</f>
        <v>61304430.18066068</v>
      </c>
      <c r="AB183" s="2">
        <f t="shared" si="21"/>
        <v>160303.99816653132</v>
      </c>
      <c r="AC183" s="2">
        <f t="shared" si="38"/>
        <v>32518705.378762394</v>
      </c>
      <c r="AD183" s="3">
        <f t="shared" si="10"/>
        <v>52800000</v>
      </c>
      <c r="AE183" s="2">
        <f>IF(AE181&gt;=52800000,52800000,IF(AB162=Graph!G$1*1000,AE182+Graph!G$1*1000,AC183))</f>
        <v>32518705.378762394</v>
      </c>
      <c r="AF183" s="3">
        <f t="shared" si="11"/>
        <v>32518705.378762394</v>
      </c>
      <c r="AG183" s="3">
        <f t="shared" si="29"/>
        <v>48574080.001695953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114</v>
      </c>
      <c r="C184" s="7"/>
      <c r="D184" s="2" t="e">
        <f t="shared" si="12"/>
        <v>#N/A</v>
      </c>
      <c r="E184" s="2" t="e">
        <f t="shared" si="22"/>
        <v>#N/A</v>
      </c>
      <c r="F184" s="2">
        <v>972807.47307649255</v>
      </c>
      <c r="G184" s="2">
        <f t="shared" si="41"/>
        <v>739997.71428571432</v>
      </c>
      <c r="H184" s="2">
        <f t="shared" si="39"/>
        <v>92997483.238197178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1745145.5714285676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986380.8703481257</v>
      </c>
      <c r="Q184" s="2">
        <f t="shared" si="42"/>
        <v>750000</v>
      </c>
      <c r="R184" s="2">
        <f t="shared" si="40"/>
        <v>94573135.559423119</v>
      </c>
      <c r="S184" s="2">
        <f t="shared" si="17"/>
        <v>739997.71428571641</v>
      </c>
      <c r="T184" s="2">
        <f t="shared" si="18"/>
        <v>10002.285714285681</v>
      </c>
      <c r="U184" s="2">
        <f t="shared" si="19"/>
        <v>750000</v>
      </c>
      <c r="V184" s="2">
        <f t="shared" si="34"/>
        <v>33112908.574375182</v>
      </c>
      <c r="W184" s="2">
        <f t="shared" si="20"/>
        <v>594203.1956127882</v>
      </c>
      <c r="X184" s="2">
        <f t="shared" si="6"/>
        <v>155796.8043872118</v>
      </c>
      <c r="Y184" s="2">
        <f t="shared" si="37"/>
        <v>61460226.985047892</v>
      </c>
      <c r="Z184" s="2" t="str">
        <f t="shared" si="8"/>
        <v>HERE</v>
      </c>
      <c r="AA184" s="2">
        <f>IF(Z184="HERE",Y184,AA183+Graph!$G$1*1000)</f>
        <v>61460226.985047892</v>
      </c>
      <c r="AB184" s="2">
        <f t="shared" si="21"/>
        <v>155796.8043872118</v>
      </c>
      <c r="AC184" s="2">
        <f t="shared" si="38"/>
        <v>33112908.574375182</v>
      </c>
      <c r="AD184" s="3">
        <f t="shared" si="10"/>
        <v>52800000</v>
      </c>
      <c r="AE184" s="2">
        <f>IF(AE182&gt;=52800000,52800000,IF(AB163=Graph!G$1*1000,AE183+Graph!G$1*1000,AC184))</f>
        <v>33112908.574375182</v>
      </c>
      <c r="AF184" s="3">
        <f t="shared" si="11"/>
        <v>33112908.574375182</v>
      </c>
      <c r="AG184" s="3">
        <f t="shared" si="29"/>
        <v>48599057.608008295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115</v>
      </c>
      <c r="C185" s="7"/>
      <c r="D185" s="2" t="e">
        <f t="shared" si="12"/>
        <v>#N/A</v>
      </c>
      <c r="E185" s="2" t="e">
        <f t="shared" si="22"/>
        <v>#N/A</v>
      </c>
      <c r="F185" s="2">
        <v>977314.66685584188</v>
      </c>
      <c r="G185" s="2">
        <f t="shared" si="41"/>
        <v>739997.71428571432</v>
      </c>
      <c r="H185" s="2">
        <f t="shared" si="39"/>
        <v>93737480.952482894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1755147.8571428533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990962.45498198271</v>
      </c>
      <c r="Q185" s="2">
        <f t="shared" si="42"/>
        <v>750000</v>
      </c>
      <c r="R185" s="2">
        <f t="shared" si="40"/>
        <v>95323135.559423119</v>
      </c>
      <c r="S185" s="2">
        <f t="shared" si="17"/>
        <v>739997.71428571641</v>
      </c>
      <c r="T185" s="2">
        <f t="shared" si="18"/>
        <v>10002.285714285681</v>
      </c>
      <c r="U185" s="2">
        <f t="shared" si="19"/>
        <v>750000</v>
      </c>
      <c r="V185" s="2">
        <f t="shared" si="34"/>
        <v>33711618.96376729</v>
      </c>
      <c r="W185" s="2">
        <f t="shared" si="20"/>
        <v>598710.38939210773</v>
      </c>
      <c r="X185" s="2">
        <f t="shared" si="6"/>
        <v>151289.61060789227</v>
      </c>
      <c r="Y185" s="2">
        <f t="shared" si="37"/>
        <v>61611516.595655784</v>
      </c>
      <c r="Z185" s="2" t="str">
        <f t="shared" si="8"/>
        <v>HERE</v>
      </c>
      <c r="AA185" s="2">
        <f>IF(Z185="HERE",Y185,AA184+Graph!$G$1*1000)</f>
        <v>61611516.595655784</v>
      </c>
      <c r="AB185" s="2">
        <f t="shared" si="21"/>
        <v>151289.61060789227</v>
      </c>
      <c r="AC185" s="2">
        <f t="shared" si="38"/>
        <v>33711618.96376729</v>
      </c>
      <c r="AD185" s="3">
        <f t="shared" si="10"/>
        <v>52800000</v>
      </c>
      <c r="AE185" s="2">
        <f>IF(AE183&gt;=52800000,52800000,IF(AB164=Graph!G$1*1000,AE184+Graph!G$1*1000,AC185))</f>
        <v>33711618.96376729</v>
      </c>
      <c r="AF185" s="3">
        <f t="shared" si="11"/>
        <v>33711618.96376729</v>
      </c>
      <c r="AG185" s="3">
        <f t="shared" si="29"/>
        <v>48624260.574009605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116</v>
      </c>
      <c r="C186" s="7"/>
      <c r="D186" s="2" t="e">
        <f t="shared" si="12"/>
        <v>#N/A</v>
      </c>
      <c r="E186" s="2" t="e">
        <f t="shared" si="22"/>
        <v>#N/A</v>
      </c>
      <c r="F186" s="2">
        <v>981821.8606351614</v>
      </c>
      <c r="G186" s="2">
        <f t="shared" si="41"/>
        <v>739997.71428571432</v>
      </c>
      <c r="H186" s="2">
        <f t="shared" si="39"/>
        <v>94477478.66676861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1765150.142857139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995544.03961583972</v>
      </c>
      <c r="Q186" s="2">
        <f t="shared" si="42"/>
        <v>750000</v>
      </c>
      <c r="R186" s="2">
        <f t="shared" si="40"/>
        <v>96073135.559423119</v>
      </c>
      <c r="S186" s="2">
        <f t="shared" si="17"/>
        <v>739997.71428571641</v>
      </c>
      <c r="T186" s="2">
        <f t="shared" si="18"/>
        <v>10002.285714285681</v>
      </c>
      <c r="U186" s="2">
        <f t="shared" si="19"/>
        <v>750000</v>
      </c>
      <c r="V186" s="2">
        <f t="shared" si="34"/>
        <v>34314836.546938747</v>
      </c>
      <c r="W186" s="2">
        <f t="shared" si="20"/>
        <v>603217.58317145705</v>
      </c>
      <c r="X186" s="2">
        <f t="shared" si="6"/>
        <v>146782.41682854295</v>
      </c>
      <c r="Y186" s="2">
        <f t="shared" si="37"/>
        <v>61758299.012484327</v>
      </c>
      <c r="Z186" s="2" t="str">
        <f t="shared" si="8"/>
        <v>HERE</v>
      </c>
      <c r="AA186" s="2">
        <f>IF(Z186="HERE",Y186,AA185+Graph!$G$1*1000)</f>
        <v>61758299.012484327</v>
      </c>
      <c r="AB186" s="2">
        <f t="shared" si="21"/>
        <v>146782.41682854295</v>
      </c>
      <c r="AC186" s="2">
        <f t="shared" si="38"/>
        <v>34314836.546938747</v>
      </c>
      <c r="AD186" s="3">
        <f t="shared" si="10"/>
        <v>52800000</v>
      </c>
      <c r="AE186" s="2">
        <f>IF(AE184&gt;=52800000,52800000,IF(AB165=Graph!G$1*1000,AE185+Graph!G$1*1000,AC186))</f>
        <v>34314836.546938747</v>
      </c>
      <c r="AF186" s="3">
        <f t="shared" si="11"/>
        <v>34314836.546938747</v>
      </c>
      <c r="AG186" s="3">
        <f t="shared" si="29"/>
        <v>48649688.899699882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117</v>
      </c>
      <c r="C187" s="7"/>
      <c r="D187" s="2" t="e">
        <f t="shared" si="12"/>
        <v>#N/A</v>
      </c>
      <c r="E187" s="2" t="e">
        <f t="shared" si="22"/>
        <v>#N/A</v>
      </c>
      <c r="F187" s="2">
        <v>986329.05441448092</v>
      </c>
      <c r="G187" s="2">
        <f t="shared" si="41"/>
        <v>739997.71428571432</v>
      </c>
      <c r="H187" s="2">
        <f t="shared" si="39"/>
        <v>95217476.381054327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1775152.4285714247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1000125.6242496967</v>
      </c>
      <c r="Q187" s="2">
        <f t="shared" si="42"/>
        <v>750000</v>
      </c>
      <c r="R187" s="2">
        <f t="shared" si="40"/>
        <v>96823135.559423119</v>
      </c>
      <c r="S187" s="2">
        <f t="shared" si="17"/>
        <v>739997.71428571641</v>
      </c>
      <c r="T187" s="2">
        <f t="shared" si="18"/>
        <v>10002.285714285681</v>
      </c>
      <c r="U187" s="2">
        <f t="shared" si="19"/>
        <v>750000</v>
      </c>
      <c r="V187" s="2">
        <f t="shared" si="34"/>
        <v>34922561.323889524</v>
      </c>
      <c r="W187" s="2">
        <f t="shared" si="20"/>
        <v>607724.77695077658</v>
      </c>
      <c r="X187" s="2">
        <f t="shared" si="6"/>
        <v>142275.22304922342</v>
      </c>
      <c r="Y187" s="2">
        <f t="shared" si="37"/>
        <v>61900574.23553355</v>
      </c>
      <c r="Z187" s="2" t="str">
        <f t="shared" si="8"/>
        <v>HERE</v>
      </c>
      <c r="AA187" s="2">
        <f>IF(Z187="HERE",Y187,AA186+Graph!$G$1*1000)</f>
        <v>61900574.23553355</v>
      </c>
      <c r="AB187" s="2">
        <f t="shared" si="21"/>
        <v>142275.22304922342</v>
      </c>
      <c r="AC187" s="2">
        <f t="shared" si="38"/>
        <v>34922561.323889524</v>
      </c>
      <c r="AD187" s="3">
        <f t="shared" si="10"/>
        <v>52800000</v>
      </c>
      <c r="AE187" s="2">
        <f>IF(AE185&gt;=52800000,52800000,IF(AB166=Graph!G$1*1000,AE186+Graph!G$1*1000,AC187))</f>
        <v>34922561.323889524</v>
      </c>
      <c r="AF187" s="3">
        <f t="shared" si="11"/>
        <v>34922561.323889524</v>
      </c>
      <c r="AG187" s="3">
        <f t="shared" si="29"/>
        <v>48675342.585079119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118</v>
      </c>
      <c r="C188" s="7"/>
      <c r="D188" s="2" t="e">
        <f t="shared" si="12"/>
        <v>#N/A</v>
      </c>
      <c r="E188" s="2" t="e">
        <f t="shared" si="22"/>
        <v>#N/A</v>
      </c>
      <c r="F188" s="2">
        <v>990836.24819383025</v>
      </c>
      <c r="G188" s="2">
        <f t="shared" si="41"/>
        <v>739997.71428571432</v>
      </c>
      <c r="H188" s="2">
        <f t="shared" si="39"/>
        <v>95957474.095340043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1785154.7142857104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1004707.2088835537</v>
      </c>
      <c r="Q188" s="2">
        <f t="shared" si="42"/>
        <v>750000</v>
      </c>
      <c r="R188" s="2">
        <f t="shared" si="40"/>
        <v>97573135.559423119</v>
      </c>
      <c r="S188" s="2">
        <f t="shared" si="17"/>
        <v>739997.71428571641</v>
      </c>
      <c r="T188" s="2">
        <f t="shared" si="18"/>
        <v>10002.285714285681</v>
      </c>
      <c r="U188" s="2">
        <f t="shared" si="19"/>
        <v>750000</v>
      </c>
      <c r="V188" s="2">
        <f t="shared" si="34"/>
        <v>35534793.29461962</v>
      </c>
      <c r="W188" s="2">
        <f t="shared" si="20"/>
        <v>612231.9707300961</v>
      </c>
      <c r="X188" s="2">
        <f t="shared" si="6"/>
        <v>137768.0292699039</v>
      </c>
      <c r="Y188" s="2">
        <f t="shared" si="37"/>
        <v>62038342.264803454</v>
      </c>
      <c r="Z188" s="2" t="str">
        <f t="shared" si="8"/>
        <v>HERE</v>
      </c>
      <c r="AA188" s="2">
        <f>IF(Z188="HERE",Y188,AA187+Graph!$G$1*1000)</f>
        <v>62038342.264803454</v>
      </c>
      <c r="AB188" s="2">
        <f t="shared" si="21"/>
        <v>137768.0292699039</v>
      </c>
      <c r="AC188" s="2">
        <f t="shared" si="38"/>
        <v>35534793.29461962</v>
      </c>
      <c r="AD188" s="3">
        <f t="shared" si="10"/>
        <v>52800000</v>
      </c>
      <c r="AE188" s="2">
        <f>IF(AE186&gt;=52800000,52800000,IF(AB167=Graph!G$1*1000,AE187+Graph!G$1*1000,AC188))</f>
        <v>35534793.29461962</v>
      </c>
      <c r="AF188" s="3">
        <f t="shared" si="11"/>
        <v>35534793.29461962</v>
      </c>
      <c r="AG188" s="3">
        <f t="shared" si="29"/>
        <v>48701221.63014733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119</v>
      </c>
      <c r="C189" s="7"/>
      <c r="D189" s="2" t="e">
        <f t="shared" si="12"/>
        <v>#N/A</v>
      </c>
      <c r="E189" s="2" t="e">
        <f t="shared" si="22"/>
        <v>#N/A</v>
      </c>
      <c r="F189" s="2">
        <v>995343.44197314978</v>
      </c>
      <c r="G189" s="2">
        <f t="shared" si="41"/>
        <v>739997.71428571432</v>
      </c>
      <c r="H189" s="2">
        <f t="shared" si="39"/>
        <v>96697471.80962576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1795156.999999996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1009288.7935174108</v>
      </c>
      <c r="Q189" s="2">
        <f t="shared" si="42"/>
        <v>750000</v>
      </c>
      <c r="R189" s="2">
        <f t="shared" si="40"/>
        <v>98323135.559423119</v>
      </c>
      <c r="S189" s="2">
        <f t="shared" si="17"/>
        <v>739997.71428571641</v>
      </c>
      <c r="T189" s="2">
        <f t="shared" si="18"/>
        <v>10002.285714285681</v>
      </c>
      <c r="U189" s="2">
        <f t="shared" si="19"/>
        <v>750000</v>
      </c>
      <c r="V189" s="2">
        <f t="shared" si="34"/>
        <v>36151532.459129065</v>
      </c>
      <c r="W189" s="2">
        <f t="shared" si="20"/>
        <v>616739.16450944543</v>
      </c>
      <c r="X189" s="2">
        <f t="shared" si="6"/>
        <v>133260.83549055457</v>
      </c>
      <c r="Y189" s="2">
        <f t="shared" si="37"/>
        <v>62171603.100294009</v>
      </c>
      <c r="Z189" s="2" t="str">
        <f t="shared" si="8"/>
        <v>HERE</v>
      </c>
      <c r="AA189" s="2">
        <f>IF(Z189="HERE",Y189,AA188+Graph!$G$1*1000)</f>
        <v>62171603.100294009</v>
      </c>
      <c r="AB189" s="2">
        <f t="shared" si="21"/>
        <v>133260.83549055457</v>
      </c>
      <c r="AC189" s="2">
        <f t="shared" si="38"/>
        <v>36151532.459129065</v>
      </c>
      <c r="AD189" s="3">
        <f t="shared" si="10"/>
        <v>52800000</v>
      </c>
      <c r="AE189" s="2">
        <f>IF(AE187&gt;=52800000,52800000,IF(AB168=Graph!G$1*1000,AE188+Graph!G$1*1000,AC189))</f>
        <v>36151532.459129065</v>
      </c>
      <c r="AF189" s="3">
        <f t="shared" si="11"/>
        <v>36151532.459129065</v>
      </c>
      <c r="AG189" s="3">
        <f t="shared" si="29"/>
        <v>48727326.034904502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120</v>
      </c>
      <c r="C190" s="7"/>
      <c r="D190" s="2" t="e">
        <f t="shared" si="12"/>
        <v>#N/A</v>
      </c>
      <c r="E190" s="2" t="e">
        <f t="shared" si="22"/>
        <v>#N/A</v>
      </c>
      <c r="F190" s="2">
        <v>999850.6357524693</v>
      </c>
      <c r="G190" s="2">
        <f t="shared" si="41"/>
        <v>739997.71428571432</v>
      </c>
      <c r="H190" s="2">
        <f t="shared" si="39"/>
        <v>97437469.523911476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1805159.2857142817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1013870.378151238</v>
      </c>
      <c r="Q190" s="2">
        <f t="shared" si="42"/>
        <v>750000</v>
      </c>
      <c r="R190" s="2">
        <f t="shared" si="40"/>
        <v>99073135.559423119</v>
      </c>
      <c r="S190" s="2">
        <f t="shared" si="17"/>
        <v>739997.71428571641</v>
      </c>
      <c r="T190" s="2">
        <f t="shared" si="18"/>
        <v>10002.285714285681</v>
      </c>
      <c r="U190" s="2">
        <f t="shared" si="19"/>
        <v>750000</v>
      </c>
      <c r="V190" s="2">
        <f t="shared" si="34"/>
        <v>36772778.81741783</v>
      </c>
      <c r="W190" s="2">
        <f t="shared" si="20"/>
        <v>621246.35828876495</v>
      </c>
      <c r="X190" s="2">
        <f t="shared" si="6"/>
        <v>128753.64171123505</v>
      </c>
      <c r="Y190" s="2">
        <f t="shared" si="37"/>
        <v>62300356.742005244</v>
      </c>
      <c r="Z190" s="2" t="str">
        <f t="shared" si="8"/>
        <v>HERE</v>
      </c>
      <c r="AA190" s="2">
        <f>IF(Z190="HERE",Y190,AA189+Graph!$G$1*1000)</f>
        <v>62300356.742005244</v>
      </c>
      <c r="AB190" s="2">
        <f t="shared" si="21"/>
        <v>128753.64171123505</v>
      </c>
      <c r="AC190" s="2">
        <f t="shared" si="38"/>
        <v>36772778.81741783</v>
      </c>
      <c r="AD190" s="3">
        <f t="shared" si="10"/>
        <v>52800000</v>
      </c>
      <c r="AE190" s="2">
        <f>IF(AE188&gt;=52800000,52800000,IF(AB169=Graph!G$1*1000,AE189+Graph!G$1*1000,AC190))</f>
        <v>36772778.81741783</v>
      </c>
      <c r="AF190" s="3">
        <f t="shared" si="11"/>
        <v>36772778.81741783</v>
      </c>
      <c r="AG190" s="3">
        <f t="shared" si="29"/>
        <v>48753655.799350649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121</v>
      </c>
      <c r="C191" s="7"/>
      <c r="D191" s="2" t="e">
        <f t="shared" si="12"/>
        <v>#N/A</v>
      </c>
      <c r="E191" s="2" t="e">
        <f t="shared" si="22"/>
        <v>#N/A</v>
      </c>
      <c r="F191" s="2">
        <v>1004357.8295318186</v>
      </c>
      <c r="G191" s="2">
        <f t="shared" si="41"/>
        <v>739997.71428571432</v>
      </c>
      <c r="H191" s="2">
        <f t="shared" si="39"/>
        <v>98177467.238197193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1815161.5714285674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1018451.962785095</v>
      </c>
      <c r="Q191" s="2">
        <f t="shared" si="42"/>
        <v>750000</v>
      </c>
      <c r="R191" s="2">
        <f t="shared" si="40"/>
        <v>99823135.559423119</v>
      </c>
      <c r="S191" s="2">
        <f t="shared" si="17"/>
        <v>739997.71428571641</v>
      </c>
      <c r="T191" s="2">
        <f t="shared" si="18"/>
        <v>10002.285714285681</v>
      </c>
      <c r="U191" s="2">
        <f t="shared" si="19"/>
        <v>750000</v>
      </c>
      <c r="V191" s="2">
        <f t="shared" si="34"/>
        <v>37398532.369485945</v>
      </c>
      <c r="W191" s="2">
        <f t="shared" si="20"/>
        <v>625753.55206811428</v>
      </c>
      <c r="X191" s="2">
        <f t="shared" si="6"/>
        <v>124246.44793188572</v>
      </c>
      <c r="Y191" s="2">
        <f t="shared" si="37"/>
        <v>62424603.18993713</v>
      </c>
      <c r="Z191" s="2" t="str">
        <f t="shared" si="8"/>
        <v>HERE</v>
      </c>
      <c r="AA191" s="2">
        <f>IF(Z191="HERE",Y191,AA190+Graph!$G$1*1000)</f>
        <v>62424603.18993713</v>
      </c>
      <c r="AB191" s="2">
        <f t="shared" si="21"/>
        <v>124246.44793188572</v>
      </c>
      <c r="AC191" s="2">
        <f t="shared" si="38"/>
        <v>37398532.369485945</v>
      </c>
      <c r="AD191" s="3">
        <f t="shared" si="10"/>
        <v>52800000</v>
      </c>
      <c r="AE191" s="2">
        <f>IF(AE189&gt;=52800000,52800000,IF(AB170=Graph!G$1*1000,AE190+Graph!G$1*1000,AC191))</f>
        <v>37398532.369485945</v>
      </c>
      <c r="AF191" s="3">
        <f t="shared" si="11"/>
        <v>37398532.369485945</v>
      </c>
      <c r="AG191" s="3">
        <f t="shared" si="29"/>
        <v>48780210.923485756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122</v>
      </c>
      <c r="C192" s="7"/>
      <c r="D192" s="2" t="e">
        <f t="shared" si="12"/>
        <v>#N/A</v>
      </c>
      <c r="E192" s="2" t="e">
        <f t="shared" si="22"/>
        <v>#N/A</v>
      </c>
      <c r="F192" s="2">
        <v>1008865.0233111382</v>
      </c>
      <c r="G192" s="2">
        <f t="shared" si="41"/>
        <v>739997.71428571432</v>
      </c>
      <c r="H192" s="2">
        <f t="shared" si="39"/>
        <v>98917464.952482909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1825163.8571428531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1023033.547418952</v>
      </c>
      <c r="Q192" s="2">
        <f t="shared" si="42"/>
        <v>750000</v>
      </c>
      <c r="R192" s="2">
        <f t="shared" si="40"/>
        <v>100573135.55942312</v>
      </c>
      <c r="S192" s="2">
        <f t="shared" si="17"/>
        <v>739997.71428571641</v>
      </c>
      <c r="T192" s="2">
        <f t="shared" si="18"/>
        <v>10002.285714285681</v>
      </c>
      <c r="U192" s="2">
        <f t="shared" si="19"/>
        <v>750000</v>
      </c>
      <c r="V192" s="2">
        <f t="shared" si="34"/>
        <v>38028793.115333378</v>
      </c>
      <c r="W192" s="2">
        <f t="shared" si="20"/>
        <v>630260.74584743381</v>
      </c>
      <c r="X192" s="2">
        <f t="shared" si="6"/>
        <v>119739.25415256619</v>
      </c>
      <c r="Y192" s="2">
        <f t="shared" si="37"/>
        <v>62544342.444089696</v>
      </c>
      <c r="Z192" s="2" t="str">
        <f t="shared" si="8"/>
        <v>HERE</v>
      </c>
      <c r="AA192" s="2">
        <f>IF(Z192="HERE",Y192,AA191+Graph!$G$1*1000)</f>
        <v>62544342.444089696</v>
      </c>
      <c r="AB192" s="2">
        <f t="shared" si="21"/>
        <v>119739.25415256619</v>
      </c>
      <c r="AC192" s="2">
        <f t="shared" si="38"/>
        <v>38028793.115333378</v>
      </c>
      <c r="AD192" s="3">
        <f t="shared" si="10"/>
        <v>52800000</v>
      </c>
      <c r="AE192" s="2">
        <f>IF(AE190&gt;=52800000,52800000,IF(AB171=Graph!G$1*1000,AE191+Graph!G$1*1000,AC192))</f>
        <v>38028793.115333378</v>
      </c>
      <c r="AF192" s="3">
        <f t="shared" si="11"/>
        <v>38028793.115333378</v>
      </c>
      <c r="AG192" s="3">
        <f t="shared" si="29"/>
        <v>48806991.40730983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123</v>
      </c>
      <c r="C193" s="7"/>
      <c r="D193" s="2" t="e">
        <f t="shared" si="12"/>
        <v>#N/A</v>
      </c>
      <c r="E193" s="2" t="e">
        <f t="shared" si="22"/>
        <v>#N/A</v>
      </c>
      <c r="F193" s="2">
        <v>1013372.2170904577</v>
      </c>
      <c r="G193" s="2">
        <f t="shared" si="41"/>
        <v>739997.71428571432</v>
      </c>
      <c r="H193" s="2">
        <f t="shared" si="39"/>
        <v>99657462.666768625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1835166.1428571388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1027615.132052809</v>
      </c>
      <c r="Q193" s="2">
        <f t="shared" si="42"/>
        <v>750000</v>
      </c>
      <c r="R193" s="2">
        <f t="shared" si="40"/>
        <v>101323135.55942312</v>
      </c>
      <c r="S193" s="2">
        <f t="shared" si="17"/>
        <v>739997.71428571641</v>
      </c>
      <c r="T193" s="2">
        <f t="shared" si="18"/>
        <v>10002.285714285681</v>
      </c>
      <c r="U193" s="2">
        <f t="shared" si="19"/>
        <v>750000</v>
      </c>
      <c r="V193" s="2">
        <f t="shared" si="34"/>
        <v>38663561.054960132</v>
      </c>
      <c r="W193" s="2">
        <f t="shared" si="20"/>
        <v>634767.93962675333</v>
      </c>
      <c r="X193" s="2">
        <f t="shared" si="6"/>
        <v>115232.06037324667</v>
      </c>
      <c r="Y193" s="2">
        <f t="shared" si="37"/>
        <v>62659574.504462942</v>
      </c>
      <c r="Z193" s="2" t="str">
        <f t="shared" si="8"/>
        <v>HERE</v>
      </c>
      <c r="AA193" s="2">
        <f>IF(Z193="HERE",Y193,AA192+Graph!$G$1*1000)</f>
        <v>62659574.504462942</v>
      </c>
      <c r="AB193" s="2">
        <f t="shared" si="21"/>
        <v>115232.06037324667</v>
      </c>
      <c r="AC193" s="2">
        <f t="shared" si="38"/>
        <v>38663561.054960132</v>
      </c>
      <c r="AD193" s="3">
        <f t="shared" si="10"/>
        <v>52800000</v>
      </c>
      <c r="AE193" s="2">
        <f>IF(AE191&gt;=52800000,52800000,IF(AB172=Graph!G$1*1000,AE192+Graph!G$1*1000,AC193))</f>
        <v>38663561.054960132</v>
      </c>
      <c r="AF193" s="3">
        <f t="shared" si="11"/>
        <v>38663561.054960132</v>
      </c>
      <c r="AG193" s="3">
        <f t="shared" si="29"/>
        <v>48833997.250822872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124</v>
      </c>
      <c r="C194" s="7"/>
      <c r="D194" s="2" t="e">
        <f t="shared" si="12"/>
        <v>#N/A</v>
      </c>
      <c r="E194" s="2" t="e">
        <f t="shared" si="22"/>
        <v>#N/A</v>
      </c>
      <c r="F194" s="2">
        <v>1017879.410869807</v>
      </c>
      <c r="G194" s="2">
        <f t="shared" si="41"/>
        <v>739997.71428571432</v>
      </c>
      <c r="H194" s="2">
        <f t="shared" si="39"/>
        <v>100397460.38105434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1845168.4285714244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1032196.716686666</v>
      </c>
      <c r="Q194" s="2">
        <f t="shared" si="42"/>
        <v>750000</v>
      </c>
      <c r="R194" s="2">
        <f t="shared" si="40"/>
        <v>102073135.55942312</v>
      </c>
      <c r="S194" s="2">
        <f t="shared" si="17"/>
        <v>739997.71428571641</v>
      </c>
      <c r="T194" s="2">
        <f t="shared" si="18"/>
        <v>10002.285714285681</v>
      </c>
      <c r="U194" s="2">
        <f t="shared" si="19"/>
        <v>750000</v>
      </c>
      <c r="V194" s="2">
        <f t="shared" si="34"/>
        <v>39302836.188366234</v>
      </c>
      <c r="W194" s="2">
        <f t="shared" si="20"/>
        <v>639275.13340610266</v>
      </c>
      <c r="X194" s="2">
        <f t="shared" si="6"/>
        <v>110724.86659389734</v>
      </c>
      <c r="Y194" s="2">
        <f t="shared" si="37"/>
        <v>62770299.37105684</v>
      </c>
      <c r="Z194" s="2" t="str">
        <f t="shared" si="8"/>
        <v>HERE</v>
      </c>
      <c r="AA194" s="2">
        <f>IF(Z194="HERE",Y194,AA193+Graph!$G$1*1000)</f>
        <v>62770299.37105684</v>
      </c>
      <c r="AB194" s="2">
        <f t="shared" si="21"/>
        <v>110724.86659389734</v>
      </c>
      <c r="AC194" s="2">
        <f t="shared" si="38"/>
        <v>39302836.188366234</v>
      </c>
      <c r="AD194" s="3">
        <f t="shared" si="10"/>
        <v>52800000</v>
      </c>
      <c r="AE194" s="2">
        <f>IF(AE192&gt;=52800000,52800000,IF(AB173=Graph!G$1*1000,AE193+Graph!G$1*1000,AC194))</f>
        <v>39302836.188366234</v>
      </c>
      <c r="AF194" s="3">
        <f t="shared" si="11"/>
        <v>39302836.188366234</v>
      </c>
      <c r="AG194" s="3">
        <f t="shared" si="29"/>
        <v>48861228.454024881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125</v>
      </c>
      <c r="C195" s="7"/>
      <c r="D195" s="2" t="e">
        <f t="shared" si="12"/>
        <v>#N/A</v>
      </c>
      <c r="E195" s="2" t="e">
        <f t="shared" si="22"/>
        <v>#N/A</v>
      </c>
      <c r="F195" s="2">
        <v>1022386.6046491265</v>
      </c>
      <c r="G195" s="2">
        <f t="shared" si="41"/>
        <v>739997.71428571432</v>
      </c>
      <c r="H195" s="2">
        <f t="shared" si="39"/>
        <v>101137458.09534006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1855170.7142857101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1036778.301320523</v>
      </c>
      <c r="Q195" s="2">
        <f t="shared" si="42"/>
        <v>750000</v>
      </c>
      <c r="R195" s="2">
        <f t="shared" si="40"/>
        <v>102823135.55942312</v>
      </c>
      <c r="S195" s="2">
        <f t="shared" si="17"/>
        <v>739997.71428571641</v>
      </c>
      <c r="T195" s="2">
        <f t="shared" si="18"/>
        <v>10002.285714285681</v>
      </c>
      <c r="U195" s="2">
        <f t="shared" si="19"/>
        <v>750000</v>
      </c>
      <c r="V195" s="2">
        <f t="shared" si="34"/>
        <v>39946618.515551656</v>
      </c>
      <c r="W195" s="2">
        <f t="shared" si="20"/>
        <v>643782.32718542218</v>
      </c>
      <c r="X195" s="2">
        <f t="shared" si="6"/>
        <v>106217.67281457782</v>
      </c>
      <c r="Y195" s="2">
        <f t="shared" si="37"/>
        <v>62876517.043871418</v>
      </c>
      <c r="Z195" s="2" t="str">
        <f t="shared" si="8"/>
        <v>HERE</v>
      </c>
      <c r="AA195" s="2">
        <f>IF(Z195="HERE",Y195,AA194+Graph!$G$1*1000)</f>
        <v>62876517.043871418</v>
      </c>
      <c r="AB195" s="2">
        <f t="shared" si="21"/>
        <v>106217.67281457782</v>
      </c>
      <c r="AC195" s="2">
        <f t="shared" si="38"/>
        <v>39946618.515551656</v>
      </c>
      <c r="AD195" s="3">
        <f t="shared" si="10"/>
        <v>52800000</v>
      </c>
      <c r="AE195" s="2">
        <f>IF(AE193&gt;=52800000,52800000,IF(AB174=Graph!G$1*1000,AE194+Graph!G$1*1000,AC195))</f>
        <v>39946618.515551656</v>
      </c>
      <c r="AF195" s="3">
        <f t="shared" si="11"/>
        <v>39946618.515551656</v>
      </c>
      <c r="AG195" s="3">
        <f t="shared" si="29"/>
        <v>48888685.016915858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126</v>
      </c>
      <c r="C196" s="7"/>
      <c r="D196" s="2" t="e">
        <f t="shared" si="12"/>
        <v>#N/A</v>
      </c>
      <c r="E196" s="2" t="e">
        <f t="shared" si="22"/>
        <v>#N/A</v>
      </c>
      <c r="F196" s="2">
        <v>1026893.7984284759</v>
      </c>
      <c r="G196" s="2">
        <f t="shared" si="41"/>
        <v>739997.71428571432</v>
      </c>
      <c r="H196" s="2">
        <f t="shared" si="39"/>
        <v>101877455.80962577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1865172.9999999958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1041359.88595438</v>
      </c>
      <c r="Q196" s="2">
        <f t="shared" si="42"/>
        <v>750000</v>
      </c>
      <c r="R196" s="2">
        <f t="shared" si="40"/>
        <v>103573135.55942312</v>
      </c>
      <c r="S196" s="2">
        <f t="shared" si="17"/>
        <v>739997.71428571641</v>
      </c>
      <c r="T196" s="2">
        <f t="shared" si="18"/>
        <v>10002.285714285681</v>
      </c>
      <c r="U196" s="2">
        <f t="shared" si="19"/>
        <v>750000</v>
      </c>
      <c r="V196" s="2">
        <f t="shared" si="34"/>
        <v>40594908.036516398</v>
      </c>
      <c r="W196" s="2">
        <f t="shared" si="20"/>
        <v>648289.52096474171</v>
      </c>
      <c r="X196" s="2">
        <f t="shared" si="6"/>
        <v>101710.47903525829</v>
      </c>
      <c r="Y196" s="2">
        <f t="shared" si="37"/>
        <v>62978227.522906676</v>
      </c>
      <c r="Z196" s="2" t="str">
        <f t="shared" si="8"/>
        <v>HERE</v>
      </c>
      <c r="AA196" s="2">
        <f>IF(Z196="HERE",Y196,AA195+Graph!$G$1*1000)</f>
        <v>62978227.522906676</v>
      </c>
      <c r="AB196" s="2">
        <f t="shared" si="21"/>
        <v>101710.47903525829</v>
      </c>
      <c r="AC196" s="2">
        <f t="shared" si="38"/>
        <v>40594908.036516398</v>
      </c>
      <c r="AD196" s="3">
        <f t="shared" si="10"/>
        <v>52800000</v>
      </c>
      <c r="AE196" s="2">
        <f>IF(AE194&gt;=52800000,52800000,IF(AB175=Graph!G$1*1000,AE195+Graph!G$1*1000,AC196))</f>
        <v>40594908.036516398</v>
      </c>
      <c r="AF196" s="3">
        <f t="shared" si="11"/>
        <v>40594908.036516398</v>
      </c>
      <c r="AG196" s="3">
        <f t="shared" si="29"/>
        <v>48916366.939495794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127</v>
      </c>
      <c r="C197" s="7"/>
      <c r="D197" s="2" t="e">
        <f t="shared" si="12"/>
        <v>#N/A</v>
      </c>
      <c r="E197" s="2" t="e">
        <f t="shared" si="22"/>
        <v>#N/A</v>
      </c>
      <c r="F197" s="2">
        <v>1031400.9922077954</v>
      </c>
      <c r="G197" s="2">
        <f t="shared" si="41"/>
        <v>739997.71428571432</v>
      </c>
      <c r="H197" s="2">
        <f t="shared" si="39"/>
        <v>102617453.52391149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1875175.2857142815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1045941.470588237</v>
      </c>
      <c r="Q197" s="2">
        <f t="shared" si="42"/>
        <v>750000</v>
      </c>
      <c r="R197" s="2">
        <f t="shared" si="40"/>
        <v>104323135.55942312</v>
      </c>
      <c r="S197" s="2">
        <f t="shared" si="17"/>
        <v>739997.71428571641</v>
      </c>
      <c r="T197" s="2">
        <f t="shared" si="18"/>
        <v>10002.285714285681</v>
      </c>
      <c r="U197" s="2">
        <f t="shared" si="19"/>
        <v>750000</v>
      </c>
      <c r="V197" s="2">
        <f t="shared" si="34"/>
        <v>41247704.751260489</v>
      </c>
      <c r="W197" s="2">
        <f t="shared" si="20"/>
        <v>652796.71474409103</v>
      </c>
      <c r="X197" s="2">
        <f t="shared" si="6"/>
        <v>97203.285255908966</v>
      </c>
      <c r="Y197" s="2">
        <f t="shared" si="37"/>
        <v>63075430.808162585</v>
      </c>
      <c r="Z197" s="2" t="str">
        <f t="shared" si="8"/>
        <v>HERE</v>
      </c>
      <c r="AA197" s="2">
        <f>IF(Z197="HERE",Y197,AA196+Graph!$G$1*1000)</f>
        <v>63075430.808162585</v>
      </c>
      <c r="AB197" s="2">
        <f t="shared" si="21"/>
        <v>97203.285255908966</v>
      </c>
      <c r="AC197" s="2">
        <f t="shared" si="38"/>
        <v>41247704.751260489</v>
      </c>
      <c r="AD197" s="3">
        <f t="shared" si="10"/>
        <v>52800000</v>
      </c>
      <c r="AE197" s="2">
        <f>IF(AE195&gt;=52800000,52800000,IF(AB176=Graph!G$1*1000,AE196+Graph!G$1*1000,AC197))</f>
        <v>41247704.751260489</v>
      </c>
      <c r="AF197" s="3">
        <f t="shared" si="11"/>
        <v>41247704.751260489</v>
      </c>
      <c r="AG197" s="3">
        <f t="shared" si="29"/>
        <v>48944274.221764706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128</v>
      </c>
      <c r="C198" s="7"/>
      <c r="D198" s="2" t="e">
        <f t="shared" si="12"/>
        <v>#N/A</v>
      </c>
      <c r="E198" s="2" t="e">
        <f t="shared" si="22"/>
        <v>#N/A</v>
      </c>
      <c r="F198" s="2">
        <v>1035908.1859871149</v>
      </c>
      <c r="G198" s="2">
        <f t="shared" si="41"/>
        <v>739997.71428571432</v>
      </c>
      <c r="H198" s="2">
        <f t="shared" si="39"/>
        <v>103357451.23819721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1885177.5714285672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1050523.0552220643</v>
      </c>
      <c r="Q198" s="2">
        <f t="shared" si="42"/>
        <v>750000</v>
      </c>
      <c r="R198" s="2">
        <f t="shared" si="40"/>
        <v>105073135.55942312</v>
      </c>
      <c r="S198" s="2">
        <f t="shared" si="17"/>
        <v>739997.71428571641</v>
      </c>
      <c r="T198" s="2">
        <f t="shared" si="18"/>
        <v>10002.285714285681</v>
      </c>
      <c r="U198" s="2">
        <f t="shared" si="19"/>
        <v>750000</v>
      </c>
      <c r="V198" s="2">
        <f t="shared" si="34"/>
        <v>41905008.6597839</v>
      </c>
      <c r="W198" s="2">
        <f t="shared" si="20"/>
        <v>657303.90852341056</v>
      </c>
      <c r="X198" s="2">
        <f t="shared" si="6"/>
        <v>92696.091476589441</v>
      </c>
      <c r="Y198" s="2">
        <f t="shared" si="37"/>
        <v>63168126.899639174</v>
      </c>
      <c r="Z198" s="2" t="str">
        <f t="shared" si="8"/>
        <v>HERE</v>
      </c>
      <c r="AA198" s="2">
        <f>IF(Z198="HERE",Y198,AA197+Graph!$G$1*1000)</f>
        <v>63168126.899639174</v>
      </c>
      <c r="AB198" s="2">
        <f t="shared" si="21"/>
        <v>92696.091476589441</v>
      </c>
      <c r="AC198" s="2">
        <f t="shared" si="38"/>
        <v>41905008.6597839</v>
      </c>
      <c r="AD198" s="3">
        <f t="shared" si="10"/>
        <v>52800000</v>
      </c>
      <c r="AE198" s="2">
        <f>IF(AE196&gt;=52800000,52800000,IF(AB177=Graph!G$1*1000,AE197+Graph!G$1*1000,AC198))</f>
        <v>41905008.6597839</v>
      </c>
      <c r="AF198" s="3">
        <f t="shared" si="11"/>
        <v>41905008.6597839</v>
      </c>
      <c r="AG198" s="3">
        <f t="shared" si="29"/>
        <v>48972406.863722578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129</v>
      </c>
      <c r="C199" s="7"/>
      <c r="D199" s="2" t="e">
        <f t="shared" si="12"/>
        <v>#N/A</v>
      </c>
      <c r="E199" s="2" t="e">
        <f t="shared" si="22"/>
        <v>#N/A</v>
      </c>
      <c r="F199" s="2">
        <v>1040415.3797664642</v>
      </c>
      <c r="G199" s="2">
        <f t="shared" si="41"/>
        <v>739997.71428571432</v>
      </c>
      <c r="H199" s="2">
        <f t="shared" si="39"/>
        <v>104097448.95248292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1895179.8571428529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1055104.6398559213</v>
      </c>
      <c r="Q199" s="2">
        <f t="shared" si="42"/>
        <v>750000</v>
      </c>
      <c r="R199" s="2">
        <f t="shared" si="40"/>
        <v>105823135.55942312</v>
      </c>
      <c r="S199" s="2">
        <f t="shared" si="17"/>
        <v>739997.71428571641</v>
      </c>
      <c r="T199" s="2">
        <f t="shared" si="18"/>
        <v>10002.285714285681</v>
      </c>
      <c r="U199" s="2">
        <f t="shared" si="19"/>
        <v>750000</v>
      </c>
      <c r="V199" s="2">
        <f t="shared" si="34"/>
        <v>42566819.76208663</v>
      </c>
      <c r="W199" s="2">
        <f t="shared" si="20"/>
        <v>661811.10230273008</v>
      </c>
      <c r="X199" s="2">
        <f t="shared" si="6"/>
        <v>88188.897697269917</v>
      </c>
      <c r="Y199" s="2">
        <f t="shared" si="37"/>
        <v>63256315.797336444</v>
      </c>
      <c r="Z199" s="2" t="str">
        <f t="shared" si="8"/>
        <v>HERE</v>
      </c>
      <c r="AA199" s="2">
        <f>IF(Z199="HERE",Y199,AA198+Graph!$G$1*1000)</f>
        <v>63256315.797336444</v>
      </c>
      <c r="AB199" s="2">
        <f t="shared" si="21"/>
        <v>88188.897697269917</v>
      </c>
      <c r="AC199" s="2">
        <f t="shared" si="38"/>
        <v>42566819.76208663</v>
      </c>
      <c r="AD199" s="3">
        <f t="shared" si="10"/>
        <v>52800000</v>
      </c>
      <c r="AE199" s="2">
        <f>IF(AE197&gt;=52800000,52800000,IF(AB178=Graph!G$1*1000,AE198+Graph!G$1*1000,AC199))</f>
        <v>42566819.76208663</v>
      </c>
      <c r="AF199" s="3">
        <f t="shared" si="11"/>
        <v>42566819.76208663</v>
      </c>
      <c r="AG199" s="3">
        <f t="shared" si="29"/>
        <v>49000764.865369417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130</v>
      </c>
      <c r="C200" s="7"/>
      <c r="D200" s="2" t="e">
        <f t="shared" si="12"/>
        <v>#N/A</v>
      </c>
      <c r="E200" s="2" t="e">
        <f t="shared" si="22"/>
        <v>#N/A</v>
      </c>
      <c r="F200" s="2">
        <v>1044922.5735457838</v>
      </c>
      <c r="G200" s="2">
        <f t="shared" si="41"/>
        <v>739997.71428571432</v>
      </c>
      <c r="H200" s="2">
        <f t="shared" si="39"/>
        <v>104837446.66676864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1905182.1428571385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1059686.2244897783</v>
      </c>
      <c r="Q200" s="2">
        <f t="shared" si="42"/>
        <v>750000</v>
      </c>
      <c r="R200" s="2">
        <f t="shared" si="40"/>
        <v>106573135.55942312</v>
      </c>
      <c r="S200" s="2">
        <f t="shared" si="17"/>
        <v>739997.71428571641</v>
      </c>
      <c r="T200" s="2">
        <f t="shared" si="18"/>
        <v>10002.285714285681</v>
      </c>
      <c r="U200" s="2">
        <f t="shared" si="19"/>
        <v>750000</v>
      </c>
      <c r="V200" s="2">
        <f t="shared" si="34"/>
        <v>43233138.058168709</v>
      </c>
      <c r="W200" s="2">
        <f t="shared" si="20"/>
        <v>666318.29608207941</v>
      </c>
      <c r="X200" s="2">
        <f t="shared" si="6"/>
        <v>83681.703917920589</v>
      </c>
      <c r="Y200" s="2">
        <f t="shared" si="37"/>
        <v>63339997.501254365</v>
      </c>
      <c r="Z200" s="2" t="str">
        <f t="shared" si="8"/>
        <v>HERE</v>
      </c>
      <c r="AA200" s="2">
        <f>IF(Z200="HERE",Y200,AA199+Graph!$G$1*1000)</f>
        <v>63339997.501254365</v>
      </c>
      <c r="AB200" s="2">
        <f t="shared" si="21"/>
        <v>83681.703917920589</v>
      </c>
      <c r="AC200" s="2">
        <f t="shared" si="38"/>
        <v>43233138.058168709</v>
      </c>
      <c r="AD200" s="3">
        <f t="shared" si="10"/>
        <v>52800000</v>
      </c>
      <c r="AE200" s="2">
        <f>IF(AE198&gt;=52800000,52800000,IF(AB179=Graph!G$1*1000,AE199+Graph!G$1*1000,AC200))</f>
        <v>43233138.058168709</v>
      </c>
      <c r="AF200" s="3">
        <f t="shared" si="11"/>
        <v>43233138.058168709</v>
      </c>
      <c r="AG200" s="3">
        <f t="shared" si="29"/>
        <v>49029348.226705223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131</v>
      </c>
      <c r="C201" s="7"/>
      <c r="D201" s="2" t="e">
        <f t="shared" si="12"/>
        <v>#N/A</v>
      </c>
      <c r="E201" s="2" t="e">
        <f t="shared" si="22"/>
        <v>#N/A</v>
      </c>
      <c r="F201" s="2">
        <v>1049429.7673251033</v>
      </c>
      <c r="G201" s="2">
        <f t="shared" si="41"/>
        <v>739997.71428571432</v>
      </c>
      <c r="H201" s="2">
        <f t="shared" si="39"/>
        <v>105577444.38105436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1915184.4285714242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1064267.8091236353</v>
      </c>
      <c r="Q201" s="2">
        <f t="shared" si="42"/>
        <v>750000</v>
      </c>
      <c r="R201" s="2">
        <f t="shared" si="40"/>
        <v>107323135.55942312</v>
      </c>
      <c r="S201" s="2">
        <f t="shared" si="17"/>
        <v>739997.71428571641</v>
      </c>
      <c r="T201" s="2">
        <f t="shared" si="18"/>
        <v>10002.285714285681</v>
      </c>
      <c r="U201" s="2">
        <f t="shared" si="19"/>
        <v>750000</v>
      </c>
      <c r="V201" s="2">
        <f t="shared" si="34"/>
        <v>43903963.548030108</v>
      </c>
      <c r="W201" s="2">
        <f t="shared" si="20"/>
        <v>670825.48986139894</v>
      </c>
      <c r="X201" s="2">
        <f t="shared" si="6"/>
        <v>79174.510138601065</v>
      </c>
      <c r="Y201" s="2">
        <f t="shared" si="37"/>
        <v>63419172.011392966</v>
      </c>
      <c r="Z201" s="2" t="str">
        <f t="shared" si="8"/>
        <v>HERE</v>
      </c>
      <c r="AA201" s="2">
        <f>IF(Z201="HERE",Y201,AA200+Graph!$G$1*1000)</f>
        <v>63419172.011392966</v>
      </c>
      <c r="AB201" s="2">
        <f t="shared" si="21"/>
        <v>79174.510138601065</v>
      </c>
      <c r="AC201" s="2">
        <f t="shared" si="38"/>
        <v>43903963.548030108</v>
      </c>
      <c r="AD201" s="3">
        <f t="shared" si="10"/>
        <v>52800000</v>
      </c>
      <c r="AE201" s="2">
        <f>IF(AE199&gt;=52800000,52800000,IF(AB180=Graph!G$1*1000,AE200+Graph!G$1*1000,AC201))</f>
        <v>43903963.548030108</v>
      </c>
      <c r="AF201" s="3">
        <f t="shared" si="11"/>
        <v>43903963.548030108</v>
      </c>
      <c r="AG201" s="3">
        <f t="shared" si="29"/>
        <v>49058156.947729997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132</v>
      </c>
      <c r="C202" s="7"/>
      <c r="D202" s="2" t="e">
        <f t="shared" si="12"/>
        <v>#N/A</v>
      </c>
      <c r="E202" s="2" t="e">
        <f t="shared" si="22"/>
        <v>#N/A</v>
      </c>
      <c r="F202" s="2">
        <v>1053936.9611044526</v>
      </c>
      <c r="G202" s="2">
        <f t="shared" si="41"/>
        <v>739997.71428571432</v>
      </c>
      <c r="H202" s="2">
        <f t="shared" si="39"/>
        <v>106317442.09534007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1925186.7142857099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1068849.3937574923</v>
      </c>
      <c r="Q202" s="2">
        <f t="shared" si="42"/>
        <v>750000</v>
      </c>
      <c r="R202" s="2">
        <f t="shared" si="40"/>
        <v>108073135.55942312</v>
      </c>
      <c r="S202" s="2">
        <f t="shared" si="17"/>
        <v>739997.71428571641</v>
      </c>
      <c r="T202" s="2">
        <f t="shared" si="18"/>
        <v>10002.285714285681</v>
      </c>
      <c r="U202" s="2">
        <f t="shared" si="19"/>
        <v>750000</v>
      </c>
      <c r="V202" s="2">
        <f t="shared" si="34"/>
        <v>44579296.231670827</v>
      </c>
      <c r="W202" s="2">
        <f t="shared" si="20"/>
        <v>675332.68364071846</v>
      </c>
      <c r="X202" s="2">
        <f t="shared" si="6"/>
        <v>74667.31635928154</v>
      </c>
      <c r="Y202" s="2">
        <f t="shared" si="37"/>
        <v>63493839.327752247</v>
      </c>
      <c r="Z202" s="2" t="str">
        <f t="shared" si="8"/>
        <v>HERE</v>
      </c>
      <c r="AA202" s="2">
        <f>IF(Z202="HERE",Y202,AA201+Graph!$G$1*1000)</f>
        <v>63493839.327752247</v>
      </c>
      <c r="AB202" s="2">
        <f t="shared" si="21"/>
        <v>74667.31635928154</v>
      </c>
      <c r="AC202" s="2">
        <f t="shared" si="38"/>
        <v>44579296.231670827</v>
      </c>
      <c r="AD202" s="3">
        <f t="shared" si="10"/>
        <v>52800000</v>
      </c>
      <c r="AE202" s="2">
        <f>IF(AE200&gt;=52800000,52800000,IF(AB181=Graph!G$1*1000,AE201+Graph!G$1*1000,AC202))</f>
        <v>44579296.231670827</v>
      </c>
      <c r="AF202" s="3">
        <f t="shared" si="11"/>
        <v>44579296.231670827</v>
      </c>
      <c r="AG202" s="3">
        <f t="shared" si="29"/>
        <v>49087191.028443739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133</v>
      </c>
      <c r="C203" s="7"/>
      <c r="D203" s="2" t="e">
        <f t="shared" si="12"/>
        <v>#N/A</v>
      </c>
      <c r="E203" s="2" t="e">
        <f t="shared" si="22"/>
        <v>#N/A</v>
      </c>
      <c r="F203" s="2">
        <v>1058444.1548837721</v>
      </c>
      <c r="G203" s="2">
        <f t="shared" si="41"/>
        <v>739997.71428571432</v>
      </c>
      <c r="H203" s="2">
        <f t="shared" si="39"/>
        <v>107057439.80962579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1935188.9999999956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1073430.9783913493</v>
      </c>
      <c r="Q203" s="2">
        <f t="shared" si="42"/>
        <v>750000</v>
      </c>
      <c r="R203" s="2">
        <f t="shared" si="40"/>
        <v>108823135.55942312</v>
      </c>
      <c r="S203" s="2">
        <f t="shared" si="17"/>
        <v>739997.71428571641</v>
      </c>
      <c r="T203" s="2">
        <f t="shared" si="18"/>
        <v>10002.285714285681</v>
      </c>
      <c r="U203" s="2">
        <f t="shared" si="19"/>
        <v>750000</v>
      </c>
      <c r="V203" s="2">
        <f t="shared" si="34"/>
        <v>45259136.109090894</v>
      </c>
      <c r="W203" s="2">
        <f t="shared" si="20"/>
        <v>679839.87742006779</v>
      </c>
      <c r="X203" s="2">
        <f t="shared" si="6"/>
        <v>70160.122579932213</v>
      </c>
      <c r="Y203" s="2">
        <f t="shared" si="37"/>
        <v>63563999.45033218</v>
      </c>
      <c r="Z203" s="2" t="str">
        <f t="shared" si="8"/>
        <v>HERE</v>
      </c>
      <c r="AA203" s="2">
        <f>IF(Z203="HERE",Y203,AA202+Graph!$G$1*1000)</f>
        <v>63563999.45033218</v>
      </c>
      <c r="AB203" s="2">
        <f t="shared" si="21"/>
        <v>70160.122579932213</v>
      </c>
      <c r="AC203" s="2">
        <f t="shared" si="38"/>
        <v>45259136.109090894</v>
      </c>
      <c r="AD203" s="3">
        <f t="shared" si="10"/>
        <v>52800000</v>
      </c>
      <c r="AE203" s="2">
        <f>IF(AE201&gt;=52800000,52800000,IF(AB182=Graph!G$1*1000,AE202+Graph!G$1*1000,AC203))</f>
        <v>45259136.109090894</v>
      </c>
      <c r="AF203" s="3">
        <f t="shared" si="11"/>
        <v>45259136.109090894</v>
      </c>
      <c r="AG203" s="3">
        <f t="shared" si="29"/>
        <v>49116450.468846448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134</v>
      </c>
      <c r="C204" s="7"/>
      <c r="D204" s="2" t="e">
        <f t="shared" si="12"/>
        <v>#N/A</v>
      </c>
      <c r="E204" s="2" t="e">
        <f t="shared" si="22"/>
        <v>#N/A</v>
      </c>
      <c r="F204" s="2">
        <v>1062951.3486630917</v>
      </c>
      <c r="G204" s="2">
        <f t="shared" si="41"/>
        <v>739997.71428571432</v>
      </c>
      <c r="H204" s="2">
        <f t="shared" si="39"/>
        <v>107797437.52391151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1945191.2857142813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1078012.5630252063</v>
      </c>
      <c r="Q204" s="2">
        <f t="shared" si="42"/>
        <v>750000</v>
      </c>
      <c r="R204" s="2">
        <f t="shared" si="40"/>
        <v>109573135.55942312</v>
      </c>
      <c r="S204" s="2">
        <f t="shared" si="17"/>
        <v>739997.71428571641</v>
      </c>
      <c r="T204" s="2">
        <f t="shared" si="18"/>
        <v>10002.285714285681</v>
      </c>
      <c r="U204" s="2">
        <f t="shared" si="19"/>
        <v>750000</v>
      </c>
      <c r="V204" s="2">
        <f t="shared" si="34"/>
        <v>45943483.180290282</v>
      </c>
      <c r="W204" s="2">
        <f t="shared" si="20"/>
        <v>684347.07119938731</v>
      </c>
      <c r="X204" s="2">
        <f t="shared" si="6"/>
        <v>65652.928800612688</v>
      </c>
      <c r="Y204" s="2">
        <f t="shared" si="37"/>
        <v>63629652.379132792</v>
      </c>
      <c r="Z204" s="2" t="str">
        <f t="shared" si="8"/>
        <v>HERE</v>
      </c>
      <c r="AA204" s="2">
        <f>IF(Z204="HERE",Y204,AA203+Graph!$G$1*1000)</f>
        <v>63629652.379132792</v>
      </c>
      <c r="AB204" s="2">
        <f t="shared" si="21"/>
        <v>65652.928800612688</v>
      </c>
      <c r="AC204" s="2">
        <f t="shared" si="38"/>
        <v>45943483.180290282</v>
      </c>
      <c r="AD204" s="3">
        <f t="shared" si="10"/>
        <v>52800000</v>
      </c>
      <c r="AE204" s="2">
        <f>IF(AE202&gt;=52800000,52800000,IF(AB183=Graph!G$1*1000,AE203+Graph!G$1*1000,AC204))</f>
        <v>45943483.180290282</v>
      </c>
      <c r="AF204" s="3">
        <f t="shared" si="11"/>
        <v>45943483.180290282</v>
      </c>
      <c r="AG204" s="3">
        <f t="shared" si="29"/>
        <v>49145935.268938117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135</v>
      </c>
      <c r="C205" s="7"/>
      <c r="D205" s="2" t="e">
        <f t="shared" si="12"/>
        <v>#N/A</v>
      </c>
      <c r="E205" s="2" t="e">
        <f t="shared" si="22"/>
        <v>#N/A</v>
      </c>
      <c r="F205" s="2">
        <v>1067458.542442441</v>
      </c>
      <c r="G205" s="2">
        <f t="shared" si="41"/>
        <v>739997.71428571432</v>
      </c>
      <c r="H205" s="2">
        <f t="shared" si="39"/>
        <v>108537435.23819722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1955193.5714285669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1082594.1476590633</v>
      </c>
      <c r="Q205" s="2">
        <f t="shared" si="42"/>
        <v>750000</v>
      </c>
      <c r="R205" s="2">
        <f t="shared" si="40"/>
        <v>110323135.55942312</v>
      </c>
      <c r="S205" s="2">
        <f t="shared" si="17"/>
        <v>739997.71428571641</v>
      </c>
      <c r="T205" s="2">
        <f t="shared" si="18"/>
        <v>10002.285714285681</v>
      </c>
      <c r="U205" s="2">
        <f t="shared" si="19"/>
        <v>750000</v>
      </c>
      <c r="V205" s="2">
        <f t="shared" si="34"/>
        <v>46632337.445268989</v>
      </c>
      <c r="W205" s="2">
        <f t="shared" si="20"/>
        <v>688854.26497870684</v>
      </c>
      <c r="X205" s="2">
        <f t="shared" si="6"/>
        <v>61145.735021293163</v>
      </c>
      <c r="Y205" s="2">
        <f t="shared" si="37"/>
        <v>63690798.114154086</v>
      </c>
      <c r="Z205" s="2" t="str">
        <f t="shared" si="8"/>
        <v>HERE</v>
      </c>
      <c r="AA205" s="2">
        <f>IF(Z205="HERE",Y205,AA204+Graph!$G$1*1000)</f>
        <v>63690798.114154086</v>
      </c>
      <c r="AB205" s="2">
        <f t="shared" si="21"/>
        <v>61145.735021293163</v>
      </c>
      <c r="AC205" s="2">
        <f t="shared" si="38"/>
        <v>46632337.445268989</v>
      </c>
      <c r="AD205" s="3">
        <f t="shared" si="10"/>
        <v>52800000</v>
      </c>
      <c r="AE205" s="2">
        <f>IF(AE203&gt;=52800000,52800000,IF(AB184=Graph!G$1*1000,AE204+Graph!G$1*1000,AC205))</f>
        <v>46632337.445268989</v>
      </c>
      <c r="AF205" s="3">
        <f t="shared" si="11"/>
        <v>46632337.445268989</v>
      </c>
      <c r="AG205" s="3">
        <f t="shared" si="29"/>
        <v>49175645.428718761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136</v>
      </c>
      <c r="C206" s="7"/>
      <c r="D206" s="2" t="e">
        <f t="shared" si="12"/>
        <v>#N/A</v>
      </c>
      <c r="E206" s="2" t="e">
        <f t="shared" si="22"/>
        <v>#N/A</v>
      </c>
      <c r="F206" s="2">
        <v>1071965.7362217605</v>
      </c>
      <c r="G206" s="2">
        <f t="shared" si="41"/>
        <v>739997.71428571432</v>
      </c>
      <c r="H206" s="2">
        <f t="shared" si="39"/>
        <v>109277432.95248294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1965195.8571428526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1087175.7322929204</v>
      </c>
      <c r="Q206" s="2">
        <f t="shared" si="42"/>
        <v>750000</v>
      </c>
      <c r="R206" s="2">
        <f t="shared" si="40"/>
        <v>111073135.55942312</v>
      </c>
      <c r="S206" s="2">
        <f t="shared" si="17"/>
        <v>739997.71428571641</v>
      </c>
      <c r="T206" s="2">
        <f t="shared" si="18"/>
        <v>10002.285714285681</v>
      </c>
      <c r="U206" s="2">
        <f t="shared" si="19"/>
        <v>750000</v>
      </c>
      <c r="V206" s="2">
        <f t="shared" si="34"/>
        <v>47325698.904027045</v>
      </c>
      <c r="W206" s="2">
        <f t="shared" si="20"/>
        <v>693361.45875805616</v>
      </c>
      <c r="X206" s="2">
        <f t="shared" si="6"/>
        <v>56638.541241943836</v>
      </c>
      <c r="Y206" s="2">
        <f t="shared" si="37"/>
        <v>63747436.655396029</v>
      </c>
      <c r="Z206" s="2" t="str">
        <f t="shared" si="8"/>
        <v>HERE</v>
      </c>
      <c r="AA206" s="2">
        <f>IF(Z206="HERE",Y206,AA205+Graph!$G$1*1000)</f>
        <v>63747436.655396029</v>
      </c>
      <c r="AB206" s="2">
        <f t="shared" si="21"/>
        <v>56638.541241943836</v>
      </c>
      <c r="AC206" s="2">
        <f t="shared" si="38"/>
        <v>47325698.904027045</v>
      </c>
      <c r="AD206" s="3">
        <f t="shared" si="10"/>
        <v>52800000</v>
      </c>
      <c r="AE206" s="2">
        <f>IF(AE204&gt;=52800000,52800000,IF(AB185=Graph!G$1*1000,AE205+Graph!G$1*1000,AC206))</f>
        <v>47325698.904027045</v>
      </c>
      <c r="AF206" s="3">
        <f t="shared" si="11"/>
        <v>47325698.904027045</v>
      </c>
      <c r="AG206" s="3">
        <f t="shared" si="29"/>
        <v>49205580.948188365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137</v>
      </c>
      <c r="C207" s="7"/>
      <c r="D207" s="2" t="e">
        <f t="shared" si="12"/>
        <v>#N/A</v>
      </c>
      <c r="E207" s="2" t="e">
        <f t="shared" si="22"/>
        <v>#N/A</v>
      </c>
      <c r="F207" s="2">
        <v>1076472.93000108</v>
      </c>
      <c r="G207" s="2">
        <f t="shared" si="41"/>
        <v>739997.71428571432</v>
      </c>
      <c r="H207" s="2">
        <f t="shared" si="39"/>
        <v>110017430.66676866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1975198.1428571383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1091757.3169267476</v>
      </c>
      <c r="Q207" s="2">
        <f t="shared" si="42"/>
        <v>750000</v>
      </c>
      <c r="R207" s="2">
        <f t="shared" si="40"/>
        <v>111823135.55942312</v>
      </c>
      <c r="S207" s="2">
        <f t="shared" si="17"/>
        <v>739997.71428571641</v>
      </c>
      <c r="T207" s="2">
        <f t="shared" si="18"/>
        <v>10002.285714285681</v>
      </c>
      <c r="U207" s="2">
        <f t="shared" si="19"/>
        <v>750000</v>
      </c>
      <c r="V207" s="2">
        <f t="shared" si="34"/>
        <v>48023567.55656442</v>
      </c>
      <c r="W207" s="2">
        <f t="shared" si="20"/>
        <v>697868.65253737569</v>
      </c>
      <c r="X207" s="2">
        <f t="shared" si="6"/>
        <v>52131.347462624311</v>
      </c>
      <c r="Y207" s="2">
        <f t="shared" si="37"/>
        <v>63799568.002858654</v>
      </c>
      <c r="Z207" s="2" t="str">
        <f t="shared" si="8"/>
        <v>HERE</v>
      </c>
      <c r="AA207" s="2">
        <f>IF(Z207="HERE",Y207,AA206+Graph!$G$1*1000)</f>
        <v>63799568.002858654</v>
      </c>
      <c r="AB207" s="2">
        <f t="shared" si="21"/>
        <v>52131.347462624311</v>
      </c>
      <c r="AC207" s="2">
        <f t="shared" si="38"/>
        <v>48023567.55656442</v>
      </c>
      <c r="AD207" s="3">
        <f t="shared" si="10"/>
        <v>52800000</v>
      </c>
      <c r="AE207" s="2">
        <f>IF(AE205&gt;=52800000,52800000,IF(AB186=Graph!G$1*1000,AE206+Graph!G$1*1000,AC207))</f>
        <v>48023567.55656442</v>
      </c>
      <c r="AF207" s="3">
        <f t="shared" si="11"/>
        <v>48023567.55656442</v>
      </c>
      <c r="AG207" s="3">
        <f t="shared" si="29"/>
        <v>49235741.827346936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138</v>
      </c>
      <c r="C208" s="7"/>
      <c r="D208" s="2" t="e">
        <f t="shared" si="12"/>
        <v>#N/A</v>
      </c>
      <c r="E208" s="2" t="e">
        <f t="shared" si="22"/>
        <v>#N/A</v>
      </c>
      <c r="F208" s="2">
        <v>1080980.1237804294</v>
      </c>
      <c r="G208" s="2">
        <f t="shared" si="41"/>
        <v>739997.71428571432</v>
      </c>
      <c r="H208" s="2">
        <f t="shared" si="39"/>
        <v>110757428.38105437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1985200.428571424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1096338.9015606046</v>
      </c>
      <c r="Q208" s="2">
        <f t="shared" si="42"/>
        <v>750000</v>
      </c>
      <c r="R208" s="2">
        <f t="shared" si="40"/>
        <v>112573135.55942312</v>
      </c>
      <c r="S208" s="2">
        <f t="shared" si="17"/>
        <v>739997.71428571641</v>
      </c>
      <c r="T208" s="2">
        <f t="shared" si="18"/>
        <v>10002.285714285681</v>
      </c>
      <c r="U208" s="2">
        <f t="shared" si="19"/>
        <v>750000</v>
      </c>
      <c r="V208" s="2">
        <f t="shared" si="34"/>
        <v>48725943.402881116</v>
      </c>
      <c r="W208" s="2">
        <f t="shared" si="20"/>
        <v>702375.84631669521</v>
      </c>
      <c r="X208" s="2">
        <f t="shared" si="6"/>
        <v>47624.153683304787</v>
      </c>
      <c r="Y208" s="2">
        <f t="shared" si="37"/>
        <v>63847192.156541958</v>
      </c>
      <c r="Z208" s="2" t="str">
        <f t="shared" si="8"/>
        <v>HERE</v>
      </c>
      <c r="AA208" s="2">
        <f>IF(Z208="HERE",Y208,AA207+Graph!$G$1*1000)</f>
        <v>63847192.156541958</v>
      </c>
      <c r="AB208" s="2">
        <f t="shared" si="21"/>
        <v>47624.153683304787</v>
      </c>
      <c r="AC208" s="2">
        <f t="shared" si="38"/>
        <v>48725943.402881116</v>
      </c>
      <c r="AD208" s="3">
        <f t="shared" si="10"/>
        <v>52800000</v>
      </c>
      <c r="AE208" s="2">
        <f>IF(AE206&gt;=52800000,52800000,IF(AB187=Graph!G$1*1000,AE207+Graph!G$1*1000,AC208))</f>
        <v>48725943.402881116</v>
      </c>
      <c r="AF208" s="3">
        <f t="shared" si="11"/>
        <v>48725943.402881116</v>
      </c>
      <c r="AG208" s="3">
        <f t="shared" si="29"/>
        <v>49266128.066194475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139</v>
      </c>
      <c r="C209" s="7"/>
      <c r="D209" s="2" t="e">
        <f t="shared" si="12"/>
        <v>#N/A</v>
      </c>
      <c r="E209" s="2" t="e">
        <f t="shared" si="22"/>
        <v>#N/A</v>
      </c>
      <c r="F209" s="2">
        <v>1085487.3175597489</v>
      </c>
      <c r="G209" s="2">
        <f t="shared" si="41"/>
        <v>739997.71428571432</v>
      </c>
      <c r="H209" s="2">
        <f t="shared" si="39"/>
        <v>111497426.09534009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1995202.7142857097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1100920.4861944616</v>
      </c>
      <c r="Q209" s="2">
        <f t="shared" si="42"/>
        <v>750000</v>
      </c>
      <c r="R209" s="2">
        <f t="shared" si="40"/>
        <v>113323135.55942312</v>
      </c>
      <c r="S209" s="2">
        <f t="shared" si="17"/>
        <v>739997.71428571641</v>
      </c>
      <c r="T209" s="2">
        <f t="shared" si="18"/>
        <v>10002.285714285681</v>
      </c>
      <c r="U209" s="2">
        <f t="shared" si="19"/>
        <v>750000</v>
      </c>
      <c r="V209" s="2">
        <f t="shared" si="34"/>
        <v>49432826.44297716</v>
      </c>
      <c r="W209" s="2">
        <f t="shared" si="20"/>
        <v>706883.04009604454</v>
      </c>
      <c r="X209" s="2">
        <f t="shared" si="6"/>
        <v>43116.95990395546</v>
      </c>
      <c r="Y209" s="2">
        <f t="shared" si="37"/>
        <v>63890309.116445914</v>
      </c>
      <c r="Z209" s="2" t="str">
        <f t="shared" si="8"/>
        <v>HERE</v>
      </c>
      <c r="AA209" s="2">
        <f>IF(Z209="HERE",Y209,AA208+Graph!$G$1*1000)</f>
        <v>63890309.116445914</v>
      </c>
      <c r="AB209" s="2">
        <f t="shared" si="21"/>
        <v>43116.95990395546</v>
      </c>
      <c r="AC209" s="2">
        <f t="shared" si="38"/>
        <v>49432826.44297716</v>
      </c>
      <c r="AD209" s="3">
        <f t="shared" si="10"/>
        <v>52800000</v>
      </c>
      <c r="AE209" s="2">
        <f>IF(AE207&gt;=52800000,52800000,IF(AB188=Graph!G$1*1000,AE208+Graph!G$1*1000,AC209))</f>
        <v>49432826.44297716</v>
      </c>
      <c r="AF209" s="3">
        <f t="shared" si="11"/>
        <v>49432826.44297716</v>
      </c>
      <c r="AG209" s="3">
        <f t="shared" si="29"/>
        <v>49296739.664730981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140</v>
      </c>
      <c r="C210" s="7"/>
      <c r="D210" s="2" t="e">
        <f t="shared" si="12"/>
        <v>#N/A</v>
      </c>
      <c r="E210" s="2" t="e">
        <f t="shared" si="22"/>
        <v>#N/A</v>
      </c>
      <c r="F210" s="2">
        <v>1089994.5113390684</v>
      </c>
      <c r="G210" s="2">
        <f t="shared" si="41"/>
        <v>739997.71428571432</v>
      </c>
      <c r="H210" s="2">
        <f t="shared" si="39"/>
        <v>112237423.8096258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2005204.9999999953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1105502.0708283186</v>
      </c>
      <c r="Q210" s="2">
        <f t="shared" si="42"/>
        <v>750000</v>
      </c>
      <c r="R210" s="2">
        <f t="shared" si="40"/>
        <v>114073135.55942312</v>
      </c>
      <c r="S210" s="2">
        <f t="shared" si="17"/>
        <v>739997.71428571641</v>
      </c>
      <c r="T210" s="2">
        <f t="shared" si="18"/>
        <v>10002.285714285681</v>
      </c>
      <c r="U210" s="2">
        <f t="shared" si="19"/>
        <v>750000</v>
      </c>
      <c r="V210" s="2">
        <f t="shared" si="34"/>
        <v>50144216.676852524</v>
      </c>
      <c r="W210" s="2">
        <f t="shared" si="20"/>
        <v>711390.23387536407</v>
      </c>
      <c r="X210" s="2">
        <f t="shared" si="6"/>
        <v>38609.766124635935</v>
      </c>
      <c r="Y210" s="2">
        <f t="shared" si="37"/>
        <v>63928918.88257055</v>
      </c>
      <c r="Z210" s="2" t="str">
        <f t="shared" si="8"/>
        <v>HERE</v>
      </c>
      <c r="AA210" s="2">
        <f>IF(Z210="HERE",Y210,AA209+Graph!$G$1*1000)</f>
        <v>63928918.88257055</v>
      </c>
      <c r="AB210" s="2">
        <f t="shared" si="21"/>
        <v>38609.766124635935</v>
      </c>
      <c r="AC210" s="2">
        <f t="shared" si="38"/>
        <v>50144216.676852524</v>
      </c>
      <c r="AD210" s="3">
        <f t="shared" si="10"/>
        <v>52800000</v>
      </c>
      <c r="AE210" s="2">
        <f>IF(AE208&gt;=52800000,52800000,IF(AB189=Graph!G$1*1000,AE209+Graph!G$1*1000,AC210))</f>
        <v>50144216.676852524</v>
      </c>
      <c r="AF210" s="3">
        <f t="shared" si="11"/>
        <v>50144216.676852524</v>
      </c>
      <c r="AG210" s="3">
        <f t="shared" si="29"/>
        <v>49327576.622956455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141</v>
      </c>
      <c r="C211" s="7"/>
      <c r="D211" s="2" t="e">
        <f t="shared" si="12"/>
        <v>#N/A</v>
      </c>
      <c r="E211" s="2" t="e">
        <f t="shared" si="22"/>
        <v>#N/A</v>
      </c>
      <c r="F211" s="2">
        <v>1094501.7051184177</v>
      </c>
      <c r="G211" s="2">
        <f t="shared" si="41"/>
        <v>739997.71428571432</v>
      </c>
      <c r="H211" s="2">
        <f t="shared" si="39"/>
        <v>112977421.52391152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2015207.285714281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1110083.6554621756</v>
      </c>
      <c r="Q211" s="2">
        <f t="shared" si="42"/>
        <v>750000</v>
      </c>
      <c r="R211" s="2">
        <f t="shared" si="40"/>
        <v>114823135.55942312</v>
      </c>
      <c r="S211" s="2">
        <f t="shared" si="17"/>
        <v>739997.71428571641</v>
      </c>
      <c r="T211" s="2">
        <f t="shared" si="18"/>
        <v>10002.285714285681</v>
      </c>
      <c r="U211" s="2">
        <f t="shared" si="19"/>
        <v>750000</v>
      </c>
      <c r="V211" s="2">
        <f t="shared" si="34"/>
        <v>50860114.104507208</v>
      </c>
      <c r="W211" s="2">
        <f t="shared" si="20"/>
        <v>715897.42765468359</v>
      </c>
      <c r="X211" s="2">
        <f t="shared" si="6"/>
        <v>34102.57234531641</v>
      </c>
      <c r="Y211" s="2">
        <f t="shared" si="37"/>
        <v>63963021.454915866</v>
      </c>
      <c r="Z211" s="2" t="str">
        <f t="shared" si="8"/>
        <v>HERE</v>
      </c>
      <c r="AA211" s="2">
        <f>IF(Z211="HERE",Y211,AA210+Graph!$G$1*1000)</f>
        <v>63963021.454915866</v>
      </c>
      <c r="AB211" s="2">
        <f t="shared" si="21"/>
        <v>34102.57234531641</v>
      </c>
      <c r="AC211" s="2">
        <f t="shared" si="38"/>
        <v>50860114.104507208</v>
      </c>
      <c r="AD211" s="3">
        <f t="shared" si="10"/>
        <v>52800000</v>
      </c>
      <c r="AE211" s="2">
        <f>IF(AE209&gt;=52800000,52800000,IF(AB190=Graph!G$1*1000,AE210+Graph!G$1*1000,AC211))</f>
        <v>50860114.104507208</v>
      </c>
      <c r="AF211" s="3">
        <f t="shared" si="11"/>
        <v>50860114.104507208</v>
      </c>
      <c r="AG211" s="3">
        <f t="shared" si="29"/>
        <v>49358638.940870889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142</v>
      </c>
      <c r="C212" s="7"/>
      <c r="D212" s="2" t="e">
        <f t="shared" si="12"/>
        <v>#N/A</v>
      </c>
      <c r="E212" s="2" t="e">
        <f t="shared" si="22"/>
        <v>#N/A</v>
      </c>
      <c r="F212" s="2">
        <v>1099008.8988977373</v>
      </c>
      <c r="G212" s="2">
        <f t="shared" si="41"/>
        <v>739997.71428571432</v>
      </c>
      <c r="H212" s="2">
        <f t="shared" si="39"/>
        <v>113717419.23819724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2025209.5714285667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1114665.2400960326</v>
      </c>
      <c r="Q212" s="2">
        <f t="shared" si="42"/>
        <v>750000</v>
      </c>
      <c r="R212" s="2">
        <f t="shared" si="40"/>
        <v>115573135.55942312</v>
      </c>
      <c r="S212" s="2">
        <f t="shared" si="17"/>
        <v>739997.71428571641</v>
      </c>
      <c r="T212" s="2">
        <f t="shared" si="18"/>
        <v>10002.285714285681</v>
      </c>
      <c r="U212" s="2">
        <f t="shared" si="19"/>
        <v>750000</v>
      </c>
      <c r="V212" s="2">
        <f t="shared" si="34"/>
        <v>51580518.725941241</v>
      </c>
      <c r="W212" s="2">
        <f t="shared" si="20"/>
        <v>720404.62143403292</v>
      </c>
      <c r="X212" s="2">
        <f t="shared" si="6"/>
        <v>29595.378565967083</v>
      </c>
      <c r="Y212" s="2">
        <f t="shared" si="37"/>
        <v>63992616.833481833</v>
      </c>
      <c r="Z212" s="2" t="str">
        <f t="shared" si="8"/>
        <v>HERE</v>
      </c>
      <c r="AA212" s="2">
        <f>IF(Z212="HERE",Y212,AA211+Graph!$G$1*1000)</f>
        <v>63992616.833481833</v>
      </c>
      <c r="AB212" s="2">
        <f t="shared" si="21"/>
        <v>29595.378565967083</v>
      </c>
      <c r="AC212" s="2">
        <f t="shared" si="38"/>
        <v>51580518.725941241</v>
      </c>
      <c r="AD212" s="3">
        <f t="shared" si="10"/>
        <v>52800000</v>
      </c>
      <c r="AE212" s="2">
        <f>IF(AE210&gt;=52800000,52800000,IF(AB191=Graph!G$1*1000,AE211+Graph!G$1*1000,AC212))</f>
        <v>51580518.725941241</v>
      </c>
      <c r="AF212" s="3">
        <f t="shared" si="11"/>
        <v>51580518.725941241</v>
      </c>
      <c r="AG212" s="3">
        <f t="shared" si="29"/>
        <v>49389926.618474297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143</v>
      </c>
      <c r="C213" s="7"/>
      <c r="D213" s="2" t="e">
        <f t="shared" si="12"/>
        <v>#N/A</v>
      </c>
      <c r="E213" s="2" t="e">
        <f t="shared" si="22"/>
        <v>#N/A</v>
      </c>
      <c r="F213" s="2">
        <v>1103516.0926770568</v>
      </c>
      <c r="G213" s="2">
        <f t="shared" si="41"/>
        <v>739997.71428571432</v>
      </c>
      <c r="H213" s="2">
        <f t="shared" si="39"/>
        <v>114457416.95248295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2035211.8571428524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1119246.8247298896</v>
      </c>
      <c r="Q213" s="2">
        <f t="shared" si="42"/>
        <v>750000</v>
      </c>
      <c r="R213" s="2">
        <f t="shared" si="40"/>
        <v>116323135.55942312</v>
      </c>
      <c r="S213" s="2">
        <f t="shared" si="17"/>
        <v>739997.71428571641</v>
      </c>
      <c r="T213" s="2">
        <f t="shared" si="18"/>
        <v>10002.285714285681</v>
      </c>
      <c r="U213" s="2">
        <f t="shared" si="19"/>
        <v>750000</v>
      </c>
      <c r="V213" s="2">
        <f t="shared" si="34"/>
        <v>52305430.541154593</v>
      </c>
      <c r="W213" s="2">
        <f t="shared" si="20"/>
        <v>724911.81521335244</v>
      </c>
      <c r="X213" s="2">
        <f t="shared" si="6"/>
        <v>25088.184786647558</v>
      </c>
      <c r="Y213" s="2">
        <f t="shared" si="37"/>
        <v>64017705.018268481</v>
      </c>
      <c r="Z213" s="2" t="str">
        <f t="shared" si="8"/>
        <v>HERE</v>
      </c>
      <c r="AA213" s="2">
        <f>IF(Z213="HERE",Y213,AA212+Graph!$G$1*1000)</f>
        <v>64017705.018268481</v>
      </c>
      <c r="AB213" s="2">
        <f t="shared" si="21"/>
        <v>25088.184786647558</v>
      </c>
      <c r="AC213" s="2">
        <f t="shared" si="38"/>
        <v>52305430.541154593</v>
      </c>
      <c r="AD213" s="3">
        <f t="shared" si="10"/>
        <v>52800000</v>
      </c>
      <c r="AE213" s="2">
        <f>IF(AE211&gt;=52800000,52800000,IF(AB192=Graph!G$1*1000,AE212+Graph!G$1*1000,AC213))</f>
        <v>52305430.541154593</v>
      </c>
      <c r="AF213" s="3">
        <f t="shared" si="11"/>
        <v>52305430.541154593</v>
      </c>
      <c r="AG213" s="3">
        <f t="shared" si="29"/>
        <v>49421439.655766666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144</v>
      </c>
      <c r="C214" s="7"/>
      <c r="D214" s="2" t="e">
        <f t="shared" si="12"/>
        <v>#N/A</v>
      </c>
      <c r="E214" s="2" t="e">
        <f t="shared" si="22"/>
        <v>#N/A</v>
      </c>
      <c r="F214" s="2">
        <v>1108023.2864564061</v>
      </c>
      <c r="G214" s="2">
        <f t="shared" si="41"/>
        <v>739997.71428571432</v>
      </c>
      <c r="H214" s="2">
        <f t="shared" si="39"/>
        <v>115197414.66676867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2045214.1428571381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1123828.4093637466</v>
      </c>
      <c r="Q214" s="2">
        <f t="shared" si="42"/>
        <v>750000</v>
      </c>
      <c r="R214" s="2">
        <f t="shared" si="40"/>
        <v>117073135.55942312</v>
      </c>
      <c r="S214" s="2">
        <f t="shared" si="17"/>
        <v>739997.71428571641</v>
      </c>
      <c r="T214" s="2">
        <f t="shared" si="18"/>
        <v>10002.285714285681</v>
      </c>
      <c r="U214" s="2">
        <f t="shared" si="19"/>
        <v>750000</v>
      </c>
      <c r="V214" s="2">
        <f t="shared" si="34"/>
        <v>53034849.550147295</v>
      </c>
      <c r="W214" s="2">
        <f t="shared" si="20"/>
        <v>729419.00899270177</v>
      </c>
      <c r="X214" s="2">
        <f t="shared" si="6"/>
        <v>20580.991007298231</v>
      </c>
      <c r="Y214" s="2">
        <f t="shared" si="37"/>
        <v>64038286.009275779</v>
      </c>
      <c r="Z214" s="2" t="str">
        <f t="shared" si="8"/>
        <v>HERE</v>
      </c>
      <c r="AA214" s="2">
        <f>IF(Z214="HERE",Y214,AA213+Graph!$G$1*1000)</f>
        <v>64038286.009275779</v>
      </c>
      <c r="AB214" s="2">
        <f t="shared" si="21"/>
        <v>20580.991007298231</v>
      </c>
      <c r="AC214" s="2">
        <f t="shared" si="38"/>
        <v>53034849.550147295</v>
      </c>
      <c r="AD214" s="3">
        <f t="shared" si="10"/>
        <v>52800000</v>
      </c>
      <c r="AE214" s="2">
        <f>IF(AE212&gt;=52800000,52800000,IF(AB193=Graph!G$1*1000,AE213+Graph!G$1*1000,AC214))</f>
        <v>53034849.550147295</v>
      </c>
      <c r="AF214" s="3">
        <f t="shared" si="11"/>
        <v>52800000</v>
      </c>
      <c r="AG214" s="3">
        <f t="shared" si="29"/>
        <v>49453178.05274801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145</v>
      </c>
      <c r="C215" s="7"/>
      <c r="D215" s="2" t="e">
        <f t="shared" si="12"/>
        <v>#N/A</v>
      </c>
      <c r="E215" s="2" t="e">
        <f t="shared" si="22"/>
        <v>#N/A</v>
      </c>
      <c r="F215" s="2">
        <v>1112530.4802357256</v>
      </c>
      <c r="G215" s="2">
        <f t="shared" si="41"/>
        <v>739997.71428571432</v>
      </c>
      <c r="H215" s="2">
        <f t="shared" si="39"/>
        <v>115937412.38105439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2055216.4285714237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1128409.9939976037</v>
      </c>
      <c r="Q215" s="2">
        <f t="shared" si="42"/>
        <v>750000</v>
      </c>
      <c r="R215" s="2">
        <f t="shared" si="40"/>
        <v>117823135.55942312</v>
      </c>
      <c r="S215" s="2">
        <f t="shared" si="17"/>
        <v>739997.71428571641</v>
      </c>
      <c r="T215" s="2">
        <f t="shared" si="18"/>
        <v>10002.285714285681</v>
      </c>
      <c r="U215" s="2">
        <f t="shared" si="19"/>
        <v>750000</v>
      </c>
      <c r="V215" s="2">
        <f t="shared" si="34"/>
        <v>53768775.752919316</v>
      </c>
      <c r="W215" s="2">
        <f t="shared" si="20"/>
        <v>733926.20277202129</v>
      </c>
      <c r="X215" s="2">
        <f t="shared" si="6"/>
        <v>16073.797227978706</v>
      </c>
      <c r="Y215" s="2">
        <f t="shared" si="37"/>
        <v>64054359.806503758</v>
      </c>
      <c r="Z215" s="2" t="str">
        <f t="shared" si="8"/>
        <v>HERE</v>
      </c>
      <c r="AA215" s="2">
        <f>IF(Z215="HERE",Y215,AA214+Graph!$G$1*1000)</f>
        <v>64054359.806503758</v>
      </c>
      <c r="AB215" s="2">
        <f t="shared" si="21"/>
        <v>16073.797227978706</v>
      </c>
      <c r="AC215" s="2">
        <f t="shared" si="38"/>
        <v>53768775.752919316</v>
      </c>
      <c r="AD215" s="3">
        <f t="shared" si="10"/>
        <v>52800000</v>
      </c>
      <c r="AE215" s="2">
        <f>IF(AE213&gt;=52800000,52800000,IF(AB194=Graph!G$1*1000,AE214+Graph!G$1*1000,AC215))</f>
        <v>53768775.752919316</v>
      </c>
      <c r="AF215" s="3">
        <f t="shared" si="11"/>
        <v>52800000</v>
      </c>
      <c r="AG215" s="3">
        <f t="shared" si="29"/>
        <v>49485141.809418313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146</v>
      </c>
      <c r="C216" s="7"/>
      <c r="D216" s="2" t="e">
        <f t="shared" si="12"/>
        <v>#N/A</v>
      </c>
      <c r="E216" s="2" t="e">
        <f t="shared" si="22"/>
        <v>#N/A</v>
      </c>
      <c r="F216" s="2">
        <v>1117037.674015075</v>
      </c>
      <c r="G216" s="2">
        <f t="shared" si="41"/>
        <v>739997.71428571432</v>
      </c>
      <c r="H216" s="2">
        <f t="shared" si="39"/>
        <v>116677410.0953401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2065218.7142857094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1132991.5786314309</v>
      </c>
      <c r="Q216" s="2">
        <f t="shared" si="42"/>
        <v>750000</v>
      </c>
      <c r="R216" s="2">
        <f t="shared" si="40"/>
        <v>118573135.55942312</v>
      </c>
      <c r="S216" s="2">
        <f t="shared" si="17"/>
        <v>739997.71428571641</v>
      </c>
      <c r="T216" s="2">
        <f t="shared" si="18"/>
        <v>10002.285714285681</v>
      </c>
      <c r="U216" s="2">
        <f t="shared" si="19"/>
        <v>750000</v>
      </c>
      <c r="V216" s="2">
        <f t="shared" si="34"/>
        <v>54507209.149470657</v>
      </c>
      <c r="W216" s="2">
        <f t="shared" si="20"/>
        <v>738433.39655134082</v>
      </c>
      <c r="X216" s="2">
        <f t="shared" si="6"/>
        <v>11566.603448659182</v>
      </c>
      <c r="Y216" s="2">
        <f t="shared" si="37"/>
        <v>64065926.409952417</v>
      </c>
      <c r="Z216" s="2" t="str">
        <f t="shared" si="8"/>
        <v>HERE</v>
      </c>
      <c r="AA216" s="2">
        <f>IF(Z216="HERE",Y216,AA215+Graph!$G$1*1000)</f>
        <v>64065926.409952417</v>
      </c>
      <c r="AB216" s="2">
        <f t="shared" si="21"/>
        <v>11566.603448659182</v>
      </c>
      <c r="AC216" s="2">
        <f t="shared" si="38"/>
        <v>54507209.149470657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49517330.925777584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147</v>
      </c>
      <c r="C217" s="7"/>
      <c r="D217" s="2" t="e">
        <f t="shared" si="12"/>
        <v>#N/A</v>
      </c>
      <c r="E217" s="2" t="e">
        <f t="shared" si="22"/>
        <v>#N/A</v>
      </c>
      <c r="F217" s="2">
        <v>1121544.8677943945</v>
      </c>
      <c r="G217" s="2">
        <f t="shared" si="41"/>
        <v>739997.71428571432</v>
      </c>
      <c r="H217" s="2">
        <f t="shared" si="39"/>
        <v>117417407.80962582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2075220.9999999951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1137573.1632652879</v>
      </c>
      <c r="Q217" s="2">
        <f t="shared" si="42"/>
        <v>750000</v>
      </c>
      <c r="R217" s="2">
        <f t="shared" si="40"/>
        <v>119323135.55942312</v>
      </c>
      <c r="S217" s="2">
        <f t="shared" si="17"/>
        <v>739997.71428571641</v>
      </c>
      <c r="T217" s="2">
        <f t="shared" si="18"/>
        <v>10002.285714285681</v>
      </c>
      <c r="U217" s="2">
        <f t="shared" si="19"/>
        <v>750000</v>
      </c>
      <c r="V217" s="2">
        <f t="shared" si="34"/>
        <v>55250149.739801347</v>
      </c>
      <c r="W217" s="2">
        <f t="shared" si="20"/>
        <v>742940.59033069015</v>
      </c>
      <c r="X217" s="2">
        <f t="shared" si="6"/>
        <v>7059.4096693098545</v>
      </c>
      <c r="Y217" s="2">
        <f t="shared" si="37"/>
        <v>64072985.819621727</v>
      </c>
      <c r="Z217" s="2" t="str">
        <f t="shared" si="8"/>
        <v>HERE</v>
      </c>
      <c r="AA217" s="2">
        <f>IF(Z217="HERE",Y217,AA216+Graph!$G$1*1000)</f>
        <v>64072985.819621727</v>
      </c>
      <c r="AB217" s="2">
        <f t="shared" si="21"/>
        <v>7059.4096693098545</v>
      </c>
      <c r="AC217" s="2">
        <f t="shared" si="38"/>
        <v>55250149.739801347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49549745.401825823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148</v>
      </c>
      <c r="C218" s="7"/>
      <c r="D218" s="2" t="e">
        <f t="shared" si="12"/>
        <v>#N/A</v>
      </c>
      <c r="E218" s="2" t="e">
        <f t="shared" si="22"/>
        <v>#N/A</v>
      </c>
      <c r="F218" s="2">
        <v>1126052.061573714</v>
      </c>
      <c r="G218" s="2">
        <f t="shared" si="41"/>
        <v>739997.71428571432</v>
      </c>
      <c r="H218" s="2">
        <f t="shared" si="39"/>
        <v>118157405.52391154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2085223.2857142808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1142154.7478991449</v>
      </c>
      <c r="Q218" s="2">
        <f t="shared" si="42"/>
        <v>750000</v>
      </c>
      <c r="R218" s="2">
        <f t="shared" si="40"/>
        <v>120073135.55942312</v>
      </c>
      <c r="S218" s="2">
        <f t="shared" si="17"/>
        <v>739997.71428571641</v>
      </c>
      <c r="T218" s="2">
        <f t="shared" si="18"/>
        <v>10002.285714285681</v>
      </c>
      <c r="U218" s="2">
        <f t="shared" si="19"/>
        <v>750000</v>
      </c>
      <c r="V218" s="2">
        <f t="shared" si="34"/>
        <v>55997597.523911357</v>
      </c>
      <c r="W218" s="2">
        <f t="shared" si="20"/>
        <v>747447.78411000967</v>
      </c>
      <c r="X218" s="2">
        <f t="shared" si="6"/>
        <v>2552.2158899903297</v>
      </c>
      <c r="Y218" s="2">
        <f t="shared" si="37"/>
        <v>64075538.035511717</v>
      </c>
      <c r="Z218" s="2" t="str">
        <f t="shared" si="8"/>
        <v>HERE</v>
      </c>
      <c r="AA218" s="2">
        <f>IF(Z218="HERE",Y218,AA217+Graph!$G$1*1000)</f>
        <v>64075538.035511717</v>
      </c>
      <c r="AB218" s="2">
        <f t="shared" si="21"/>
        <v>2552.2158899903297</v>
      </c>
      <c r="AC218" s="2">
        <f t="shared" si="38"/>
        <v>55997597.523911357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49582385.237563021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149</v>
      </c>
      <c r="C219" s="7"/>
      <c r="D219" s="2" t="e">
        <f t="shared" si="12"/>
        <v>#N/A</v>
      </c>
      <c r="E219" s="2" t="e">
        <f t="shared" si="22"/>
        <v>#N/A</v>
      </c>
      <c r="F219" s="2">
        <v>1130559.2553530633</v>
      </c>
      <c r="G219" s="2">
        <f t="shared" si="41"/>
        <v>739997.71428571432</v>
      </c>
      <c r="H219" s="2">
        <f t="shared" si="39"/>
        <v>118897403.23819725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2095225.5714285665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1146736.3325330019</v>
      </c>
      <c r="Q219" s="2">
        <f t="shared" si="42"/>
        <v>750000</v>
      </c>
      <c r="R219" s="2">
        <f t="shared" si="40"/>
        <v>120823135.55942312</v>
      </c>
      <c r="S219" s="2">
        <f t="shared" si="17"/>
        <v>739997.71428571641</v>
      </c>
      <c r="T219" s="2">
        <f t="shared" si="18"/>
        <v>10002.285714285681</v>
      </c>
      <c r="U219" s="2">
        <f t="shared" si="19"/>
        <v>750000</v>
      </c>
      <c r="V219" s="2">
        <f t="shared" si="34"/>
        <v>56737595.238197073</v>
      </c>
      <c r="W219" s="2">
        <f t="shared" si="20"/>
        <v>739997.71428571641</v>
      </c>
      <c r="X219" s="2">
        <f t="shared" si="6"/>
        <v>10002.285714283586</v>
      </c>
      <c r="Y219" s="2">
        <f t="shared" si="37"/>
        <v>64085540.321226001</v>
      </c>
      <c r="Z219" s="2" t="str">
        <f t="shared" si="8"/>
        <v>HERE</v>
      </c>
      <c r="AA219" s="2">
        <f>IF(Z219="HERE",Y219,AA218+Graph!$G$1*1000)</f>
        <v>64085540.321226001</v>
      </c>
      <c r="AB219" s="2">
        <f t="shared" si="21"/>
        <v>10002.285714283586</v>
      </c>
      <c r="AC219" s="2">
        <f t="shared" si="38"/>
        <v>56737595.238197073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49615250.432989195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150</v>
      </c>
      <c r="C220" s="7"/>
      <c r="D220" s="2" t="e">
        <f t="shared" si="12"/>
        <v>#N/A</v>
      </c>
      <c r="E220" s="2" t="e">
        <f t="shared" si="22"/>
        <v>#N/A</v>
      </c>
      <c r="F220" s="2">
        <v>1135066.4491323829</v>
      </c>
      <c r="G220" s="2">
        <f t="shared" si="41"/>
        <v>739997.71428571432</v>
      </c>
      <c r="H220" s="2">
        <f t="shared" si="39"/>
        <v>119637400.95248297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2105227.8571428522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1151317.9171668589</v>
      </c>
      <c r="Q220" s="2">
        <f t="shared" si="42"/>
        <v>750000</v>
      </c>
      <c r="R220" s="2">
        <f t="shared" si="40"/>
        <v>121573135.55942312</v>
      </c>
      <c r="S220" s="2">
        <f t="shared" si="17"/>
        <v>739997.71428571641</v>
      </c>
      <c r="T220" s="2">
        <f t="shared" si="18"/>
        <v>10002.285714285681</v>
      </c>
      <c r="U220" s="2">
        <f t="shared" si="19"/>
        <v>750000</v>
      </c>
      <c r="V220" s="2">
        <f t="shared" si="34"/>
        <v>57477592.95248279</v>
      </c>
      <c r="W220" s="2">
        <f t="shared" si="20"/>
        <v>739997.71428571641</v>
      </c>
      <c r="X220" s="2">
        <f t="shared" si="6"/>
        <v>10002.285714283586</v>
      </c>
      <c r="Y220" s="2">
        <f t="shared" si="37"/>
        <v>64095542.606940284</v>
      </c>
      <c r="Z220" s="2" t="str">
        <f t="shared" si="8"/>
        <v>HERE</v>
      </c>
      <c r="AA220" s="2">
        <f>IF(Z220="HERE",Y220,AA219+Graph!$G$1*1000)</f>
        <v>64095542.606940284</v>
      </c>
      <c r="AB220" s="2">
        <f t="shared" si="21"/>
        <v>10002.285714283586</v>
      </c>
      <c r="AC220" s="2">
        <f t="shared" si="38"/>
        <v>57477592.95248279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49648340.988104329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151</v>
      </c>
      <c r="C221" s="7"/>
      <c r="D221" s="2" t="e">
        <f t="shared" si="12"/>
        <v>#N/A</v>
      </c>
      <c r="E221" s="2" t="e">
        <f t="shared" si="22"/>
        <v>#N/A</v>
      </c>
      <c r="F221" s="2">
        <v>1139573.6429117024</v>
      </c>
      <c r="G221" s="2">
        <f t="shared" si="41"/>
        <v>739997.71428571432</v>
      </c>
      <c r="H221" s="2">
        <f t="shared" si="39"/>
        <v>120377398.66676868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2115230.1428571381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1155899.5018007159</v>
      </c>
      <c r="Q221" s="2">
        <f t="shared" si="42"/>
        <v>750000</v>
      </c>
      <c r="R221" s="2">
        <f t="shared" si="40"/>
        <v>122323135.55942312</v>
      </c>
      <c r="S221" s="2">
        <f t="shared" si="17"/>
        <v>739997.71428571641</v>
      </c>
      <c r="T221" s="2">
        <f t="shared" si="18"/>
        <v>10002.285714285914</v>
      </c>
      <c r="U221" s="2">
        <f t="shared" si="19"/>
        <v>750000</v>
      </c>
      <c r="V221" s="2">
        <f t="shared" si="34"/>
        <v>58217590.666768506</v>
      </c>
      <c r="W221" s="2">
        <f t="shared" si="20"/>
        <v>739997.71428571641</v>
      </c>
      <c r="X221" s="2">
        <f t="shared" si="6"/>
        <v>10002.285714283586</v>
      </c>
      <c r="Y221" s="2">
        <f t="shared" si="37"/>
        <v>64105544.892654568</v>
      </c>
      <c r="Z221" s="2" t="str">
        <f t="shared" si="8"/>
        <v>HERE</v>
      </c>
      <c r="AA221" s="2">
        <f>IF(Z221="HERE",Y221,AA220+Graph!$G$1*1000)</f>
        <v>64105544.892654568</v>
      </c>
      <c r="AB221" s="2">
        <f t="shared" si="21"/>
        <v>10002.285714283586</v>
      </c>
      <c r="AC221" s="2">
        <f t="shared" si="38"/>
        <v>58217590.666768506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49681656.902908437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152</v>
      </c>
      <c r="C222" s="7"/>
      <c r="D222" s="2" t="e">
        <f t="shared" si="12"/>
        <v>#N/A</v>
      </c>
      <c r="E222" s="2" t="e">
        <f t="shared" si="22"/>
        <v>#N/A</v>
      </c>
      <c r="F222" s="2">
        <v>1144080.8366910517</v>
      </c>
      <c r="G222" s="2">
        <f t="shared" si="41"/>
        <v>739997.71428571432</v>
      </c>
      <c r="H222" s="2">
        <f t="shared" si="39"/>
        <v>121117396.3810544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2125232.428571424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1160481.0864345729</v>
      </c>
      <c r="Q222" s="2">
        <f t="shared" si="42"/>
        <v>750000</v>
      </c>
      <c r="R222" s="2">
        <f t="shared" si="40"/>
        <v>123073135.55942312</v>
      </c>
      <c r="S222" s="2">
        <f t="shared" si="17"/>
        <v>739997.71428571641</v>
      </c>
      <c r="T222" s="2">
        <f t="shared" si="18"/>
        <v>10002.285714285914</v>
      </c>
      <c r="U222" s="2">
        <f t="shared" si="19"/>
        <v>750000</v>
      </c>
      <c r="V222" s="2">
        <f t="shared" si="34"/>
        <v>58957588.381054223</v>
      </c>
      <c r="W222" s="2">
        <f t="shared" si="20"/>
        <v>739997.71428571641</v>
      </c>
      <c r="X222" s="2">
        <f t="shared" si="6"/>
        <v>10002.285714283586</v>
      </c>
      <c r="Y222" s="2">
        <f t="shared" si="37"/>
        <v>64115547.178368852</v>
      </c>
      <c r="Z222" s="2" t="str">
        <f t="shared" si="8"/>
        <v>HERE</v>
      </c>
      <c r="AA222" s="2">
        <f>IF(Z222="HERE",Y222,AA221+Graph!$G$1*1000)</f>
        <v>64115547.178368852</v>
      </c>
      <c r="AB222" s="2">
        <f t="shared" si="21"/>
        <v>10002.285714283586</v>
      </c>
      <c r="AC222" s="2">
        <f t="shared" si="38"/>
        <v>58957588.381054223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49715198.177401505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153</v>
      </c>
      <c r="C223" s="7"/>
      <c r="D223" s="2" t="e">
        <f t="shared" si="12"/>
        <v>#N/A</v>
      </c>
      <c r="E223" s="2" t="e">
        <f t="shared" si="22"/>
        <v>#N/A</v>
      </c>
      <c r="F223" s="2">
        <v>1148588.0304703712</v>
      </c>
      <c r="G223" s="2">
        <f t="shared" si="41"/>
        <v>739997.71428571432</v>
      </c>
      <c r="H223" s="2">
        <f t="shared" si="39"/>
        <v>121857394.09534012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2135234.7142857099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1165062.6710684299</v>
      </c>
      <c r="Q223" s="2">
        <f t="shared" si="42"/>
        <v>750000</v>
      </c>
      <c r="R223" s="2">
        <f t="shared" si="40"/>
        <v>123823135.55942312</v>
      </c>
      <c r="S223" s="2">
        <f t="shared" si="17"/>
        <v>739997.71428571641</v>
      </c>
      <c r="T223" s="2">
        <f t="shared" si="18"/>
        <v>10002.285714285914</v>
      </c>
      <c r="U223" s="2">
        <f t="shared" si="19"/>
        <v>750000</v>
      </c>
      <c r="V223" s="2">
        <f t="shared" si="34"/>
        <v>59697586.095339939</v>
      </c>
      <c r="W223" s="2">
        <f t="shared" si="20"/>
        <v>739997.71428571641</v>
      </c>
      <c r="X223" s="2">
        <f t="shared" si="6"/>
        <v>10002.285714283586</v>
      </c>
      <c r="Y223" s="2">
        <f t="shared" ref="Y223:Y286" si="43">IF(COUNT($C224)=0,IF(COUNT($C223)=1,C223,SUM(Y222+X223)),C223)</f>
        <v>64125549.464083135</v>
      </c>
      <c r="Z223" s="2" t="str">
        <f t="shared" si="8"/>
        <v>HERE</v>
      </c>
      <c r="AA223" s="2">
        <f>IF(Z223="HERE",Y223,AA222+Graph!$G$1*1000)</f>
        <v>64125549.464083135</v>
      </c>
      <c r="AB223" s="2">
        <f t="shared" si="21"/>
        <v>10002.285714283586</v>
      </c>
      <c r="AC223" s="2">
        <f t="shared" ref="AC223:AC286" si="44">IF(Z224="HERE",V223,AC222)</f>
        <v>59697586.095339939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49748964.811583541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154</v>
      </c>
      <c r="C224" s="7"/>
      <c r="D224" s="2" t="e">
        <f t="shared" si="12"/>
        <v>#N/A</v>
      </c>
      <c r="E224" s="2" t="e">
        <f t="shared" si="22"/>
        <v>#N/A</v>
      </c>
      <c r="F224" s="2">
        <v>1153095.2242496908</v>
      </c>
      <c r="G224" s="2">
        <f t="shared" si="41"/>
        <v>739997.71428571432</v>
      </c>
      <c r="H224" s="2">
        <f t="shared" ref="H224:H287" si="45">IF(COUNT($C225)=0,IF(COUNT($C224)=1,C224,SUM(H223+G224)),C224)</f>
        <v>122597391.80962583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2145236.9999999958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1169644.2557022572</v>
      </c>
      <c r="Q224" s="2">
        <f t="shared" si="42"/>
        <v>750000</v>
      </c>
      <c r="R224" s="2">
        <f t="shared" ref="R224:R287" si="46">IF(COUNT($C225)=0,IF(COUNT($C224)=1,M224,SUM(R223+Q224)),M224)</f>
        <v>124573135.55942312</v>
      </c>
      <c r="S224" s="2">
        <f t="shared" si="17"/>
        <v>739997.71428571641</v>
      </c>
      <c r="T224" s="2">
        <f t="shared" si="18"/>
        <v>10002.285714285914</v>
      </c>
      <c r="U224" s="2">
        <f t="shared" si="19"/>
        <v>750000</v>
      </c>
      <c r="V224" s="2">
        <f t="shared" si="34"/>
        <v>60437583.809625655</v>
      </c>
      <c r="W224" s="2">
        <f t="shared" si="20"/>
        <v>739997.71428571641</v>
      </c>
      <c r="X224" s="2">
        <f t="shared" si="6"/>
        <v>10002.285714283586</v>
      </c>
      <c r="Y224" s="2">
        <f t="shared" si="43"/>
        <v>64135551.749797419</v>
      </c>
      <c r="Z224" s="2" t="str">
        <f t="shared" si="8"/>
        <v>HERE</v>
      </c>
      <c r="AA224" s="2">
        <f>IF(Z224="HERE",Y224,AA223+Graph!$G$1*1000)</f>
        <v>64135551.749797419</v>
      </c>
      <c r="AB224" s="2">
        <f t="shared" si="21"/>
        <v>10002.285714283586</v>
      </c>
      <c r="AC224" s="2">
        <f t="shared" si="44"/>
        <v>60437583.809625655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49782956.805454545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155</v>
      </c>
      <c r="C225" s="7"/>
      <c r="D225" s="2" t="e">
        <f t="shared" si="12"/>
        <v>#N/A</v>
      </c>
      <c r="E225" s="2" t="e">
        <f t="shared" si="22"/>
        <v>#N/A</v>
      </c>
      <c r="F225" s="2">
        <v>1157602.4180290401</v>
      </c>
      <c r="G225" s="2">
        <f t="shared" si="41"/>
        <v>739997.71428571432</v>
      </c>
      <c r="H225" s="2">
        <f t="shared" si="45"/>
        <v>123337389.52391155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2155239.2857142817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1174225.8403361142</v>
      </c>
      <c r="Q225" s="2">
        <f t="shared" si="42"/>
        <v>750000</v>
      </c>
      <c r="R225" s="2">
        <f t="shared" si="46"/>
        <v>125323135.55942312</v>
      </c>
      <c r="S225" s="2">
        <f t="shared" si="17"/>
        <v>739997.71428571641</v>
      </c>
      <c r="T225" s="2">
        <f t="shared" si="18"/>
        <v>10002.285714285914</v>
      </c>
      <c r="U225" s="2">
        <f t="shared" si="19"/>
        <v>750000</v>
      </c>
      <c r="V225" s="2">
        <f t="shared" si="34"/>
        <v>61177581.523911372</v>
      </c>
      <c r="W225" s="2">
        <f t="shared" si="20"/>
        <v>739997.71428571641</v>
      </c>
      <c r="X225" s="2">
        <f t="shared" si="6"/>
        <v>10002.285714283586</v>
      </c>
      <c r="Y225" s="2">
        <f t="shared" si="43"/>
        <v>64145554.035511702</v>
      </c>
      <c r="Z225" s="2" t="str">
        <f t="shared" si="8"/>
        <v>HERE</v>
      </c>
      <c r="AA225" s="2">
        <f>IF(Z225="HERE",Y225,AA224+Graph!$G$1*1000)</f>
        <v>64145554.035511702</v>
      </c>
      <c r="AB225" s="2">
        <f t="shared" si="21"/>
        <v>10002.285714283586</v>
      </c>
      <c r="AC225" s="2">
        <f t="shared" si="44"/>
        <v>61177581.523911372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49817174.159014516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156</v>
      </c>
      <c r="C226" s="7"/>
      <c r="D226" s="2" t="e">
        <f t="shared" si="12"/>
        <v>#N/A</v>
      </c>
      <c r="E226" s="2" t="e">
        <f t="shared" si="22"/>
        <v>#N/A</v>
      </c>
      <c r="F226" s="2">
        <v>1162109.6118083596</v>
      </c>
      <c r="G226" s="2">
        <f t="shared" si="41"/>
        <v>739997.71428571432</v>
      </c>
      <c r="H226" s="2">
        <f t="shared" si="45"/>
        <v>124077387.23819727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2165241.5714285676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1178807.4249699712</v>
      </c>
      <c r="Q226" s="2">
        <f t="shared" si="42"/>
        <v>750000</v>
      </c>
      <c r="R226" s="2">
        <f t="shared" si="46"/>
        <v>126073135.55942312</v>
      </c>
      <c r="S226" s="2">
        <f t="shared" si="17"/>
        <v>739997.71428571641</v>
      </c>
      <c r="T226" s="2">
        <f t="shared" si="18"/>
        <v>10002.285714285914</v>
      </c>
      <c r="U226" s="2">
        <f t="shared" si="19"/>
        <v>750000</v>
      </c>
      <c r="V226" s="2">
        <f t="shared" si="34"/>
        <v>61917579.238197088</v>
      </c>
      <c r="W226" s="2">
        <f t="shared" si="20"/>
        <v>739997.71428571641</v>
      </c>
      <c r="X226" s="2">
        <f t="shared" si="6"/>
        <v>10002.285714283586</v>
      </c>
      <c r="Y226" s="2">
        <f t="shared" si="43"/>
        <v>64155556.321225986</v>
      </c>
      <c r="Z226" s="2" t="str">
        <f t="shared" si="8"/>
        <v>HERE</v>
      </c>
      <c r="AA226" s="2">
        <f>IF(Z226="HERE",Y226,AA225+Graph!$G$1*1000)</f>
        <v>64155556.321225986</v>
      </c>
      <c r="AB226" s="2">
        <f t="shared" si="21"/>
        <v>10002.285714283586</v>
      </c>
      <c r="AC226" s="2">
        <f t="shared" si="44"/>
        <v>61917579.238197088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49851616.872263446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157</v>
      </c>
      <c r="C227" s="7"/>
      <c r="D227" s="2" t="e">
        <f t="shared" si="12"/>
        <v>#N/A</v>
      </c>
      <c r="E227" s="2" t="e">
        <f t="shared" si="22"/>
        <v>#N/A</v>
      </c>
      <c r="F227" s="2">
        <v>1166616.8055876791</v>
      </c>
      <c r="G227" s="2">
        <f t="shared" si="41"/>
        <v>739997.71428571432</v>
      </c>
      <c r="H227" s="2">
        <f t="shared" si="45"/>
        <v>124817384.95248298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2175243.8571428536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1183389.0096038282</v>
      </c>
      <c r="Q227" s="2">
        <f t="shared" si="42"/>
        <v>750000</v>
      </c>
      <c r="R227" s="2">
        <f t="shared" si="46"/>
        <v>126823135.55942312</v>
      </c>
      <c r="S227" s="2">
        <f t="shared" si="17"/>
        <v>739997.71428571641</v>
      </c>
      <c r="T227" s="2">
        <f t="shared" si="18"/>
        <v>10002.285714285914</v>
      </c>
      <c r="U227" s="2">
        <f t="shared" si="19"/>
        <v>750000</v>
      </c>
      <c r="V227" s="2">
        <f t="shared" si="34"/>
        <v>62657576.952482805</v>
      </c>
      <c r="W227" s="2">
        <f t="shared" si="20"/>
        <v>739997.71428571641</v>
      </c>
      <c r="X227" s="2">
        <f t="shared" si="6"/>
        <v>10002.285714283586</v>
      </c>
      <c r="Y227" s="2">
        <f t="shared" si="43"/>
        <v>64165558.606940269</v>
      </c>
      <c r="Z227" s="2" t="str">
        <f t="shared" si="8"/>
        <v>HERE</v>
      </c>
      <c r="AA227" s="2">
        <f>IF(Z227="HERE",Y227,AA226+Graph!$G$1*1000)</f>
        <v>64165558.606940269</v>
      </c>
      <c r="AB227" s="2">
        <f t="shared" si="21"/>
        <v>10002.285714283586</v>
      </c>
      <c r="AC227" s="2">
        <f t="shared" si="44"/>
        <v>62657576.952482805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49886284.945201352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158</v>
      </c>
      <c r="C228" s="7"/>
      <c r="D228" s="2" t="e">
        <f t="shared" si="12"/>
        <v>#N/A</v>
      </c>
      <c r="E228" s="2" t="e">
        <f t="shared" si="22"/>
        <v>#N/A</v>
      </c>
      <c r="F228" s="2">
        <v>1171123.9993670285</v>
      </c>
      <c r="G228" s="2">
        <f t="shared" si="41"/>
        <v>739997.71428571432</v>
      </c>
      <c r="H228" s="2">
        <f t="shared" si="45"/>
        <v>125557382.6667687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2185246.1428571395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1187970.5942376852</v>
      </c>
      <c r="Q228" s="2">
        <f t="shared" si="42"/>
        <v>750000</v>
      </c>
      <c r="R228" s="2">
        <f t="shared" si="46"/>
        <v>127573135.55942312</v>
      </c>
      <c r="S228" s="2">
        <f t="shared" si="17"/>
        <v>739997.71428571641</v>
      </c>
      <c r="T228" s="2">
        <f t="shared" si="18"/>
        <v>10002.285714285914</v>
      </c>
      <c r="U228" s="2">
        <f t="shared" si="19"/>
        <v>750000</v>
      </c>
      <c r="V228" s="2">
        <f t="shared" si="34"/>
        <v>63397574.666768521</v>
      </c>
      <c r="W228" s="2">
        <f t="shared" si="20"/>
        <v>739997.71428571641</v>
      </c>
      <c r="X228" s="2">
        <f t="shared" si="6"/>
        <v>10002.285714283586</v>
      </c>
      <c r="Y228" s="2">
        <f t="shared" si="43"/>
        <v>64175560.892654553</v>
      </c>
      <c r="Z228" s="2" t="str">
        <f t="shared" si="8"/>
        <v>HERE</v>
      </c>
      <c r="AA228" s="2">
        <f>IF(Z228="HERE",Y228,AA227+Graph!$G$1*1000)</f>
        <v>64175560.892654553</v>
      </c>
      <c r="AB228" s="2">
        <f t="shared" si="21"/>
        <v>10002.285714283586</v>
      </c>
      <c r="AC228" s="2">
        <f t="shared" si="44"/>
        <v>63397574.666768521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49921178.377828218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159</v>
      </c>
      <c r="C229" s="7"/>
      <c r="D229" s="2" t="e">
        <f t="shared" si="12"/>
        <v>#N/A</v>
      </c>
      <c r="E229" s="2" t="e">
        <f t="shared" si="22"/>
        <v>#N/A</v>
      </c>
      <c r="F229" s="2">
        <v>1175631.193146348</v>
      </c>
      <c r="G229" s="2">
        <f t="shared" si="41"/>
        <v>739997.71428571432</v>
      </c>
      <c r="H229" s="2">
        <f t="shared" si="45"/>
        <v>126297380.38105442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2195248.4285714254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1192552.1788715422</v>
      </c>
      <c r="Q229" s="2">
        <f t="shared" si="42"/>
        <v>750000</v>
      </c>
      <c r="R229" s="2">
        <f t="shared" si="46"/>
        <v>128323135.55942312</v>
      </c>
      <c r="S229" s="2">
        <f t="shared" si="17"/>
        <v>739997.71428571641</v>
      </c>
      <c r="T229" s="2">
        <f t="shared" si="18"/>
        <v>10002.285714285914</v>
      </c>
      <c r="U229" s="2">
        <f t="shared" si="19"/>
        <v>750000</v>
      </c>
      <c r="V229" s="2">
        <f t="shared" si="34"/>
        <v>64137572.381054237</v>
      </c>
      <c r="W229" s="2">
        <f t="shared" si="20"/>
        <v>739997.71428571641</v>
      </c>
      <c r="X229" s="2">
        <f t="shared" si="6"/>
        <v>10002.285714283586</v>
      </c>
      <c r="Y229" s="2">
        <f t="shared" si="43"/>
        <v>64185563.178368837</v>
      </c>
      <c r="Z229" s="2" t="str">
        <f t="shared" si="8"/>
        <v>HERE</v>
      </c>
      <c r="AA229" s="2">
        <f>IF(Z229="HERE",Y229,AA228+Graph!$G$1*1000)</f>
        <v>64185563.178368837</v>
      </c>
      <c r="AB229" s="2">
        <f t="shared" si="21"/>
        <v>10002.285714283586</v>
      </c>
      <c r="AC229" s="2">
        <f t="shared" si="44"/>
        <v>63397574.666768521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49956297.170144059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160</v>
      </c>
      <c r="C230" s="7"/>
      <c r="D230" s="2" t="e">
        <f t="shared" si="12"/>
        <v>#N/A</v>
      </c>
      <c r="E230" s="2" t="e">
        <f t="shared" si="22"/>
        <v>#N/A</v>
      </c>
      <c r="F230" s="2">
        <v>1180138.3869256675</v>
      </c>
      <c r="G230" s="2">
        <f t="shared" ref="G230:G293" si="47">IF(F230&gt;750000,$AK$31*1000,F230)</f>
        <v>739997.71428571432</v>
      </c>
      <c r="H230" s="2">
        <f t="shared" si="45"/>
        <v>127037378.09534013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2205250.7142857113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1197133.7635053992</v>
      </c>
      <c r="Q230" s="2">
        <f t="shared" ref="Q230:Q293" si="48">IF(P230&gt;750000,750000,P230)</f>
        <v>750000</v>
      </c>
      <c r="R230" s="2">
        <f t="shared" si="46"/>
        <v>129073135.55942312</v>
      </c>
      <c r="S230" s="2">
        <f t="shared" si="17"/>
        <v>739997.71428571641</v>
      </c>
      <c r="T230" s="2">
        <f t="shared" si="18"/>
        <v>10002.285714285914</v>
      </c>
      <c r="U230" s="2">
        <f t="shared" si="19"/>
        <v>750000</v>
      </c>
      <c r="V230" s="2">
        <f t="shared" si="34"/>
        <v>64877570.095339954</v>
      </c>
      <c r="W230" s="2">
        <f t="shared" si="20"/>
        <v>739997.71428571641</v>
      </c>
      <c r="X230" s="2">
        <f t="shared" si="6"/>
        <v>10002.285714283586</v>
      </c>
      <c r="Y230" s="2">
        <f t="shared" si="43"/>
        <v>64195565.46408312</v>
      </c>
      <c r="Z230" s="2" t="str">
        <f t="shared" si="8"/>
        <v>MEEP</v>
      </c>
      <c r="AA230" s="2">
        <f>IF(Z230="HERE",Y230,AA229+Graph!$G$1*1000)</f>
        <v>64605563.178368837</v>
      </c>
      <c r="AB230" s="2">
        <f t="shared" si="21"/>
        <v>420000</v>
      </c>
      <c r="AC230" s="2">
        <f t="shared" si="44"/>
        <v>63397574.666768521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49991641.32214886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161</v>
      </c>
      <c r="C231" s="7"/>
      <c r="D231" s="2" t="e">
        <f t="shared" si="12"/>
        <v>#N/A</v>
      </c>
      <c r="E231" s="2" t="e">
        <f t="shared" si="22"/>
        <v>#N/A</v>
      </c>
      <c r="F231" s="2">
        <v>1184645.5807050169</v>
      </c>
      <c r="G231" s="2">
        <f t="shared" si="47"/>
        <v>739997.71428571432</v>
      </c>
      <c r="H231" s="2">
        <f t="shared" si="45"/>
        <v>127777375.80962585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2215252.9999999972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1201715.3481392562</v>
      </c>
      <c r="Q231" s="2">
        <f t="shared" si="48"/>
        <v>750000</v>
      </c>
      <c r="R231" s="2">
        <f t="shared" si="46"/>
        <v>129823135.55942312</v>
      </c>
      <c r="S231" s="2">
        <f t="shared" si="17"/>
        <v>739997.71428571641</v>
      </c>
      <c r="T231" s="2">
        <f t="shared" si="18"/>
        <v>10002.285714285914</v>
      </c>
      <c r="U231" s="2">
        <f t="shared" si="19"/>
        <v>750000</v>
      </c>
      <c r="V231" s="2">
        <f t="shared" si="34"/>
        <v>65617567.80962567</v>
      </c>
      <c r="W231" s="2">
        <f t="shared" si="20"/>
        <v>739997.71428571641</v>
      </c>
      <c r="X231" s="2">
        <f t="shared" si="6"/>
        <v>10002.285714283586</v>
      </c>
      <c r="Y231" s="2">
        <f t="shared" si="43"/>
        <v>64205567.749797404</v>
      </c>
      <c r="Z231" s="2" t="str">
        <f t="shared" si="8"/>
        <v>MEEP</v>
      </c>
      <c r="AA231" s="2">
        <f>IF(Z231="HERE",Y231,AA230+Graph!$G$1*1000)</f>
        <v>65025563.178368837</v>
      </c>
      <c r="AB231" s="2">
        <f t="shared" si="21"/>
        <v>420000</v>
      </c>
      <c r="AC231" s="2">
        <f t="shared" si="44"/>
        <v>63397574.666768521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50027210.833842628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162</v>
      </c>
      <c r="C232" s="7"/>
      <c r="D232" s="2" t="e">
        <f t="shared" si="12"/>
        <v>#N/A</v>
      </c>
      <c r="E232" s="2" t="e">
        <f t="shared" si="22"/>
        <v>#N/A</v>
      </c>
      <c r="F232" s="2">
        <v>1189152.7744843364</v>
      </c>
      <c r="G232" s="2">
        <f t="shared" si="47"/>
        <v>739997.71428571432</v>
      </c>
      <c r="H232" s="2">
        <f t="shared" si="45"/>
        <v>128517373.52391157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2225255.2857142831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1206296.9327731133</v>
      </c>
      <c r="Q232" s="2">
        <f t="shared" si="48"/>
        <v>750000</v>
      </c>
      <c r="R232" s="2">
        <f t="shared" si="46"/>
        <v>130573135.55942312</v>
      </c>
      <c r="S232" s="2">
        <f t="shared" si="17"/>
        <v>739997.71428571641</v>
      </c>
      <c r="T232" s="2">
        <f t="shared" si="18"/>
        <v>10002.285714285914</v>
      </c>
      <c r="U232" s="2">
        <f t="shared" si="19"/>
        <v>750000</v>
      </c>
      <c r="V232" s="2">
        <f t="shared" si="34"/>
        <v>66357565.523911387</v>
      </c>
      <c r="W232" s="2">
        <f t="shared" si="20"/>
        <v>739997.71428571641</v>
      </c>
      <c r="X232" s="2">
        <f t="shared" si="6"/>
        <v>10002.285714283586</v>
      </c>
      <c r="Y232" s="2">
        <f t="shared" si="43"/>
        <v>64215570.035511687</v>
      </c>
      <c r="Z232" s="2" t="str">
        <f t="shared" si="8"/>
        <v>MEEP</v>
      </c>
      <c r="AA232" s="2">
        <f>IF(Z232="HERE",Y232,AA231+Graph!$G$1*1000)</f>
        <v>65445563.178368837</v>
      </c>
      <c r="AB232" s="2">
        <f t="shared" si="21"/>
        <v>420000</v>
      </c>
      <c r="AC232" s="2">
        <f t="shared" si="44"/>
        <v>63397574.666768521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50063005.705225363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163</v>
      </c>
      <c r="C233" s="7"/>
      <c r="D233" s="2" t="e">
        <f t="shared" si="12"/>
        <v>#N/A</v>
      </c>
      <c r="E233" s="2" t="e">
        <f t="shared" si="22"/>
        <v>#N/A</v>
      </c>
      <c r="F233" s="2">
        <v>1193659.9682636559</v>
      </c>
      <c r="G233" s="2">
        <f t="shared" si="47"/>
        <v>739997.71428571432</v>
      </c>
      <c r="H233" s="2">
        <f t="shared" si="45"/>
        <v>129257371.23819728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2235257.571428569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1210878.5174069405</v>
      </c>
      <c r="Q233" s="2">
        <f t="shared" si="48"/>
        <v>750000</v>
      </c>
      <c r="R233" s="2">
        <f t="shared" si="46"/>
        <v>131323135.55942312</v>
      </c>
      <c r="S233" s="2">
        <f t="shared" si="17"/>
        <v>739997.71428571641</v>
      </c>
      <c r="T233" s="2">
        <f t="shared" si="18"/>
        <v>10002.285714285914</v>
      </c>
      <c r="U233" s="2">
        <f t="shared" si="19"/>
        <v>750000</v>
      </c>
      <c r="V233" s="2">
        <f t="shared" si="34"/>
        <v>67097563.238197103</v>
      </c>
      <c r="W233" s="2">
        <f t="shared" si="20"/>
        <v>739997.71428571641</v>
      </c>
      <c r="X233" s="2">
        <f t="shared" si="6"/>
        <v>10002.285714283586</v>
      </c>
      <c r="Y233" s="2">
        <f t="shared" si="43"/>
        <v>64225572.321225971</v>
      </c>
      <c r="Z233" s="2" t="str">
        <f t="shared" si="8"/>
        <v>MEEP</v>
      </c>
      <c r="AA233" s="2">
        <f>IF(Z233="HERE",Y233,AA232+Graph!$G$1*1000)</f>
        <v>65865563.178368837</v>
      </c>
      <c r="AB233" s="2">
        <f t="shared" si="21"/>
        <v>420000</v>
      </c>
      <c r="AC233" s="2">
        <f t="shared" si="44"/>
        <v>63397574.666768521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50099025.936297059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164</v>
      </c>
      <c r="C234" s="7"/>
      <c r="D234" s="2" t="e">
        <f t="shared" si="12"/>
        <v>#N/A</v>
      </c>
      <c r="E234" s="2" t="e">
        <f t="shared" si="22"/>
        <v>#N/A</v>
      </c>
      <c r="F234" s="2">
        <v>1198167.1620430052</v>
      </c>
      <c r="G234" s="2">
        <f t="shared" si="47"/>
        <v>739997.71428571432</v>
      </c>
      <c r="H234" s="2">
        <f t="shared" si="45"/>
        <v>129997368.952483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2245259.8571428549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1215460.1020407975</v>
      </c>
      <c r="Q234" s="2">
        <f t="shared" si="48"/>
        <v>750000</v>
      </c>
      <c r="R234" s="2">
        <f t="shared" si="46"/>
        <v>132073135.55942312</v>
      </c>
      <c r="S234" s="2">
        <f t="shared" si="17"/>
        <v>739997.71428571641</v>
      </c>
      <c r="T234" s="2">
        <f t="shared" si="18"/>
        <v>10002.285714285914</v>
      </c>
      <c r="U234" s="2">
        <f t="shared" si="19"/>
        <v>750000</v>
      </c>
      <c r="V234" s="2">
        <f t="shared" si="34"/>
        <v>67837560.95248282</v>
      </c>
      <c r="W234" s="2">
        <f t="shared" si="20"/>
        <v>739997.71428571641</v>
      </c>
      <c r="X234" s="2">
        <f t="shared" si="6"/>
        <v>10002.285714283586</v>
      </c>
      <c r="Y234" s="2">
        <f t="shared" si="43"/>
        <v>64235574.606940255</v>
      </c>
      <c r="Z234" s="2" t="str">
        <f t="shared" si="8"/>
        <v>MEEP</v>
      </c>
      <c r="AA234" s="2">
        <f>IF(Z234="HERE",Y234,AA233+Graph!$G$1*1000)</f>
        <v>66285563.178368837</v>
      </c>
      <c r="AB234" s="2">
        <f t="shared" si="21"/>
        <v>420000</v>
      </c>
      <c r="AC234" s="2">
        <f t="shared" si="44"/>
        <v>63397574.666768521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50135271.52705773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165</v>
      </c>
      <c r="C235" s="7"/>
      <c r="D235" s="2" t="e">
        <f t="shared" si="12"/>
        <v>#N/A</v>
      </c>
      <c r="E235" s="2" t="e">
        <f t="shared" si="22"/>
        <v>#N/A</v>
      </c>
      <c r="F235" s="2">
        <v>1202674.3558223248</v>
      </c>
      <c r="G235" s="2">
        <f t="shared" si="47"/>
        <v>739997.71428571432</v>
      </c>
      <c r="H235" s="2">
        <f t="shared" si="45"/>
        <v>130737366.66676871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2255262.1428571409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1220041.6866746545</v>
      </c>
      <c r="Q235" s="2">
        <f t="shared" si="48"/>
        <v>750000</v>
      </c>
      <c r="R235" s="2">
        <f t="shared" si="46"/>
        <v>132823135.55942312</v>
      </c>
      <c r="S235" s="2">
        <f t="shared" si="17"/>
        <v>739997.71428571641</v>
      </c>
      <c r="T235" s="2">
        <f t="shared" si="18"/>
        <v>10002.285714285914</v>
      </c>
      <c r="U235" s="2">
        <f t="shared" si="19"/>
        <v>750000</v>
      </c>
      <c r="V235" s="2">
        <f t="shared" si="34"/>
        <v>68577558.666768536</v>
      </c>
      <c r="W235" s="2">
        <f t="shared" si="20"/>
        <v>739997.71428571641</v>
      </c>
      <c r="X235" s="2">
        <f t="shared" si="6"/>
        <v>10002.285714283586</v>
      </c>
      <c r="Y235" s="2">
        <f t="shared" si="43"/>
        <v>64245576.892654538</v>
      </c>
      <c r="Z235" s="2" t="str">
        <f t="shared" si="8"/>
        <v>MEEP</v>
      </c>
      <c r="AA235" s="2">
        <f>IF(Z235="HERE",Y235,AA234+Graph!$G$1*1000)</f>
        <v>66705563.178368837</v>
      </c>
      <c r="AB235" s="2">
        <f t="shared" si="21"/>
        <v>420000</v>
      </c>
      <c r="AC235" s="2">
        <f t="shared" si="44"/>
        <v>63397574.666768521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166</v>
      </c>
      <c r="C236" s="7"/>
      <c r="D236" s="2" t="e">
        <f t="shared" si="12"/>
        <v>#N/A</v>
      </c>
      <c r="E236" s="2" t="e">
        <f t="shared" si="22"/>
        <v>#N/A</v>
      </c>
      <c r="F236" s="2">
        <v>1207181.5496016443</v>
      </c>
      <c r="G236" s="2">
        <f t="shared" si="47"/>
        <v>739997.71428571432</v>
      </c>
      <c r="H236" s="2">
        <f t="shared" si="45"/>
        <v>131477364.38105443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2265264.4285714268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1224623.2713085115</v>
      </c>
      <c r="Q236" s="2">
        <f t="shared" si="48"/>
        <v>750000</v>
      </c>
      <c r="R236" s="2">
        <f t="shared" si="46"/>
        <v>133573135.55942312</v>
      </c>
      <c r="S236" s="2">
        <f t="shared" si="17"/>
        <v>739997.71428571641</v>
      </c>
      <c r="T236" s="2">
        <f t="shared" si="18"/>
        <v>10002.285714285914</v>
      </c>
      <c r="U236" s="2">
        <f t="shared" si="19"/>
        <v>750000</v>
      </c>
      <c r="V236" s="2">
        <f t="shared" si="34"/>
        <v>69317556.381054252</v>
      </c>
      <c r="W236" s="2">
        <f t="shared" si="20"/>
        <v>739997.71428571641</v>
      </c>
      <c r="X236" s="2">
        <f t="shared" si="6"/>
        <v>10002.285714283586</v>
      </c>
      <c r="Y236" s="2">
        <f t="shared" si="43"/>
        <v>64255579.178368822</v>
      </c>
      <c r="Z236" s="2" t="str">
        <f t="shared" si="8"/>
        <v>MEEP</v>
      </c>
      <c r="AA236" s="2">
        <f>IF(Z236="HERE",Y236,AA235+Graph!$G$1*1000)</f>
        <v>67125563.178368837</v>
      </c>
      <c r="AB236" s="2">
        <f t="shared" si="21"/>
        <v>420000</v>
      </c>
      <c r="AC236" s="2">
        <f t="shared" si="44"/>
        <v>63397574.666768521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167</v>
      </c>
      <c r="C237" s="7"/>
      <c r="D237" s="2" t="e">
        <f t="shared" si="12"/>
        <v>#N/A</v>
      </c>
      <c r="E237" s="2" t="e">
        <f t="shared" si="22"/>
        <v>#N/A</v>
      </c>
      <c r="F237" s="2">
        <v>1211688.7433809936</v>
      </c>
      <c r="G237" s="2">
        <f t="shared" si="47"/>
        <v>739997.71428571432</v>
      </c>
      <c r="H237" s="2">
        <f t="shared" si="45"/>
        <v>132217362.09534015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2275266.7142857127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1229204.8559423685</v>
      </c>
      <c r="Q237" s="2">
        <f t="shared" si="48"/>
        <v>750000</v>
      </c>
      <c r="R237" s="2">
        <f t="shared" si="46"/>
        <v>134323135.55942312</v>
      </c>
      <c r="S237" s="2">
        <f t="shared" si="17"/>
        <v>739997.71428571641</v>
      </c>
      <c r="T237" s="2">
        <f t="shared" si="18"/>
        <v>10002.285714285914</v>
      </c>
      <c r="U237" s="2">
        <f t="shared" si="19"/>
        <v>750000</v>
      </c>
      <c r="V237" s="2">
        <f t="shared" si="34"/>
        <v>70057554.095339969</v>
      </c>
      <c r="W237" s="2">
        <f t="shared" si="20"/>
        <v>739997.71428571641</v>
      </c>
      <c r="X237" s="2">
        <f t="shared" si="6"/>
        <v>10002.285714283586</v>
      </c>
      <c r="Y237" s="2">
        <f t="shared" si="43"/>
        <v>64265581.464083105</v>
      </c>
      <c r="Z237" s="2" t="str">
        <f t="shared" si="8"/>
        <v>MEEP</v>
      </c>
      <c r="AA237" s="2">
        <f>IF(Z237="HERE",Y237,AA236+Graph!$G$1*1000)</f>
        <v>67545563.178368837</v>
      </c>
      <c r="AB237" s="2">
        <f t="shared" si="21"/>
        <v>420000</v>
      </c>
      <c r="AC237" s="2">
        <f t="shared" si="44"/>
        <v>63397574.666768521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168</v>
      </c>
      <c r="C238" s="7"/>
      <c r="D238" s="2" t="e">
        <f t="shared" si="12"/>
        <v>#N/A</v>
      </c>
      <c r="E238" s="2" t="e">
        <f t="shared" si="22"/>
        <v>#N/A</v>
      </c>
      <c r="F238" s="2">
        <v>1216195.9371603131</v>
      </c>
      <c r="G238" s="2">
        <f t="shared" si="47"/>
        <v>739997.71428571432</v>
      </c>
      <c r="H238" s="2">
        <f t="shared" si="45"/>
        <v>132957359.80962586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2285268.9999999986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1233786.4405762255</v>
      </c>
      <c r="Q238" s="2">
        <f t="shared" si="48"/>
        <v>750000</v>
      </c>
      <c r="R238" s="2">
        <f t="shared" si="46"/>
        <v>135073135.55942312</v>
      </c>
      <c r="S238" s="2">
        <f t="shared" si="17"/>
        <v>739997.71428571641</v>
      </c>
      <c r="T238" s="2">
        <f t="shared" si="18"/>
        <v>10002.285714285914</v>
      </c>
      <c r="U238" s="2">
        <f t="shared" si="19"/>
        <v>750000</v>
      </c>
      <c r="V238" s="2">
        <f t="shared" si="34"/>
        <v>70797551.809625685</v>
      </c>
      <c r="W238" s="2">
        <f t="shared" si="20"/>
        <v>739997.71428571641</v>
      </c>
      <c r="X238" s="2">
        <f t="shared" si="6"/>
        <v>10002.285714283586</v>
      </c>
      <c r="Y238" s="2">
        <f t="shared" si="43"/>
        <v>64275583.749797389</v>
      </c>
      <c r="Z238" s="2" t="str">
        <f t="shared" si="8"/>
        <v>MEEP</v>
      </c>
      <c r="AA238" s="2">
        <f>IF(Z238="HERE",Y238,AA237+Graph!$G$1*1000)</f>
        <v>67965563.178368837</v>
      </c>
      <c r="AB238" s="2">
        <f t="shared" si="21"/>
        <v>420000</v>
      </c>
      <c r="AC238" s="2">
        <f t="shared" si="44"/>
        <v>63397574.666768521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169</v>
      </c>
      <c r="C239" s="7"/>
      <c r="D239" s="2" t="e">
        <f t="shared" si="12"/>
        <v>#N/A</v>
      </c>
      <c r="E239" s="2" t="e">
        <f t="shared" si="22"/>
        <v>#N/A</v>
      </c>
      <c r="F239" s="2">
        <v>1220703.1309396625</v>
      </c>
      <c r="G239" s="2">
        <f t="shared" si="47"/>
        <v>739997.71428571432</v>
      </c>
      <c r="H239" s="2">
        <f t="shared" si="45"/>
        <v>133697357.52391158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2295271.2857142845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1238368.0252100825</v>
      </c>
      <c r="Q239" s="2">
        <f t="shared" si="48"/>
        <v>750000</v>
      </c>
      <c r="R239" s="2">
        <f t="shared" si="46"/>
        <v>135823135.55942312</v>
      </c>
      <c r="S239" s="2">
        <f t="shared" si="17"/>
        <v>739997.71428571641</v>
      </c>
      <c r="T239" s="2">
        <f t="shared" si="18"/>
        <v>10002.285714285914</v>
      </c>
      <c r="U239" s="2">
        <f t="shared" si="19"/>
        <v>750000</v>
      </c>
      <c r="V239" s="2">
        <f t="shared" si="34"/>
        <v>71537549.523911402</v>
      </c>
      <c r="W239" s="2">
        <f t="shared" si="20"/>
        <v>739997.71428571641</v>
      </c>
      <c r="X239" s="2">
        <f t="shared" si="6"/>
        <v>10002.285714283586</v>
      </c>
      <c r="Y239" s="2">
        <f t="shared" si="43"/>
        <v>64285586.035511672</v>
      </c>
      <c r="Z239" s="2" t="str">
        <f t="shared" si="8"/>
        <v>MEEP</v>
      </c>
      <c r="AA239" s="2">
        <f>IF(Z239="HERE",Y239,AA238+Graph!$G$1*1000)</f>
        <v>68385563.178368837</v>
      </c>
      <c r="AB239" s="2">
        <f t="shared" si="21"/>
        <v>420000</v>
      </c>
      <c r="AC239" s="2">
        <f t="shared" si="44"/>
        <v>63397574.666768521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170</v>
      </c>
      <c r="C240" s="7"/>
      <c r="D240" s="2" t="e">
        <f t="shared" si="12"/>
        <v>#N/A</v>
      </c>
      <c r="E240" s="2" t="e">
        <f t="shared" si="22"/>
        <v>#N/A</v>
      </c>
      <c r="F240" s="2">
        <v>1225210.324718982</v>
      </c>
      <c r="G240" s="2">
        <f t="shared" si="47"/>
        <v>739997.71428571432</v>
      </c>
      <c r="H240" s="2">
        <f t="shared" si="45"/>
        <v>134437355.2381973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2305273.5714285704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1242949.6098439395</v>
      </c>
      <c r="Q240" s="2">
        <f t="shared" si="48"/>
        <v>750000</v>
      </c>
      <c r="R240" s="2">
        <f t="shared" si="46"/>
        <v>136573135.55942312</v>
      </c>
      <c r="S240" s="2">
        <f t="shared" si="17"/>
        <v>739997.71428571641</v>
      </c>
      <c r="T240" s="2">
        <f t="shared" si="18"/>
        <v>10002.285714285914</v>
      </c>
      <c r="U240" s="2">
        <f t="shared" si="19"/>
        <v>750000</v>
      </c>
      <c r="V240" s="2">
        <f t="shared" si="34"/>
        <v>72277547.238197118</v>
      </c>
      <c r="W240" s="2">
        <f t="shared" si="20"/>
        <v>739997.71428571641</v>
      </c>
      <c r="X240" s="2">
        <f t="shared" si="6"/>
        <v>10002.285714283586</v>
      </c>
      <c r="Y240" s="2">
        <f t="shared" si="43"/>
        <v>64295588.321225956</v>
      </c>
      <c r="Z240" s="2" t="str">
        <f t="shared" si="8"/>
        <v>MEEP</v>
      </c>
      <c r="AA240" s="2">
        <f>IF(Z240="HERE",Y240,AA239+Graph!$G$1*1000)</f>
        <v>68805563.178368837</v>
      </c>
      <c r="AB240" s="2">
        <f t="shared" si="21"/>
        <v>420000</v>
      </c>
      <c r="AC240" s="2">
        <f t="shared" si="44"/>
        <v>63397574.666768521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171</v>
      </c>
      <c r="C241" s="7"/>
      <c r="D241" s="2" t="e">
        <f t="shared" si="12"/>
        <v>#N/A</v>
      </c>
      <c r="E241" s="2" t="e">
        <f t="shared" si="22"/>
        <v>#N/A</v>
      </c>
      <c r="F241" s="2">
        <v>1229717.5184983015</v>
      </c>
      <c r="G241" s="2">
        <f t="shared" si="47"/>
        <v>739997.71428571432</v>
      </c>
      <c r="H241" s="2">
        <f t="shared" si="45"/>
        <v>135177352.952483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2315275.8571428563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1247531.1944777668</v>
      </c>
      <c r="Q241" s="2">
        <f t="shared" si="48"/>
        <v>750000</v>
      </c>
      <c r="R241" s="2">
        <f t="shared" si="46"/>
        <v>137323135.55942312</v>
      </c>
      <c r="S241" s="2">
        <f t="shared" si="17"/>
        <v>739997.71428570151</v>
      </c>
      <c r="T241" s="2">
        <f t="shared" si="18"/>
        <v>10002.285714285914</v>
      </c>
      <c r="U241" s="2">
        <f t="shared" si="19"/>
        <v>750000</v>
      </c>
      <c r="V241" s="2">
        <f t="shared" si="34"/>
        <v>73017544.952482834</v>
      </c>
      <c r="W241" s="2">
        <f t="shared" si="20"/>
        <v>739997.71428571641</v>
      </c>
      <c r="X241" s="2">
        <f t="shared" si="6"/>
        <v>10002.285714283586</v>
      </c>
      <c r="Y241" s="2">
        <f t="shared" si="43"/>
        <v>64305590.60694024</v>
      </c>
      <c r="Z241" s="2" t="str">
        <f t="shared" si="8"/>
        <v>MEEP</v>
      </c>
      <c r="AA241" s="2">
        <f>IF(Z241="HERE",Y241,AA240+Graph!$G$1*1000)</f>
        <v>69225563.178368837</v>
      </c>
      <c r="AB241" s="2">
        <f t="shared" si="21"/>
        <v>420000</v>
      </c>
      <c r="AC241" s="2">
        <f t="shared" si="44"/>
        <v>63397574.666768521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172</v>
      </c>
      <c r="C242" s="7"/>
      <c r="D242" s="2" t="e">
        <f t="shared" si="12"/>
        <v>#N/A</v>
      </c>
      <c r="E242" s="2" t="e">
        <f t="shared" si="22"/>
        <v>#N/A</v>
      </c>
      <c r="F242" s="2">
        <v>1234224.7122776508</v>
      </c>
      <c r="G242" s="2">
        <f t="shared" si="47"/>
        <v>739997.71428571432</v>
      </c>
      <c r="H242" s="2">
        <f t="shared" si="45"/>
        <v>135917350.6667687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2325278.1428571423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1252112.7791116238</v>
      </c>
      <c r="Q242" s="2">
        <f t="shared" si="48"/>
        <v>750000</v>
      </c>
      <c r="R242" s="2">
        <f t="shared" si="46"/>
        <v>138073135.55942312</v>
      </c>
      <c r="S242" s="2">
        <f t="shared" si="17"/>
        <v>739997.71428570151</v>
      </c>
      <c r="T242" s="2">
        <f t="shared" si="18"/>
        <v>10002.285714285914</v>
      </c>
      <c r="U242" s="2">
        <f t="shared" si="19"/>
        <v>750000</v>
      </c>
      <c r="V242" s="2">
        <f t="shared" si="34"/>
        <v>73757542.666768551</v>
      </c>
      <c r="W242" s="2">
        <f t="shared" si="20"/>
        <v>739997.71428571641</v>
      </c>
      <c r="X242" s="2">
        <f t="shared" si="6"/>
        <v>10002.285714283586</v>
      </c>
      <c r="Y242" s="2">
        <f t="shared" si="43"/>
        <v>64315592.892654523</v>
      </c>
      <c r="Z242" s="2" t="str">
        <f t="shared" si="8"/>
        <v>MEEP</v>
      </c>
      <c r="AA242" s="2">
        <f>IF(Z242="HERE",Y242,AA241+Graph!$G$1*1000)</f>
        <v>69645563.178368837</v>
      </c>
      <c r="AB242" s="2">
        <f t="shared" si="21"/>
        <v>420000</v>
      </c>
      <c r="AC242" s="2">
        <f t="shared" si="44"/>
        <v>63397574.666768521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173</v>
      </c>
      <c r="C243" s="7"/>
      <c r="D243" s="2" t="e">
        <f t="shared" si="12"/>
        <v>#N/A</v>
      </c>
      <c r="E243" s="2" t="e">
        <f t="shared" si="22"/>
        <v>#N/A</v>
      </c>
      <c r="F243" s="2">
        <v>1238731.9060569704</v>
      </c>
      <c r="G243" s="2">
        <f t="shared" si="47"/>
        <v>739997.71428571432</v>
      </c>
      <c r="H243" s="2">
        <f t="shared" si="45"/>
        <v>136657348.3810544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2335280.4285714282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1256694.3637454808</v>
      </c>
      <c r="Q243" s="2">
        <f t="shared" si="48"/>
        <v>750000</v>
      </c>
      <c r="R243" s="2">
        <f t="shared" si="46"/>
        <v>138823135.55942312</v>
      </c>
      <c r="S243" s="2">
        <f t="shared" si="17"/>
        <v>739997.71428570151</v>
      </c>
      <c r="T243" s="2">
        <f t="shared" si="18"/>
        <v>10002.285714285914</v>
      </c>
      <c r="U243" s="2">
        <f t="shared" si="19"/>
        <v>750000</v>
      </c>
      <c r="V243" s="2">
        <f t="shared" si="34"/>
        <v>74497540.381054267</v>
      </c>
      <c r="W243" s="2">
        <f t="shared" si="20"/>
        <v>739997.71428571641</v>
      </c>
      <c r="X243" s="2">
        <f t="shared" si="6"/>
        <v>10002.285714283586</v>
      </c>
      <c r="Y243" s="2">
        <f t="shared" si="43"/>
        <v>64325595.178368807</v>
      </c>
      <c r="Z243" s="2" t="str">
        <f t="shared" si="8"/>
        <v>MEEP</v>
      </c>
      <c r="AA243" s="2">
        <f>IF(Z243="HERE",Y243,AA242+Graph!$G$1*1000)</f>
        <v>70065563.178368837</v>
      </c>
      <c r="AB243" s="2">
        <f t="shared" si="21"/>
        <v>420000</v>
      </c>
      <c r="AC243" s="2">
        <f t="shared" si="44"/>
        <v>63397574.666768521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174</v>
      </c>
      <c r="C244" s="7"/>
      <c r="D244" s="2" t="e">
        <f t="shared" si="12"/>
        <v>#N/A</v>
      </c>
      <c r="E244" s="2" t="e">
        <f t="shared" si="22"/>
        <v>#N/A</v>
      </c>
      <c r="F244" s="2">
        <v>1243239.0998362899</v>
      </c>
      <c r="G244" s="2">
        <f t="shared" si="47"/>
        <v>739997.71428571432</v>
      </c>
      <c r="H244" s="2">
        <f t="shared" si="45"/>
        <v>137397346.0953401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2345282.7142857141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1261275.9483793378</v>
      </c>
      <c r="Q244" s="2">
        <f t="shared" si="48"/>
        <v>750000</v>
      </c>
      <c r="R244" s="2">
        <f t="shared" si="46"/>
        <v>139573135.55942312</v>
      </c>
      <c r="S244" s="2">
        <f t="shared" si="17"/>
        <v>739997.71428570151</v>
      </c>
      <c r="T244" s="2">
        <f t="shared" si="18"/>
        <v>10002.285714285914</v>
      </c>
      <c r="U244" s="2">
        <f t="shared" si="19"/>
        <v>750000</v>
      </c>
      <c r="V244" s="2">
        <f t="shared" si="34"/>
        <v>75237538.095339984</v>
      </c>
      <c r="W244" s="2">
        <f t="shared" si="20"/>
        <v>739997.71428571641</v>
      </c>
      <c r="X244" s="2">
        <f t="shared" si="6"/>
        <v>10002.285714283586</v>
      </c>
      <c r="Y244" s="2">
        <f t="shared" si="43"/>
        <v>64335597.46408309</v>
      </c>
      <c r="Z244" s="2" t="str">
        <f t="shared" si="8"/>
        <v>MEEP</v>
      </c>
      <c r="AA244" s="2">
        <f>IF(Z244="HERE",Y244,AA243+Graph!$G$1*1000)</f>
        <v>70485563.178368837</v>
      </c>
      <c r="AB244" s="2">
        <f t="shared" si="21"/>
        <v>420000</v>
      </c>
      <c r="AC244" s="2">
        <f t="shared" si="44"/>
        <v>63397574.666768521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175</v>
      </c>
      <c r="C245" s="7"/>
      <c r="D245" s="2" t="e">
        <f t="shared" si="12"/>
        <v>#N/A</v>
      </c>
      <c r="E245" s="2" t="e">
        <f t="shared" si="22"/>
        <v>#N/A</v>
      </c>
      <c r="F245" s="2">
        <v>1247746.2936156392</v>
      </c>
      <c r="G245" s="2">
        <f t="shared" si="47"/>
        <v>739997.71428571432</v>
      </c>
      <c r="H245" s="2">
        <f t="shared" si="45"/>
        <v>138137343.8096258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2355285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1265857.5330131948</v>
      </c>
      <c r="Q245" s="2">
        <f t="shared" si="48"/>
        <v>750000</v>
      </c>
      <c r="R245" s="2">
        <f t="shared" si="46"/>
        <v>140323135.55942312</v>
      </c>
      <c r="S245" s="2">
        <f t="shared" si="17"/>
        <v>739997.71428570151</v>
      </c>
      <c r="T245" s="2">
        <f t="shared" si="18"/>
        <v>10002.285714285914</v>
      </c>
      <c r="U245" s="2">
        <f t="shared" si="19"/>
        <v>750000</v>
      </c>
      <c r="V245" s="2">
        <f t="shared" si="34"/>
        <v>75977535.8096257</v>
      </c>
      <c r="W245" s="2">
        <f t="shared" si="20"/>
        <v>739997.71428571641</v>
      </c>
      <c r="X245" s="2">
        <f t="shared" si="6"/>
        <v>10002.285714283586</v>
      </c>
      <c r="Y245" s="2">
        <f t="shared" si="43"/>
        <v>64345599.749797374</v>
      </c>
      <c r="Z245" s="2" t="str">
        <f t="shared" si="8"/>
        <v>MEEP</v>
      </c>
      <c r="AA245" s="2">
        <f>IF(Z245="HERE",Y245,AA244+Graph!$G$1*1000)</f>
        <v>70905563.178368837</v>
      </c>
      <c r="AB245" s="2">
        <f t="shared" si="21"/>
        <v>420000</v>
      </c>
      <c r="AC245" s="2">
        <f t="shared" si="44"/>
        <v>63397574.666768521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176</v>
      </c>
      <c r="C246" s="7"/>
      <c r="D246" s="2" t="e">
        <f t="shared" si="12"/>
        <v>#N/A</v>
      </c>
      <c r="E246" s="2" t="e">
        <f t="shared" si="22"/>
        <v>#N/A</v>
      </c>
      <c r="F246" s="2">
        <v>1252253.4873949587</v>
      </c>
      <c r="G246" s="2">
        <f t="shared" si="47"/>
        <v>739997.71428571432</v>
      </c>
      <c r="H246" s="2">
        <f t="shared" si="45"/>
        <v>138877341.52391151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2365287.2857142859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1270439.1176470518</v>
      </c>
      <c r="Q246" s="2">
        <f t="shared" si="48"/>
        <v>750000</v>
      </c>
      <c r="R246" s="2">
        <f t="shared" si="46"/>
        <v>141073135.55942312</v>
      </c>
      <c r="S246" s="2">
        <f t="shared" si="17"/>
        <v>739997.71428570151</v>
      </c>
      <c r="T246" s="2">
        <f t="shared" si="18"/>
        <v>10002.285714285914</v>
      </c>
      <c r="U246" s="2">
        <f t="shared" si="19"/>
        <v>750000</v>
      </c>
      <c r="V246" s="2">
        <f t="shared" si="34"/>
        <v>76717533.523911417</v>
      </c>
      <c r="W246" s="2">
        <f t="shared" si="20"/>
        <v>739997.71428571641</v>
      </c>
      <c r="X246" s="2">
        <f t="shared" si="6"/>
        <v>10002.285714283586</v>
      </c>
      <c r="Y246" s="2">
        <f t="shared" si="43"/>
        <v>64355602.035511658</v>
      </c>
      <c r="Z246" s="2" t="str">
        <f t="shared" si="8"/>
        <v>MEEP</v>
      </c>
      <c r="AA246" s="2">
        <f>IF(Z246="HERE",Y246,AA245+Graph!$G$1*1000)</f>
        <v>71325563.178368837</v>
      </c>
      <c r="AB246" s="2">
        <f t="shared" si="21"/>
        <v>420000</v>
      </c>
      <c r="AC246" s="2">
        <f t="shared" si="44"/>
        <v>63397574.666768521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177</v>
      </c>
      <c r="C247" s="7"/>
      <c r="D247" s="2" t="e">
        <f t="shared" si="12"/>
        <v>#N/A</v>
      </c>
      <c r="E247" s="2" t="e">
        <f t="shared" si="22"/>
        <v>#N/A</v>
      </c>
      <c r="F247" s="2">
        <v>1256760.6811742783</v>
      </c>
      <c r="G247" s="2">
        <f t="shared" si="47"/>
        <v>739997.71428571432</v>
      </c>
      <c r="H247" s="2">
        <f t="shared" si="45"/>
        <v>139617339.23819721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2375289.5714285718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1275020.7022809088</v>
      </c>
      <c r="Q247" s="2">
        <f t="shared" si="48"/>
        <v>750000</v>
      </c>
      <c r="R247" s="2">
        <f t="shared" si="46"/>
        <v>141823135.55942312</v>
      </c>
      <c r="S247" s="2">
        <f t="shared" si="17"/>
        <v>739997.71428570151</v>
      </c>
      <c r="T247" s="2">
        <f t="shared" si="18"/>
        <v>10002.285714285914</v>
      </c>
      <c r="U247" s="2">
        <f t="shared" si="19"/>
        <v>750000</v>
      </c>
      <c r="V247" s="2">
        <f t="shared" si="34"/>
        <v>77457531.238197133</v>
      </c>
      <c r="W247" s="2">
        <f t="shared" si="20"/>
        <v>739997.71428571641</v>
      </c>
      <c r="X247" s="2">
        <f t="shared" si="6"/>
        <v>10002.285714283586</v>
      </c>
      <c r="Y247" s="2">
        <f t="shared" si="43"/>
        <v>64365604.321225941</v>
      </c>
      <c r="Z247" s="2" t="str">
        <f t="shared" si="8"/>
        <v>MEEP</v>
      </c>
      <c r="AA247" s="2">
        <f>IF(Z247="HERE",Y247,AA246+Graph!$G$1*1000)</f>
        <v>71745563.178368837</v>
      </c>
      <c r="AB247" s="2">
        <f t="shared" si="21"/>
        <v>420000</v>
      </c>
      <c r="AC247" s="2">
        <f t="shared" si="44"/>
        <v>63397574.666768521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178</v>
      </c>
      <c r="C248" s="7"/>
      <c r="D248" s="2" t="e">
        <f t="shared" si="12"/>
        <v>#N/A</v>
      </c>
      <c r="E248" s="2" t="e">
        <f t="shared" si="22"/>
        <v>#N/A</v>
      </c>
      <c r="F248" s="2">
        <v>1261267.8749536276</v>
      </c>
      <c r="G248" s="2">
        <f t="shared" si="47"/>
        <v>739997.71428571432</v>
      </c>
      <c r="H248" s="2">
        <f t="shared" si="45"/>
        <v>140357336.95248291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2385291.8571428577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1279602.2869147658</v>
      </c>
      <c r="Q248" s="2">
        <f t="shared" si="48"/>
        <v>750000</v>
      </c>
      <c r="R248" s="2">
        <f t="shared" si="46"/>
        <v>142573135.55942312</v>
      </c>
      <c r="S248" s="2">
        <f t="shared" si="17"/>
        <v>739997.71428570151</v>
      </c>
      <c r="T248" s="2">
        <f t="shared" si="18"/>
        <v>10002.285714285914</v>
      </c>
      <c r="U248" s="2">
        <f t="shared" si="19"/>
        <v>750000</v>
      </c>
      <c r="V248" s="2">
        <f t="shared" si="34"/>
        <v>78197528.952482849</v>
      </c>
      <c r="W248" s="2">
        <f t="shared" si="20"/>
        <v>739997.71428571641</v>
      </c>
      <c r="X248" s="2">
        <f t="shared" si="6"/>
        <v>10002.285714283586</v>
      </c>
      <c r="Y248" s="2">
        <f t="shared" si="43"/>
        <v>64375606.606940225</v>
      </c>
      <c r="Z248" s="2" t="str">
        <f t="shared" si="8"/>
        <v>MEEP</v>
      </c>
      <c r="AA248" s="2">
        <f>IF(Z248="HERE",Y248,AA247+Graph!$G$1*1000)</f>
        <v>72165563.178368837</v>
      </c>
      <c r="AB248" s="2">
        <f t="shared" si="21"/>
        <v>420000</v>
      </c>
      <c r="AC248" s="2">
        <f t="shared" si="44"/>
        <v>63397574.666768521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179</v>
      </c>
      <c r="C249" s="7"/>
      <c r="D249" s="2" t="e">
        <f t="shared" si="12"/>
        <v>#N/A</v>
      </c>
      <c r="E249" s="2" t="e">
        <f t="shared" si="22"/>
        <v>#N/A</v>
      </c>
      <c r="F249" s="2">
        <v>1265775.0687329471</v>
      </c>
      <c r="G249" s="2">
        <f t="shared" si="47"/>
        <v>739997.71428571432</v>
      </c>
      <c r="H249" s="2">
        <f t="shared" si="45"/>
        <v>141097334.66676861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2395294.1428571437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1284183.8715486228</v>
      </c>
      <c r="Q249" s="2">
        <f t="shared" si="48"/>
        <v>750000</v>
      </c>
      <c r="R249" s="2">
        <f t="shared" si="46"/>
        <v>143323135.55942312</v>
      </c>
      <c r="S249" s="2">
        <f t="shared" si="17"/>
        <v>739997.71428570151</v>
      </c>
      <c r="T249" s="2">
        <f t="shared" si="18"/>
        <v>10002.285714285914</v>
      </c>
      <c r="U249" s="2">
        <f t="shared" si="19"/>
        <v>750000</v>
      </c>
      <c r="V249" s="2">
        <f t="shared" si="34"/>
        <v>78937526.666768566</v>
      </c>
      <c r="W249" s="2">
        <f t="shared" si="20"/>
        <v>739997.71428571641</v>
      </c>
      <c r="X249" s="2">
        <f t="shared" si="6"/>
        <v>10002.285714283586</v>
      </c>
      <c r="Y249" s="2">
        <f t="shared" si="43"/>
        <v>64385608.892654508</v>
      </c>
      <c r="Z249" s="2" t="str">
        <f t="shared" si="8"/>
        <v>MEEP</v>
      </c>
      <c r="AA249" s="2">
        <f>IF(Z249="HERE",Y249,AA248+Graph!$G$1*1000)</f>
        <v>72585563.178368837</v>
      </c>
      <c r="AB249" s="2">
        <f t="shared" si="21"/>
        <v>420000</v>
      </c>
      <c r="AC249" s="2">
        <f t="shared" si="44"/>
        <v>63397574.666768521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180</v>
      </c>
      <c r="C250" s="7"/>
      <c r="D250" s="2" t="e">
        <f t="shared" si="12"/>
        <v>#N/A</v>
      </c>
      <c r="E250" s="2" t="e">
        <f t="shared" si="22"/>
        <v>#N/A</v>
      </c>
      <c r="F250" s="2">
        <v>1270282.2625122666</v>
      </c>
      <c r="G250" s="2">
        <f t="shared" si="47"/>
        <v>739997.71428571432</v>
      </c>
      <c r="H250" s="2">
        <f t="shared" si="45"/>
        <v>141837332.38105431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2405296.4285714296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1288765.4561824501</v>
      </c>
      <c r="Q250" s="2">
        <f t="shared" si="48"/>
        <v>750000</v>
      </c>
      <c r="R250" s="2">
        <f t="shared" si="46"/>
        <v>144073135.55942312</v>
      </c>
      <c r="S250" s="2">
        <f t="shared" si="17"/>
        <v>739997.71428570151</v>
      </c>
      <c r="T250" s="2">
        <f t="shared" si="18"/>
        <v>10002.285714285914</v>
      </c>
      <c r="U250" s="2">
        <f t="shared" si="19"/>
        <v>750000</v>
      </c>
      <c r="V250" s="2">
        <f t="shared" si="34"/>
        <v>79677524.381054282</v>
      </c>
      <c r="W250" s="2">
        <f t="shared" si="20"/>
        <v>739997.71428571641</v>
      </c>
      <c r="X250" s="2">
        <f t="shared" si="6"/>
        <v>10002.285714283586</v>
      </c>
      <c r="Y250" s="2">
        <f t="shared" si="43"/>
        <v>64395611.178368792</v>
      </c>
      <c r="Z250" s="2" t="str">
        <f t="shared" si="8"/>
        <v>MEEP</v>
      </c>
      <c r="AA250" s="2">
        <f>IF(Z250="HERE",Y250,AA249+Graph!$G$1*1000)</f>
        <v>73005563.178368837</v>
      </c>
      <c r="AB250" s="2">
        <f t="shared" si="21"/>
        <v>420000</v>
      </c>
      <c r="AC250" s="2">
        <f t="shared" si="44"/>
        <v>63397574.666768521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181</v>
      </c>
      <c r="C251" s="7"/>
      <c r="D251" s="2" t="e">
        <f t="shared" si="12"/>
        <v>#N/A</v>
      </c>
      <c r="E251" s="2" t="e">
        <f t="shared" si="22"/>
        <v>#N/A</v>
      </c>
      <c r="F251" s="2">
        <v>1274789.456291616</v>
      </c>
      <c r="G251" s="2">
        <f t="shared" si="47"/>
        <v>739997.71428571432</v>
      </c>
      <c r="H251" s="2">
        <f t="shared" si="45"/>
        <v>142577330.09534001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2415298.7142857155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1293347.0408163071</v>
      </c>
      <c r="Q251" s="2">
        <f t="shared" si="48"/>
        <v>750000</v>
      </c>
      <c r="R251" s="2">
        <f t="shared" si="46"/>
        <v>144823135.55942312</v>
      </c>
      <c r="S251" s="2">
        <f t="shared" si="17"/>
        <v>739997.71428570151</v>
      </c>
      <c r="T251" s="2">
        <f t="shared" si="18"/>
        <v>10002.285714285914</v>
      </c>
      <c r="U251" s="2">
        <f t="shared" si="19"/>
        <v>750000</v>
      </c>
      <c r="V251" s="2">
        <f t="shared" si="34"/>
        <v>80417522.095339999</v>
      </c>
      <c r="W251" s="2">
        <f t="shared" si="20"/>
        <v>739997.71428571641</v>
      </c>
      <c r="X251" s="2">
        <f t="shared" si="6"/>
        <v>10002.285714283586</v>
      </c>
      <c r="Y251" s="2">
        <f t="shared" si="43"/>
        <v>64405613.464083076</v>
      </c>
      <c r="Z251" s="2" t="str">
        <f t="shared" si="8"/>
        <v>MEEP</v>
      </c>
      <c r="AA251" s="2">
        <f>IF(Z251="HERE",Y251,AA250+Graph!$G$1*1000)</f>
        <v>73425563.178368837</v>
      </c>
      <c r="AB251" s="2">
        <f t="shared" si="21"/>
        <v>420000</v>
      </c>
      <c r="AC251" s="2">
        <f t="shared" si="44"/>
        <v>63397574.666768521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182</v>
      </c>
      <c r="C252" s="7"/>
      <c r="D252" s="2" t="e">
        <f t="shared" si="12"/>
        <v>#N/A</v>
      </c>
      <c r="E252" s="2" t="e">
        <f t="shared" si="22"/>
        <v>#N/A</v>
      </c>
      <c r="F252" s="2">
        <v>1279296.6500709355</v>
      </c>
      <c r="G252" s="2">
        <f t="shared" si="47"/>
        <v>739997.71428571432</v>
      </c>
      <c r="H252" s="2">
        <f t="shared" si="45"/>
        <v>143317327.80962572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2425301.0000000014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1297928.6254501641</v>
      </c>
      <c r="Q252" s="2">
        <f t="shared" si="48"/>
        <v>750000</v>
      </c>
      <c r="R252" s="2">
        <f t="shared" si="46"/>
        <v>145573135.55942312</v>
      </c>
      <c r="S252" s="2">
        <f t="shared" si="17"/>
        <v>739997.71428570151</v>
      </c>
      <c r="T252" s="2">
        <f t="shared" si="18"/>
        <v>10002.285714285914</v>
      </c>
      <c r="U252" s="2">
        <f t="shared" si="19"/>
        <v>750000</v>
      </c>
      <c r="V252" s="2">
        <f t="shared" si="34"/>
        <v>81157519.809625715</v>
      </c>
      <c r="W252" s="2">
        <f t="shared" si="20"/>
        <v>739997.71428571641</v>
      </c>
      <c r="X252" s="2">
        <f t="shared" si="6"/>
        <v>10002.285714283586</v>
      </c>
      <c r="Y252" s="2">
        <f t="shared" si="43"/>
        <v>64415615.749797359</v>
      </c>
      <c r="Z252" s="2" t="str">
        <f t="shared" si="8"/>
        <v>MEEP</v>
      </c>
      <c r="AA252" s="2">
        <f>IF(Z252="HERE",Y252,AA251+Graph!$G$1*1000)</f>
        <v>73845563.178368837</v>
      </c>
      <c r="AB252" s="2">
        <f t="shared" si="21"/>
        <v>420000</v>
      </c>
      <c r="AC252" s="2">
        <f t="shared" si="44"/>
        <v>63397574.666768521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183</v>
      </c>
      <c r="C253" s="7"/>
      <c r="D253" s="2" t="e">
        <f t="shared" si="12"/>
        <v>#N/A</v>
      </c>
      <c r="E253" s="2" t="e">
        <f t="shared" si="22"/>
        <v>#N/A</v>
      </c>
      <c r="F253" s="2">
        <v>1283803.843850255</v>
      </c>
      <c r="G253" s="2">
        <f t="shared" si="47"/>
        <v>739997.71428571432</v>
      </c>
      <c r="H253" s="2">
        <f t="shared" si="45"/>
        <v>144057325.52391142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2435303.2857142873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1302510.2100840211</v>
      </c>
      <c r="Q253" s="2">
        <f t="shared" si="48"/>
        <v>750000</v>
      </c>
      <c r="R253" s="2">
        <f t="shared" si="46"/>
        <v>146323135.55942312</v>
      </c>
      <c r="S253" s="2">
        <f t="shared" si="17"/>
        <v>739997.71428570151</v>
      </c>
      <c r="T253" s="2">
        <f t="shared" si="18"/>
        <v>10002.285714285914</v>
      </c>
      <c r="U253" s="2">
        <f t="shared" si="19"/>
        <v>750000</v>
      </c>
      <c r="V253" s="2">
        <f t="shared" si="34"/>
        <v>81897517.523911431</v>
      </c>
      <c r="W253" s="2">
        <f t="shared" si="20"/>
        <v>739997.71428571641</v>
      </c>
      <c r="X253" s="2">
        <f t="shared" si="6"/>
        <v>10002.285714283586</v>
      </c>
      <c r="Y253" s="2">
        <f t="shared" si="43"/>
        <v>64425618.035511643</v>
      </c>
      <c r="Z253" s="2" t="str">
        <f t="shared" si="8"/>
        <v>MEEP</v>
      </c>
      <c r="AA253" s="2">
        <f>IF(Z253="HERE",Y253,AA252+Graph!$G$1*1000)</f>
        <v>74265563.178368837</v>
      </c>
      <c r="AB253" s="2">
        <f t="shared" si="21"/>
        <v>420000</v>
      </c>
      <c r="AC253" s="2">
        <f t="shared" si="44"/>
        <v>63397574.666768521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184</v>
      </c>
      <c r="C254" s="7"/>
      <c r="D254" s="2" t="e">
        <f t="shared" si="12"/>
        <v>#N/A</v>
      </c>
      <c r="E254" s="2" t="e">
        <f t="shared" si="22"/>
        <v>#N/A</v>
      </c>
      <c r="F254" s="2">
        <v>1288311.0376296043</v>
      </c>
      <c r="G254" s="2">
        <f t="shared" si="47"/>
        <v>739997.71428571432</v>
      </c>
      <c r="H254" s="2">
        <f t="shared" si="45"/>
        <v>144797323.23819712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2445305.5714285732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1307091.7947178781</v>
      </c>
      <c r="Q254" s="2">
        <f t="shared" si="48"/>
        <v>750000</v>
      </c>
      <c r="R254" s="2">
        <f t="shared" si="46"/>
        <v>147073135.55942312</v>
      </c>
      <c r="S254" s="2">
        <f t="shared" si="17"/>
        <v>739997.71428570151</v>
      </c>
      <c r="T254" s="2">
        <f t="shared" si="18"/>
        <v>10002.285714285914</v>
      </c>
      <c r="U254" s="2">
        <f t="shared" si="19"/>
        <v>750000</v>
      </c>
      <c r="V254" s="2">
        <f t="shared" si="34"/>
        <v>82637515.238197148</v>
      </c>
      <c r="W254" s="2">
        <f t="shared" si="20"/>
        <v>739997.71428571641</v>
      </c>
      <c r="X254" s="2">
        <f t="shared" si="6"/>
        <v>10002.285714283586</v>
      </c>
      <c r="Y254" s="2">
        <f t="shared" si="43"/>
        <v>64435620.321225926</v>
      </c>
      <c r="Z254" s="2" t="str">
        <f t="shared" si="8"/>
        <v>MEEP</v>
      </c>
      <c r="AA254" s="2">
        <f>IF(Z254="HERE",Y254,AA253+Graph!$G$1*1000)</f>
        <v>74685563.178368837</v>
      </c>
      <c r="AB254" s="2">
        <f t="shared" si="21"/>
        <v>420000</v>
      </c>
      <c r="AC254" s="2">
        <f t="shared" si="44"/>
        <v>63397574.666768521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185</v>
      </c>
      <c r="C255" s="7"/>
      <c r="D255" s="2" t="e">
        <f t="shared" si="12"/>
        <v>#N/A</v>
      </c>
      <c r="E255" s="2" t="e">
        <f t="shared" si="22"/>
        <v>#N/A</v>
      </c>
      <c r="F255" s="2">
        <v>1292818.2314089239</v>
      </c>
      <c r="G255" s="2">
        <f t="shared" si="47"/>
        <v>739997.71428571432</v>
      </c>
      <c r="H255" s="2">
        <f t="shared" si="45"/>
        <v>145537320.95248282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2455307.8571428591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1311673.3793517351</v>
      </c>
      <c r="Q255" s="2">
        <f t="shared" si="48"/>
        <v>750000</v>
      </c>
      <c r="R255" s="2">
        <f t="shared" si="46"/>
        <v>147823135.55942312</v>
      </c>
      <c r="S255" s="2">
        <f t="shared" si="17"/>
        <v>739997.71428570151</v>
      </c>
      <c r="T255" s="2">
        <f t="shared" si="18"/>
        <v>10002.285714285914</v>
      </c>
      <c r="U255" s="2">
        <f t="shared" si="19"/>
        <v>750000</v>
      </c>
      <c r="V255" s="2">
        <f t="shared" si="34"/>
        <v>83377512.952482864</v>
      </c>
      <c r="W255" s="2">
        <f t="shared" si="20"/>
        <v>739997.71428571641</v>
      </c>
      <c r="X255" s="2">
        <f t="shared" si="6"/>
        <v>10002.285714283586</v>
      </c>
      <c r="Y255" s="2">
        <f t="shared" si="43"/>
        <v>64445622.60694021</v>
      </c>
      <c r="Z255" s="2" t="str">
        <f t="shared" si="8"/>
        <v>MEEP</v>
      </c>
      <c r="AA255" s="2">
        <f>IF(Z255="HERE",Y255,AA254+Graph!$G$1*1000)</f>
        <v>75105563.178368837</v>
      </c>
      <c r="AB255" s="2">
        <f t="shared" si="21"/>
        <v>420000</v>
      </c>
      <c r="AC255" s="2">
        <f t="shared" si="44"/>
        <v>63397574.666768521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186</v>
      </c>
      <c r="C256" s="7"/>
      <c r="D256" s="2" t="e">
        <f t="shared" si="12"/>
        <v>#N/A</v>
      </c>
      <c r="E256" s="2" t="e">
        <f t="shared" si="22"/>
        <v>#N/A</v>
      </c>
      <c r="F256" s="2">
        <v>1297325.4251882434</v>
      </c>
      <c r="G256" s="2">
        <f t="shared" si="47"/>
        <v>739997.71428571432</v>
      </c>
      <c r="H256" s="2">
        <f t="shared" si="45"/>
        <v>146277318.66676852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2465310.1428571451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1316254.9639855921</v>
      </c>
      <c r="Q256" s="2">
        <f t="shared" si="48"/>
        <v>750000</v>
      </c>
      <c r="R256" s="2">
        <f t="shared" si="46"/>
        <v>148573135.55942312</v>
      </c>
      <c r="S256" s="2">
        <f t="shared" si="17"/>
        <v>739997.71428570151</v>
      </c>
      <c r="T256" s="2">
        <f t="shared" si="18"/>
        <v>10002.285714285914</v>
      </c>
      <c r="U256" s="2">
        <f t="shared" si="19"/>
        <v>750000</v>
      </c>
      <c r="V256" s="2">
        <f t="shared" si="34"/>
        <v>84117510.666768581</v>
      </c>
      <c r="W256" s="2">
        <f t="shared" si="20"/>
        <v>739997.71428571641</v>
      </c>
      <c r="X256" s="2">
        <f t="shared" si="6"/>
        <v>10002.285714283586</v>
      </c>
      <c r="Y256" s="2">
        <f t="shared" si="43"/>
        <v>64455624.892654493</v>
      </c>
      <c r="Z256" s="2" t="str">
        <f t="shared" si="8"/>
        <v>MEEP</v>
      </c>
      <c r="AA256" s="2">
        <f>IF(Z256="HERE",Y256,AA255+Graph!$G$1*1000)</f>
        <v>75525563.178368837</v>
      </c>
      <c r="AB256" s="2">
        <f t="shared" si="21"/>
        <v>420000</v>
      </c>
      <c r="AC256" s="2">
        <f t="shared" si="44"/>
        <v>63397574.666768521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187</v>
      </c>
      <c r="C257" s="7"/>
      <c r="D257" s="2" t="e">
        <f t="shared" si="12"/>
        <v>#N/A</v>
      </c>
      <c r="E257" s="2" t="e">
        <f t="shared" si="22"/>
        <v>#N/A</v>
      </c>
      <c r="F257" s="2">
        <v>1301832.6189675927</v>
      </c>
      <c r="G257" s="2">
        <f t="shared" si="47"/>
        <v>739997.71428571432</v>
      </c>
      <c r="H257" s="2">
        <f t="shared" si="45"/>
        <v>147017316.38105422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2475312.428571431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1320836.5486194491</v>
      </c>
      <c r="Q257" s="2">
        <f t="shared" si="48"/>
        <v>750000</v>
      </c>
      <c r="R257" s="2">
        <f t="shared" si="46"/>
        <v>149323135.55942312</v>
      </c>
      <c r="S257" s="2">
        <f t="shared" si="17"/>
        <v>739997.71428570151</v>
      </c>
      <c r="T257" s="2">
        <f t="shared" si="18"/>
        <v>10002.285714285914</v>
      </c>
      <c r="U257" s="2">
        <f t="shared" si="19"/>
        <v>750000</v>
      </c>
      <c r="V257" s="2">
        <f t="shared" si="34"/>
        <v>84857508.381054297</v>
      </c>
      <c r="W257" s="2">
        <f t="shared" si="20"/>
        <v>739997.71428571641</v>
      </c>
      <c r="X257" s="2">
        <f t="shared" si="6"/>
        <v>10002.285714283586</v>
      </c>
      <c r="Y257" s="2">
        <f t="shared" si="43"/>
        <v>64465627.178368777</v>
      </c>
      <c r="Z257" s="2" t="str">
        <f t="shared" si="8"/>
        <v>MEEP</v>
      </c>
      <c r="AA257" s="2">
        <f>IF(Z257="HERE",Y257,AA256+Graph!$G$1*1000)</f>
        <v>75945563.178368837</v>
      </c>
      <c r="AB257" s="2">
        <f t="shared" si="21"/>
        <v>420000</v>
      </c>
      <c r="AC257" s="2">
        <f t="shared" si="44"/>
        <v>63397574.666768521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188</v>
      </c>
      <c r="C258" s="7"/>
      <c r="D258" s="2" t="e">
        <f t="shared" si="12"/>
        <v>#N/A</v>
      </c>
      <c r="E258" s="2" t="e">
        <f t="shared" si="22"/>
        <v>#N/A</v>
      </c>
      <c r="F258" s="2">
        <v>1306339.8127469122</v>
      </c>
      <c r="G258" s="2">
        <f t="shared" si="47"/>
        <v>739997.71428571432</v>
      </c>
      <c r="H258" s="2">
        <f t="shared" si="45"/>
        <v>147757314.09533992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2485314.7142857169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1325418.1332533062</v>
      </c>
      <c r="Q258" s="2">
        <f t="shared" si="48"/>
        <v>750000</v>
      </c>
      <c r="R258" s="2">
        <f t="shared" si="46"/>
        <v>150073135.55942312</v>
      </c>
      <c r="S258" s="2">
        <f t="shared" si="17"/>
        <v>739997.71428570151</v>
      </c>
      <c r="T258" s="2">
        <f t="shared" si="18"/>
        <v>10002.285714285914</v>
      </c>
      <c r="U258" s="2">
        <f t="shared" si="19"/>
        <v>750000</v>
      </c>
      <c r="V258" s="2">
        <f t="shared" si="34"/>
        <v>85597506.095340014</v>
      </c>
      <c r="W258" s="2">
        <f t="shared" si="20"/>
        <v>739997.71428571641</v>
      </c>
      <c r="X258" s="2">
        <f t="shared" si="6"/>
        <v>10002.285714283586</v>
      </c>
      <c r="Y258" s="2">
        <f t="shared" si="43"/>
        <v>64475629.464083061</v>
      </c>
      <c r="Z258" s="2" t="str">
        <f t="shared" si="8"/>
        <v>MEEP</v>
      </c>
      <c r="AA258" s="2">
        <f>IF(Z258="HERE",Y258,AA257+Graph!$G$1*1000)</f>
        <v>76365563.178368837</v>
      </c>
      <c r="AB258" s="2">
        <f t="shared" si="21"/>
        <v>420000</v>
      </c>
      <c r="AC258" s="2">
        <f t="shared" si="44"/>
        <v>63397574.666768521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189</v>
      </c>
      <c r="C259" s="7"/>
      <c r="D259" s="2" t="e">
        <f t="shared" si="12"/>
        <v>#N/A</v>
      </c>
      <c r="E259" s="2" t="e">
        <f t="shared" si="22"/>
        <v>#N/A</v>
      </c>
      <c r="F259" s="2">
        <v>1310847.0065262318</v>
      </c>
      <c r="G259" s="2">
        <f t="shared" si="47"/>
        <v>739997.71428571432</v>
      </c>
      <c r="H259" s="2">
        <f t="shared" si="45"/>
        <v>148497311.80962563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2495317.0000000028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1329999.7178871334</v>
      </c>
      <c r="Q259" s="2">
        <f t="shared" si="48"/>
        <v>750000</v>
      </c>
      <c r="R259" s="2">
        <f t="shared" si="46"/>
        <v>150823135.55942312</v>
      </c>
      <c r="S259" s="2">
        <f t="shared" si="17"/>
        <v>739997.71428570151</v>
      </c>
      <c r="T259" s="2">
        <f t="shared" si="18"/>
        <v>10002.285714285914</v>
      </c>
      <c r="U259" s="2">
        <f t="shared" si="19"/>
        <v>750000</v>
      </c>
      <c r="V259" s="2">
        <f t="shared" si="34"/>
        <v>86337503.80962573</v>
      </c>
      <c r="W259" s="2">
        <f t="shared" si="20"/>
        <v>739997.71428571641</v>
      </c>
      <c r="X259" s="2">
        <f t="shared" si="6"/>
        <v>10002.285714283586</v>
      </c>
      <c r="Y259" s="2">
        <f t="shared" si="43"/>
        <v>64485631.749797344</v>
      </c>
      <c r="Z259" s="2" t="str">
        <f t="shared" si="8"/>
        <v>MEEP</v>
      </c>
      <c r="AA259" s="2">
        <f>IF(Z259="HERE",Y259,AA258+Graph!$G$1*1000)</f>
        <v>76785563.178368837</v>
      </c>
      <c r="AB259" s="2">
        <f t="shared" si="21"/>
        <v>420000</v>
      </c>
      <c r="AC259" s="2">
        <f t="shared" si="44"/>
        <v>63397574.666768521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190</v>
      </c>
      <c r="C260" s="7"/>
      <c r="D260" s="2" t="e">
        <f t="shared" si="12"/>
        <v>#N/A</v>
      </c>
      <c r="E260" s="2" t="e">
        <f t="shared" si="22"/>
        <v>#N/A</v>
      </c>
      <c r="F260" s="2">
        <v>1315354.2003055811</v>
      </c>
      <c r="G260" s="2">
        <f t="shared" si="47"/>
        <v>739997.71428571432</v>
      </c>
      <c r="H260" s="2">
        <f t="shared" si="45"/>
        <v>149237309.52391133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2505319.2857142887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1334581.3025209904</v>
      </c>
      <c r="Q260" s="2">
        <f t="shared" si="48"/>
        <v>750000</v>
      </c>
      <c r="R260" s="2">
        <f t="shared" si="46"/>
        <v>151573135.55942312</v>
      </c>
      <c r="S260" s="2">
        <f t="shared" si="17"/>
        <v>739997.71428570151</v>
      </c>
      <c r="T260" s="2">
        <f t="shared" si="18"/>
        <v>10002.285714285914</v>
      </c>
      <c r="U260" s="2">
        <f t="shared" si="19"/>
        <v>750000</v>
      </c>
      <c r="V260" s="2">
        <f t="shared" si="34"/>
        <v>87077501.523911446</v>
      </c>
      <c r="W260" s="2">
        <f t="shared" si="20"/>
        <v>739997.71428571641</v>
      </c>
      <c r="X260" s="2">
        <f t="shared" si="6"/>
        <v>10002.285714283586</v>
      </c>
      <c r="Y260" s="2">
        <f t="shared" si="43"/>
        <v>64495634.035511628</v>
      </c>
      <c r="Z260" s="2" t="str">
        <f t="shared" si="8"/>
        <v>MEEP</v>
      </c>
      <c r="AA260" s="2">
        <f>IF(Z260="HERE",Y260,AA259+Graph!$G$1*1000)</f>
        <v>77205563.178368837</v>
      </c>
      <c r="AB260" s="2">
        <f t="shared" si="21"/>
        <v>420000</v>
      </c>
      <c r="AC260" s="2">
        <f t="shared" si="44"/>
        <v>63397574.666768521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191</v>
      </c>
      <c r="C261" s="7"/>
      <c r="D261" s="2" t="e">
        <f t="shared" si="12"/>
        <v>#N/A</v>
      </c>
      <c r="E261" s="2" t="e">
        <f t="shared" si="22"/>
        <v>#N/A</v>
      </c>
      <c r="F261" s="2">
        <v>1319861.3940849006</v>
      </c>
      <c r="G261" s="2">
        <f t="shared" si="47"/>
        <v>739997.71428571432</v>
      </c>
      <c r="H261" s="2">
        <f t="shared" si="45"/>
        <v>149977307.23819703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2515321.5714285746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1339162.8871548474</v>
      </c>
      <c r="Q261" s="2">
        <f t="shared" si="48"/>
        <v>750000</v>
      </c>
      <c r="R261" s="2">
        <f t="shared" si="46"/>
        <v>152323135.55942312</v>
      </c>
      <c r="S261" s="2">
        <f t="shared" si="17"/>
        <v>739997.71428570151</v>
      </c>
      <c r="T261" s="2">
        <f t="shared" si="18"/>
        <v>10002.285714285914</v>
      </c>
      <c r="U261" s="2">
        <f t="shared" si="19"/>
        <v>750000</v>
      </c>
      <c r="V261" s="2">
        <f t="shared" si="34"/>
        <v>87817499.238197163</v>
      </c>
      <c r="W261" s="2">
        <f t="shared" si="20"/>
        <v>739997.71428571641</v>
      </c>
      <c r="X261" s="2">
        <f t="shared" si="6"/>
        <v>10002.285714283586</v>
      </c>
      <c r="Y261" s="2">
        <f t="shared" si="43"/>
        <v>64505636.321225911</v>
      </c>
      <c r="Z261" s="2" t="str">
        <f t="shared" si="8"/>
        <v>MEEP</v>
      </c>
      <c r="AA261" s="2">
        <f>IF(Z261="HERE",Y261,AA260+Graph!$G$1*1000)</f>
        <v>77625563.178368837</v>
      </c>
      <c r="AB261" s="2">
        <f t="shared" si="21"/>
        <v>420000</v>
      </c>
      <c r="AC261" s="2">
        <f t="shared" si="44"/>
        <v>63397574.666768521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192</v>
      </c>
      <c r="C262" s="7"/>
      <c r="D262" s="2" t="e">
        <f t="shared" si="12"/>
        <v>#N/A</v>
      </c>
      <c r="E262" s="2" t="e">
        <f t="shared" si="22"/>
        <v>#N/A</v>
      </c>
      <c r="F262" s="2">
        <v>1324368.5878642499</v>
      </c>
      <c r="G262" s="2">
        <f t="shared" si="47"/>
        <v>739997.71428571432</v>
      </c>
      <c r="H262" s="2">
        <f t="shared" si="45"/>
        <v>150717304.95248273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2525323.8571428605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1343744.4717887044</v>
      </c>
      <c r="Q262" s="2">
        <f t="shared" si="48"/>
        <v>750000</v>
      </c>
      <c r="R262" s="2">
        <f t="shared" si="46"/>
        <v>153073135.55942312</v>
      </c>
      <c r="S262" s="2">
        <f t="shared" si="17"/>
        <v>739997.71428570151</v>
      </c>
      <c r="T262" s="2">
        <f t="shared" si="18"/>
        <v>10002.285714285914</v>
      </c>
      <c r="U262" s="2">
        <f t="shared" si="19"/>
        <v>750000</v>
      </c>
      <c r="V262" s="2">
        <f t="shared" si="34"/>
        <v>88557496.952482879</v>
      </c>
      <c r="W262" s="2">
        <f t="shared" si="20"/>
        <v>739997.71428571641</v>
      </c>
      <c r="X262" s="2">
        <f t="shared" si="6"/>
        <v>10002.285714283586</v>
      </c>
      <c r="Y262" s="2">
        <f t="shared" si="43"/>
        <v>64515638.606940195</v>
      </c>
      <c r="Z262" s="2" t="str">
        <f t="shared" si="8"/>
        <v>MEEP</v>
      </c>
      <c r="AA262" s="2">
        <f>IF(Z262="HERE",Y262,AA261+Graph!$G$1*1000)</f>
        <v>78045563.178368837</v>
      </c>
      <c r="AB262" s="2">
        <f t="shared" si="21"/>
        <v>420000</v>
      </c>
      <c r="AC262" s="2">
        <f t="shared" si="44"/>
        <v>63397574.666768521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193</v>
      </c>
      <c r="C263" s="7"/>
      <c r="D263" s="2" t="e">
        <f t="shared" si="12"/>
        <v>#N/A</v>
      </c>
      <c r="E263" s="2" t="e">
        <f t="shared" si="22"/>
        <v>#N/A</v>
      </c>
      <c r="F263" s="2">
        <v>1328875.7816435695</v>
      </c>
      <c r="G263" s="2">
        <f t="shared" si="47"/>
        <v>739997.71428571432</v>
      </c>
      <c r="H263" s="2">
        <f t="shared" si="45"/>
        <v>151457302.66676843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2535326.1428571464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1348326.0564225614</v>
      </c>
      <c r="Q263" s="2">
        <f t="shared" si="48"/>
        <v>750000</v>
      </c>
      <c r="R263" s="2">
        <f t="shared" si="46"/>
        <v>153823135.55942312</v>
      </c>
      <c r="S263" s="2">
        <f t="shared" si="17"/>
        <v>739997.71428570151</v>
      </c>
      <c r="T263" s="2">
        <f t="shared" si="18"/>
        <v>10002.285714285914</v>
      </c>
      <c r="U263" s="2">
        <f t="shared" si="19"/>
        <v>750000</v>
      </c>
      <c r="V263" s="2">
        <f t="shared" si="34"/>
        <v>89297494.666768596</v>
      </c>
      <c r="W263" s="2">
        <f t="shared" si="20"/>
        <v>739997.71428571641</v>
      </c>
      <c r="X263" s="2">
        <f t="shared" si="6"/>
        <v>10002.285714283586</v>
      </c>
      <c r="Y263" s="2">
        <f t="shared" si="43"/>
        <v>64525640.892654479</v>
      </c>
      <c r="Z263" s="2" t="str">
        <f t="shared" si="8"/>
        <v>MEEP</v>
      </c>
      <c r="AA263" s="2">
        <f>IF(Z263="HERE",Y263,AA262+Graph!$G$1*1000)</f>
        <v>78465563.178368837</v>
      </c>
      <c r="AB263" s="2">
        <f t="shared" si="21"/>
        <v>420000</v>
      </c>
      <c r="AC263" s="2">
        <f t="shared" si="44"/>
        <v>63397574.666768521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194</v>
      </c>
      <c r="C264" s="7"/>
      <c r="D264" s="2" t="e">
        <f t="shared" si="12"/>
        <v>#N/A</v>
      </c>
      <c r="E264" s="2" t="e">
        <f t="shared" si="22"/>
        <v>#N/A</v>
      </c>
      <c r="F264" s="2">
        <v>1333382.975422889</v>
      </c>
      <c r="G264" s="2">
        <f t="shared" si="47"/>
        <v>739997.71428571432</v>
      </c>
      <c r="H264" s="2">
        <f t="shared" si="45"/>
        <v>152197300.38105413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2545328.4285714324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1352907.6410564184</v>
      </c>
      <c r="Q264" s="2">
        <f t="shared" si="48"/>
        <v>750000</v>
      </c>
      <c r="R264" s="2">
        <f t="shared" si="46"/>
        <v>154573135.55942312</v>
      </c>
      <c r="S264" s="2">
        <f t="shared" si="17"/>
        <v>739997.71428570151</v>
      </c>
      <c r="T264" s="2">
        <f t="shared" si="18"/>
        <v>10002.285714285914</v>
      </c>
      <c r="U264" s="2">
        <f t="shared" si="19"/>
        <v>750000</v>
      </c>
      <c r="V264" s="2">
        <f t="shared" si="34"/>
        <v>90037492.381054312</v>
      </c>
      <c r="W264" s="2">
        <f t="shared" si="20"/>
        <v>739997.71428571641</v>
      </c>
      <c r="X264" s="2">
        <f t="shared" si="6"/>
        <v>10002.285714283586</v>
      </c>
      <c r="Y264" s="2">
        <f t="shared" si="43"/>
        <v>64535643.178368762</v>
      </c>
      <c r="Z264" s="2" t="str">
        <f t="shared" si="8"/>
        <v>MEEP</v>
      </c>
      <c r="AA264" s="2">
        <f>IF(Z264="HERE",Y264,AA263+Graph!$G$1*1000)</f>
        <v>78885563.178368837</v>
      </c>
      <c r="AB264" s="2">
        <f t="shared" si="21"/>
        <v>420000</v>
      </c>
      <c r="AC264" s="2">
        <f t="shared" si="44"/>
        <v>63397574.666768521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195</v>
      </c>
      <c r="C265" s="7"/>
      <c r="D265" s="2" t="e">
        <f t="shared" si="12"/>
        <v>#N/A</v>
      </c>
      <c r="E265" s="2" t="e">
        <f t="shared" si="22"/>
        <v>#N/A</v>
      </c>
      <c r="F265" s="2">
        <v>1337890.1692022383</v>
      </c>
      <c r="G265" s="2">
        <f t="shared" si="47"/>
        <v>739997.71428571432</v>
      </c>
      <c r="H265" s="2">
        <f t="shared" si="45"/>
        <v>152937298.09533983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2555330.7142857183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1357489.2256902754</v>
      </c>
      <c r="Q265" s="2">
        <f t="shared" si="48"/>
        <v>750000</v>
      </c>
      <c r="R265" s="2">
        <f t="shared" si="46"/>
        <v>155323135.55942312</v>
      </c>
      <c r="S265" s="2">
        <f t="shared" si="17"/>
        <v>739997.71428570151</v>
      </c>
      <c r="T265" s="2">
        <f t="shared" si="18"/>
        <v>10002.285714285914</v>
      </c>
      <c r="U265" s="2">
        <f t="shared" si="19"/>
        <v>750000</v>
      </c>
      <c r="V265" s="2">
        <f t="shared" si="34"/>
        <v>90777490.095340028</v>
      </c>
      <c r="W265" s="2">
        <f t="shared" si="20"/>
        <v>739997.71428571641</v>
      </c>
      <c r="X265" s="2">
        <f t="shared" si="6"/>
        <v>10002.285714283586</v>
      </c>
      <c r="Y265" s="2">
        <f t="shared" si="43"/>
        <v>64545645.464083046</v>
      </c>
      <c r="Z265" s="2" t="str">
        <f t="shared" si="8"/>
        <v>MEEP</v>
      </c>
      <c r="AA265" s="2">
        <f>IF(Z265="HERE",Y265,AA264+Graph!$G$1*1000)</f>
        <v>79305563.178368837</v>
      </c>
      <c r="AB265" s="2">
        <f t="shared" si="21"/>
        <v>420000</v>
      </c>
      <c r="AC265" s="2">
        <f t="shared" si="44"/>
        <v>63397574.666768521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196</v>
      </c>
      <c r="C266" s="7"/>
      <c r="D266" s="2" t="e">
        <f t="shared" si="12"/>
        <v>#N/A</v>
      </c>
      <c r="E266" s="2" t="e">
        <f t="shared" si="22"/>
        <v>#N/A</v>
      </c>
      <c r="F266" s="2">
        <v>1342397.3629815578</v>
      </c>
      <c r="G266" s="2">
        <f t="shared" si="47"/>
        <v>739997.71428571432</v>
      </c>
      <c r="H266" s="2">
        <f t="shared" si="45"/>
        <v>153677295.80962554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2565333.0000000042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1362070.8103241324</v>
      </c>
      <c r="Q266" s="2">
        <f t="shared" si="48"/>
        <v>750000</v>
      </c>
      <c r="R266" s="2">
        <f t="shared" si="46"/>
        <v>156073135.55942312</v>
      </c>
      <c r="S266" s="2">
        <f t="shared" si="17"/>
        <v>739997.71428570151</v>
      </c>
      <c r="T266" s="2">
        <f t="shared" si="18"/>
        <v>10002.285714285914</v>
      </c>
      <c r="U266" s="2">
        <f t="shared" si="19"/>
        <v>750000</v>
      </c>
      <c r="V266" s="2">
        <f t="shared" si="34"/>
        <v>91517487.809625745</v>
      </c>
      <c r="W266" s="2">
        <f t="shared" si="20"/>
        <v>739997.71428571641</v>
      </c>
      <c r="X266" s="2">
        <f t="shared" si="6"/>
        <v>10002.285714283586</v>
      </c>
      <c r="Y266" s="2">
        <f t="shared" si="43"/>
        <v>64555647.749797329</v>
      </c>
      <c r="Z266" s="2" t="str">
        <f t="shared" si="8"/>
        <v>MEEP</v>
      </c>
      <c r="AA266" s="2">
        <f>IF(Z266="HERE",Y266,AA265+Graph!$G$1*1000)</f>
        <v>79725563.178368837</v>
      </c>
      <c r="AB266" s="2">
        <f t="shared" si="21"/>
        <v>420000</v>
      </c>
      <c r="AC266" s="2">
        <f t="shared" si="44"/>
        <v>63397574.666768521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197</v>
      </c>
      <c r="C267" s="7"/>
      <c r="D267" s="2" t="e">
        <f t="shared" si="12"/>
        <v>#N/A</v>
      </c>
      <c r="E267" s="2" t="e">
        <f t="shared" si="22"/>
        <v>#N/A</v>
      </c>
      <c r="F267" s="2">
        <v>1346904.5567608774</v>
      </c>
      <c r="G267" s="2">
        <f t="shared" si="47"/>
        <v>739997.71428571432</v>
      </c>
      <c r="H267" s="2">
        <f t="shared" si="45"/>
        <v>154417293.52391124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2575335.2857142901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1366652.3949579597</v>
      </c>
      <c r="Q267" s="2">
        <f t="shared" si="48"/>
        <v>750000</v>
      </c>
      <c r="R267" s="2">
        <f t="shared" si="46"/>
        <v>156823135.55942312</v>
      </c>
      <c r="S267" s="2">
        <f t="shared" si="17"/>
        <v>739997.71428570151</v>
      </c>
      <c r="T267" s="2">
        <f t="shared" si="18"/>
        <v>10002.285714285914</v>
      </c>
      <c r="U267" s="2">
        <f t="shared" si="19"/>
        <v>750000</v>
      </c>
      <c r="V267" s="2">
        <f t="shared" si="34"/>
        <v>92257485.523911461</v>
      </c>
      <c r="W267" s="2">
        <f t="shared" si="20"/>
        <v>739997.71428571641</v>
      </c>
      <c r="X267" s="2">
        <f t="shared" si="6"/>
        <v>10002.285714283586</v>
      </c>
      <c r="Y267" s="2">
        <f t="shared" si="43"/>
        <v>64565650.035511613</v>
      </c>
      <c r="Z267" s="2" t="str">
        <f t="shared" si="8"/>
        <v>MEEP</v>
      </c>
      <c r="AA267" s="2">
        <f>IF(Z267="HERE",Y267,AA266+Graph!$G$1*1000)</f>
        <v>80145563.178368837</v>
      </c>
      <c r="AB267" s="2">
        <f t="shared" si="21"/>
        <v>420000</v>
      </c>
      <c r="AC267" s="2">
        <f t="shared" si="44"/>
        <v>63397574.666768521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198</v>
      </c>
      <c r="C268" s="7"/>
      <c r="D268" s="2" t="e">
        <f t="shared" si="12"/>
        <v>#N/A</v>
      </c>
      <c r="E268" s="2" t="e">
        <f t="shared" si="22"/>
        <v>#N/A</v>
      </c>
      <c r="F268" s="2">
        <v>1351411.7505402267</v>
      </c>
      <c r="G268" s="2">
        <f t="shared" si="47"/>
        <v>739997.71428571432</v>
      </c>
      <c r="H268" s="2">
        <f t="shared" si="45"/>
        <v>155157291.23819694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2585337.571428576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1371233.9795918167</v>
      </c>
      <c r="Q268" s="2">
        <f t="shared" si="48"/>
        <v>750000</v>
      </c>
      <c r="R268" s="2">
        <f t="shared" si="46"/>
        <v>157573135.55942312</v>
      </c>
      <c r="S268" s="2">
        <f t="shared" si="17"/>
        <v>739997.71428570151</v>
      </c>
      <c r="T268" s="2">
        <f t="shared" si="18"/>
        <v>10002.285714285914</v>
      </c>
      <c r="U268" s="2">
        <f t="shared" si="19"/>
        <v>750000</v>
      </c>
      <c r="V268" s="2">
        <f t="shared" si="34"/>
        <v>92997483.238197178</v>
      </c>
      <c r="W268" s="2">
        <f t="shared" si="20"/>
        <v>739997.71428571641</v>
      </c>
      <c r="X268" s="2">
        <f t="shared" si="6"/>
        <v>10002.285714283586</v>
      </c>
      <c r="Y268" s="2">
        <f t="shared" si="43"/>
        <v>64575652.321225896</v>
      </c>
      <c r="Z268" s="2" t="str">
        <f t="shared" si="8"/>
        <v>MEEP</v>
      </c>
      <c r="AA268" s="2">
        <f>IF(Z268="HERE",Y268,AA267+Graph!$G$1*1000)</f>
        <v>80565563.178368837</v>
      </c>
      <c r="AB268" s="2">
        <f t="shared" si="21"/>
        <v>420000</v>
      </c>
      <c r="AC268" s="2">
        <f t="shared" si="44"/>
        <v>63397574.666768521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199</v>
      </c>
      <c r="C269" s="7"/>
      <c r="D269" s="2" t="e">
        <f t="shared" si="12"/>
        <v>#N/A</v>
      </c>
      <c r="E269" s="2" t="e">
        <f t="shared" si="22"/>
        <v>#N/A</v>
      </c>
      <c r="F269" s="2">
        <v>1355918.9443195462</v>
      </c>
      <c r="G269" s="2">
        <f t="shared" si="47"/>
        <v>739997.71428571432</v>
      </c>
      <c r="H269" s="2">
        <f t="shared" si="45"/>
        <v>155897288.95248264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2595339.8571428619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1375815.5642256737</v>
      </c>
      <c r="Q269" s="2">
        <f t="shared" si="48"/>
        <v>750000</v>
      </c>
      <c r="R269" s="2">
        <f t="shared" si="46"/>
        <v>158323135.55942312</v>
      </c>
      <c r="S269" s="2">
        <f t="shared" si="17"/>
        <v>739997.71428570151</v>
      </c>
      <c r="T269" s="2">
        <f t="shared" si="18"/>
        <v>10002.285714285914</v>
      </c>
      <c r="U269" s="2">
        <f t="shared" si="19"/>
        <v>750000</v>
      </c>
      <c r="V269" s="2">
        <f t="shared" si="34"/>
        <v>93737480.952482894</v>
      </c>
      <c r="W269" s="2">
        <f t="shared" si="20"/>
        <v>739997.71428571641</v>
      </c>
      <c r="X269" s="2">
        <f t="shared" si="6"/>
        <v>10002.285714283586</v>
      </c>
      <c r="Y269" s="2">
        <f t="shared" si="43"/>
        <v>64585654.60694018</v>
      </c>
      <c r="Z269" s="2" t="str">
        <f t="shared" si="8"/>
        <v>MEEP</v>
      </c>
      <c r="AA269" s="2">
        <f>IF(Z269="HERE",Y269,AA268+Graph!$G$1*1000)</f>
        <v>80985563.178368837</v>
      </c>
      <c r="AB269" s="2">
        <f t="shared" si="21"/>
        <v>420000</v>
      </c>
      <c r="AC269" s="2">
        <f t="shared" si="44"/>
        <v>63397574.666768521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200</v>
      </c>
      <c r="C270" s="7"/>
      <c r="D270" s="2" t="e">
        <f t="shared" si="12"/>
        <v>#N/A</v>
      </c>
      <c r="E270" s="2" t="e">
        <f t="shared" si="22"/>
        <v>#N/A</v>
      </c>
      <c r="F270" s="2">
        <v>1360426.1380988657</v>
      </c>
      <c r="G270" s="2">
        <f t="shared" si="47"/>
        <v>739997.71428571432</v>
      </c>
      <c r="H270" s="2">
        <f t="shared" si="45"/>
        <v>156637286.66676834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2605342.1428571478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1380397.1488595307</v>
      </c>
      <c r="Q270" s="2">
        <f t="shared" si="48"/>
        <v>750000</v>
      </c>
      <c r="R270" s="2">
        <f t="shared" si="46"/>
        <v>159073135.55942312</v>
      </c>
      <c r="S270" s="2">
        <f t="shared" si="17"/>
        <v>739997.71428570151</v>
      </c>
      <c r="T270" s="2">
        <f t="shared" si="18"/>
        <v>10002.285714285914</v>
      </c>
      <c r="U270" s="2">
        <f t="shared" si="19"/>
        <v>750000</v>
      </c>
      <c r="V270" s="2">
        <f t="shared" si="34"/>
        <v>94477478.66676861</v>
      </c>
      <c r="W270" s="2">
        <f t="shared" si="20"/>
        <v>739997.71428571641</v>
      </c>
      <c r="X270" s="2">
        <f t="shared" si="6"/>
        <v>10002.285714283586</v>
      </c>
      <c r="Y270" s="2">
        <f t="shared" si="43"/>
        <v>64595656.892654464</v>
      </c>
      <c r="Z270" s="2" t="str">
        <f t="shared" si="8"/>
        <v>MEEP</v>
      </c>
      <c r="AA270" s="2">
        <f>IF(Z270="HERE",Y270,AA269+Graph!$G$1*1000)</f>
        <v>81405563.178368837</v>
      </c>
      <c r="AB270" s="2">
        <f t="shared" si="21"/>
        <v>420000</v>
      </c>
      <c r="AC270" s="2">
        <f t="shared" si="44"/>
        <v>63397574.666768521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201</v>
      </c>
      <c r="C271" s="7"/>
      <c r="D271" s="2" t="e">
        <f t="shared" si="12"/>
        <v>#N/A</v>
      </c>
      <c r="E271" s="2" t="e">
        <f t="shared" si="22"/>
        <v>#N/A</v>
      </c>
      <c r="F271" s="2">
        <v>1364933.3318782151</v>
      </c>
      <c r="G271" s="2">
        <f t="shared" si="47"/>
        <v>739997.71428571432</v>
      </c>
      <c r="H271" s="2">
        <f t="shared" si="45"/>
        <v>157377284.38105404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2615344.4285714338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1384978.7334933877</v>
      </c>
      <c r="Q271" s="2">
        <f t="shared" si="48"/>
        <v>750000</v>
      </c>
      <c r="R271" s="2">
        <f t="shared" si="46"/>
        <v>159823135.55942312</v>
      </c>
      <c r="S271" s="2">
        <f t="shared" si="17"/>
        <v>739997.71428570151</v>
      </c>
      <c r="T271" s="2">
        <f t="shared" si="18"/>
        <v>10002.285714285914</v>
      </c>
      <c r="U271" s="2">
        <f t="shared" si="19"/>
        <v>750000</v>
      </c>
      <c r="V271" s="2">
        <f t="shared" si="34"/>
        <v>95217476.381054327</v>
      </c>
      <c r="W271" s="2">
        <f t="shared" si="20"/>
        <v>739997.71428571641</v>
      </c>
      <c r="X271" s="2">
        <f t="shared" si="6"/>
        <v>10002.285714283586</v>
      </c>
      <c r="Y271" s="2">
        <f t="shared" si="43"/>
        <v>64605659.178368747</v>
      </c>
      <c r="Z271" s="2" t="str">
        <f t="shared" si="8"/>
        <v>MEEP</v>
      </c>
      <c r="AA271" s="2">
        <f>IF(Z271="HERE",Y271,AA270+Graph!$G$1*1000)</f>
        <v>81825563.178368837</v>
      </c>
      <c r="AB271" s="2">
        <f t="shared" si="21"/>
        <v>420000</v>
      </c>
      <c r="AC271" s="2">
        <f t="shared" si="44"/>
        <v>63397574.666768521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202</v>
      </c>
      <c r="C272" s="7"/>
      <c r="D272" s="2" t="e">
        <f t="shared" si="12"/>
        <v>#N/A</v>
      </c>
      <c r="E272" s="2" t="e">
        <f t="shared" si="22"/>
        <v>#N/A</v>
      </c>
      <c r="F272" s="2">
        <v>1369440.5256575346</v>
      </c>
      <c r="G272" s="2">
        <f t="shared" si="47"/>
        <v>739997.71428571432</v>
      </c>
      <c r="H272" s="2">
        <f t="shared" si="45"/>
        <v>158117282.09533975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2625346.7142857197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1389560.3181272447</v>
      </c>
      <c r="Q272" s="2">
        <f t="shared" si="48"/>
        <v>750000</v>
      </c>
      <c r="R272" s="2">
        <f t="shared" si="46"/>
        <v>160573135.55942312</v>
      </c>
      <c r="S272" s="2">
        <f t="shared" si="17"/>
        <v>739997.71428570151</v>
      </c>
      <c r="T272" s="2">
        <f t="shared" si="18"/>
        <v>10002.285714285914</v>
      </c>
      <c r="U272" s="2">
        <f t="shared" si="19"/>
        <v>750000</v>
      </c>
      <c r="V272" s="2">
        <f t="shared" si="34"/>
        <v>95957474.095340043</v>
      </c>
      <c r="W272" s="2">
        <f t="shared" si="20"/>
        <v>739997.71428571641</v>
      </c>
      <c r="X272" s="2">
        <f t="shared" si="6"/>
        <v>10002.285714283586</v>
      </c>
      <c r="Y272" s="2">
        <f t="shared" si="43"/>
        <v>64615661.464083031</v>
      </c>
      <c r="Z272" s="2" t="str">
        <f t="shared" si="8"/>
        <v>MEEP</v>
      </c>
      <c r="AA272" s="2">
        <f>IF(Z272="HERE",Y272,AA271+Graph!$G$1*1000)</f>
        <v>82245563.178368837</v>
      </c>
      <c r="AB272" s="2">
        <f t="shared" si="21"/>
        <v>420000</v>
      </c>
      <c r="AC272" s="2">
        <f t="shared" si="44"/>
        <v>63397574.666768521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203</v>
      </c>
      <c r="C273" s="7"/>
      <c r="D273" s="2" t="e">
        <f t="shared" si="12"/>
        <v>#N/A</v>
      </c>
      <c r="E273" s="2" t="e">
        <f t="shared" si="22"/>
        <v>#N/A</v>
      </c>
      <c r="F273" s="2">
        <v>1373947.7194368541</v>
      </c>
      <c r="G273" s="2">
        <f t="shared" si="47"/>
        <v>739997.71428571432</v>
      </c>
      <c r="H273" s="2">
        <f t="shared" si="45"/>
        <v>158857279.80962545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2635349.0000000056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1394141.9027611017</v>
      </c>
      <c r="Q273" s="2">
        <f t="shared" si="48"/>
        <v>750000</v>
      </c>
      <c r="R273" s="2">
        <f t="shared" si="46"/>
        <v>161323135.55942312</v>
      </c>
      <c r="S273" s="2">
        <f t="shared" si="17"/>
        <v>739997.71428570151</v>
      </c>
      <c r="T273" s="2">
        <f t="shared" si="18"/>
        <v>10002.285714285914</v>
      </c>
      <c r="U273" s="2">
        <f t="shared" si="19"/>
        <v>750000</v>
      </c>
      <c r="V273" s="2">
        <f t="shared" si="34"/>
        <v>96697471.80962576</v>
      </c>
      <c r="W273" s="2">
        <f t="shared" si="20"/>
        <v>739997.71428571641</v>
      </c>
      <c r="X273" s="2">
        <f t="shared" si="6"/>
        <v>10002.285714283586</v>
      </c>
      <c r="Y273" s="2">
        <f t="shared" si="43"/>
        <v>64625663.749797314</v>
      </c>
      <c r="Z273" s="2" t="str">
        <f t="shared" si="8"/>
        <v>MEEP</v>
      </c>
      <c r="AA273" s="2">
        <f>IF(Z273="HERE",Y273,AA272+Graph!$G$1*1000)</f>
        <v>82665563.178368837</v>
      </c>
      <c r="AB273" s="2">
        <f t="shared" si="21"/>
        <v>420000</v>
      </c>
      <c r="AC273" s="2">
        <f t="shared" si="44"/>
        <v>63397574.666768521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204</v>
      </c>
      <c r="C274" s="7"/>
      <c r="D274" s="2" t="e">
        <f t="shared" si="12"/>
        <v>#N/A</v>
      </c>
      <c r="E274" s="2" t="e">
        <f t="shared" si="22"/>
        <v>#N/A</v>
      </c>
      <c r="F274" s="2">
        <v>1378454.9132162035</v>
      </c>
      <c r="G274" s="2">
        <f t="shared" si="47"/>
        <v>739997.71428571432</v>
      </c>
      <c r="H274" s="2">
        <f t="shared" si="45"/>
        <v>159597277.52391115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2645351.2857142915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1398723.4873949587</v>
      </c>
      <c r="Q274" s="2">
        <f t="shared" si="48"/>
        <v>750000</v>
      </c>
      <c r="R274" s="2">
        <f t="shared" si="46"/>
        <v>162073135.55942312</v>
      </c>
      <c r="S274" s="2">
        <f t="shared" si="17"/>
        <v>739997.71428570151</v>
      </c>
      <c r="T274" s="2">
        <f t="shared" si="18"/>
        <v>10002.285714285914</v>
      </c>
      <c r="U274" s="2">
        <f t="shared" si="19"/>
        <v>750000</v>
      </c>
      <c r="V274" s="2">
        <f t="shared" si="34"/>
        <v>97437469.523911476</v>
      </c>
      <c r="W274" s="2">
        <f t="shared" si="20"/>
        <v>739997.71428571641</v>
      </c>
      <c r="X274" s="2">
        <f t="shared" si="6"/>
        <v>10002.285714283586</v>
      </c>
      <c r="Y274" s="2">
        <f t="shared" si="43"/>
        <v>64635666.035511598</v>
      </c>
      <c r="Z274" s="2" t="str">
        <f t="shared" si="8"/>
        <v>MEEP</v>
      </c>
      <c r="AA274" s="2">
        <f>IF(Z274="HERE",Y274,AA273+Graph!$G$1*1000)</f>
        <v>83085563.178368837</v>
      </c>
      <c r="AB274" s="2">
        <f t="shared" si="21"/>
        <v>420000</v>
      </c>
      <c r="AC274" s="2">
        <f t="shared" si="44"/>
        <v>63397574.666768521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205</v>
      </c>
      <c r="C275" s="7"/>
      <c r="D275" s="2" t="e">
        <f t="shared" si="12"/>
        <v>#N/A</v>
      </c>
      <c r="E275" s="2" t="e">
        <f t="shared" si="22"/>
        <v>#N/A</v>
      </c>
      <c r="F275" s="2">
        <v>1382962.106995523</v>
      </c>
      <c r="G275" s="2">
        <f t="shared" si="47"/>
        <v>739997.71428571432</v>
      </c>
      <c r="H275" s="2">
        <f t="shared" si="45"/>
        <v>160337275.23819685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2655353.5714285774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1403305.0720288157</v>
      </c>
      <c r="Q275" s="2">
        <f t="shared" si="48"/>
        <v>750000</v>
      </c>
      <c r="R275" s="2">
        <f t="shared" si="46"/>
        <v>162823135.55942312</v>
      </c>
      <c r="S275" s="2">
        <f t="shared" si="17"/>
        <v>739997.71428570151</v>
      </c>
      <c r="T275" s="2">
        <f t="shared" si="18"/>
        <v>10002.285714285914</v>
      </c>
      <c r="U275" s="2">
        <f t="shared" si="19"/>
        <v>750000</v>
      </c>
      <c r="V275" s="2">
        <f t="shared" si="34"/>
        <v>98177467.238197193</v>
      </c>
      <c r="W275" s="2">
        <f t="shared" si="20"/>
        <v>739997.71428571641</v>
      </c>
      <c r="X275" s="2">
        <f t="shared" si="6"/>
        <v>10002.285714283586</v>
      </c>
      <c r="Y275" s="2">
        <f t="shared" si="43"/>
        <v>64645668.321225882</v>
      </c>
      <c r="Z275" s="2" t="str">
        <f t="shared" si="8"/>
        <v>MEEP</v>
      </c>
      <c r="AA275" s="2">
        <f>IF(Z275="HERE",Y275,AA274+Graph!$G$1*1000)</f>
        <v>83505563.178368837</v>
      </c>
      <c r="AB275" s="2">
        <f t="shared" si="21"/>
        <v>420000</v>
      </c>
      <c r="AC275" s="2">
        <f t="shared" si="44"/>
        <v>63397574.666768521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206</v>
      </c>
      <c r="C276" s="7"/>
      <c r="D276" s="2" t="e">
        <f t="shared" si="12"/>
        <v>#N/A</v>
      </c>
      <c r="E276" s="2" t="e">
        <f t="shared" si="22"/>
        <v>#N/A</v>
      </c>
      <c r="F276" s="2">
        <v>1387469.3007748425</v>
      </c>
      <c r="G276" s="2">
        <f t="shared" si="47"/>
        <v>739997.71428571432</v>
      </c>
      <c r="H276" s="2">
        <f t="shared" si="45"/>
        <v>161077272.95248255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2665355.8571428633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1407886.656662643</v>
      </c>
      <c r="Q276" s="2">
        <f t="shared" si="48"/>
        <v>750000</v>
      </c>
      <c r="R276" s="2">
        <f t="shared" si="46"/>
        <v>163573135.55942312</v>
      </c>
      <c r="S276" s="2">
        <f t="shared" si="17"/>
        <v>739997.71428570151</v>
      </c>
      <c r="T276" s="2">
        <f t="shared" si="18"/>
        <v>10002.285714285914</v>
      </c>
      <c r="U276" s="2">
        <f t="shared" si="19"/>
        <v>750000</v>
      </c>
      <c r="V276" s="2">
        <f t="shared" si="34"/>
        <v>98917464.952482909</v>
      </c>
      <c r="W276" s="2">
        <f t="shared" si="20"/>
        <v>739997.71428571641</v>
      </c>
      <c r="X276" s="2">
        <f t="shared" si="6"/>
        <v>10002.285714283586</v>
      </c>
      <c r="Y276" s="2">
        <f t="shared" si="43"/>
        <v>64655670.606940165</v>
      </c>
      <c r="Z276" s="2" t="str">
        <f t="shared" si="8"/>
        <v>MEEP</v>
      </c>
      <c r="AA276" s="2">
        <f>IF(Z276="HERE",Y276,AA275+Graph!$G$1*1000)</f>
        <v>83925563.178368837</v>
      </c>
      <c r="AB276" s="2">
        <f t="shared" si="21"/>
        <v>420000</v>
      </c>
      <c r="AC276" s="2">
        <f t="shared" si="44"/>
        <v>63397574.666768521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207</v>
      </c>
      <c r="C277" s="7"/>
      <c r="D277" s="2" t="e">
        <f t="shared" si="12"/>
        <v>#N/A</v>
      </c>
      <c r="E277" s="2" t="e">
        <f t="shared" si="22"/>
        <v>#N/A</v>
      </c>
      <c r="F277" s="2">
        <v>1391976.4945541918</v>
      </c>
      <c r="G277" s="2">
        <f t="shared" si="47"/>
        <v>739997.71428571432</v>
      </c>
      <c r="H277" s="2">
        <f t="shared" si="45"/>
        <v>161817270.66676825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2675358.1428571492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1412468.2412965</v>
      </c>
      <c r="Q277" s="2">
        <f t="shared" si="48"/>
        <v>750000</v>
      </c>
      <c r="R277" s="2">
        <f t="shared" si="46"/>
        <v>164323135.55942312</v>
      </c>
      <c r="S277" s="2">
        <f t="shared" si="17"/>
        <v>739997.71428570151</v>
      </c>
      <c r="T277" s="2">
        <f t="shared" si="18"/>
        <v>10002.285714285914</v>
      </c>
      <c r="U277" s="2">
        <f t="shared" si="19"/>
        <v>750000</v>
      </c>
      <c r="V277" s="2">
        <f t="shared" si="34"/>
        <v>99657462.666768625</v>
      </c>
      <c r="W277" s="2">
        <f t="shared" si="20"/>
        <v>739997.71428571641</v>
      </c>
      <c r="X277" s="2">
        <f t="shared" si="6"/>
        <v>10002.285714283586</v>
      </c>
      <c r="Y277" s="2">
        <f t="shared" si="43"/>
        <v>64665672.892654449</v>
      </c>
      <c r="Z277" s="2" t="str">
        <f t="shared" si="8"/>
        <v>MEEP</v>
      </c>
      <c r="AA277" s="2">
        <f>IF(Z277="HERE",Y277,AA276+Graph!$G$1*1000)</f>
        <v>84345563.178368837</v>
      </c>
      <c r="AB277" s="2">
        <f t="shared" si="21"/>
        <v>420000</v>
      </c>
      <c r="AC277" s="2">
        <f t="shared" si="44"/>
        <v>63397574.666768521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208</v>
      </c>
      <c r="C278" s="7"/>
      <c r="D278" s="2" t="e">
        <f t="shared" si="12"/>
        <v>#N/A</v>
      </c>
      <c r="E278" s="2" t="e">
        <f t="shared" si="22"/>
        <v>#N/A</v>
      </c>
      <c r="F278" s="2">
        <v>1396483.6883335114</v>
      </c>
      <c r="G278" s="2">
        <f t="shared" si="47"/>
        <v>739997.71428571432</v>
      </c>
      <c r="H278" s="2">
        <f t="shared" si="45"/>
        <v>162557268.38105395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2685360.4285714352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1417049.825930357</v>
      </c>
      <c r="Q278" s="2">
        <f t="shared" si="48"/>
        <v>750000</v>
      </c>
      <c r="R278" s="2">
        <f t="shared" si="46"/>
        <v>165073135.55942312</v>
      </c>
      <c r="S278" s="2">
        <f t="shared" si="17"/>
        <v>739997.71428570151</v>
      </c>
      <c r="T278" s="2">
        <f t="shared" si="18"/>
        <v>10002.285714285914</v>
      </c>
      <c r="U278" s="2">
        <f t="shared" si="19"/>
        <v>750000</v>
      </c>
      <c r="V278" s="2">
        <f t="shared" si="34"/>
        <v>100397460.38105434</v>
      </c>
      <c r="W278" s="2">
        <f t="shared" si="20"/>
        <v>739997.71428571641</v>
      </c>
      <c r="X278" s="2">
        <f t="shared" si="6"/>
        <v>10002.285714283586</v>
      </c>
      <c r="Y278" s="2">
        <f t="shared" si="43"/>
        <v>64675675.178368732</v>
      </c>
      <c r="Z278" s="2" t="str">
        <f t="shared" si="8"/>
        <v>MEEP</v>
      </c>
      <c r="AA278" s="2">
        <f>IF(Z278="HERE",Y278,AA277+Graph!$G$1*1000)</f>
        <v>84765563.178368837</v>
      </c>
      <c r="AB278" s="2">
        <f t="shared" si="21"/>
        <v>420000</v>
      </c>
      <c r="AC278" s="2">
        <f t="shared" si="44"/>
        <v>63397574.666768521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209</v>
      </c>
      <c r="C279" s="7"/>
      <c r="D279" s="2" t="e">
        <f t="shared" si="12"/>
        <v>#N/A</v>
      </c>
      <c r="E279" s="2" t="e">
        <f t="shared" si="22"/>
        <v>#N/A</v>
      </c>
      <c r="F279" s="2">
        <v>1400990.8821128309</v>
      </c>
      <c r="G279" s="2">
        <f t="shared" si="47"/>
        <v>739997.71428571432</v>
      </c>
      <c r="H279" s="2">
        <f t="shared" si="45"/>
        <v>163297266.09533966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2695362.7142857211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1421631.410564214</v>
      </c>
      <c r="Q279" s="2">
        <f t="shared" si="48"/>
        <v>750000</v>
      </c>
      <c r="R279" s="2">
        <f t="shared" si="46"/>
        <v>165823135.55942312</v>
      </c>
      <c r="S279" s="2">
        <f t="shared" si="17"/>
        <v>739997.71428570151</v>
      </c>
      <c r="T279" s="2">
        <f t="shared" si="18"/>
        <v>10002.285714285914</v>
      </c>
      <c r="U279" s="2">
        <f t="shared" si="19"/>
        <v>750000</v>
      </c>
      <c r="V279" s="2">
        <f t="shared" si="34"/>
        <v>101137458.09534006</v>
      </c>
      <c r="W279" s="2">
        <f t="shared" si="20"/>
        <v>739997.71428571641</v>
      </c>
      <c r="X279" s="2">
        <f t="shared" si="6"/>
        <v>10002.285714283586</v>
      </c>
      <c r="Y279" s="2">
        <f t="shared" si="43"/>
        <v>64685677.464083016</v>
      </c>
      <c r="Z279" s="2" t="str">
        <f t="shared" si="8"/>
        <v>MEEP</v>
      </c>
      <c r="AA279" s="2">
        <f>IF(Z279="HERE",Y279,AA278+Graph!$G$1*1000)</f>
        <v>85185563.178368837</v>
      </c>
      <c r="AB279" s="2">
        <f t="shared" si="21"/>
        <v>420000</v>
      </c>
      <c r="AC279" s="2">
        <f t="shared" si="44"/>
        <v>63397574.666768521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210</v>
      </c>
      <c r="C280" s="7"/>
      <c r="D280" s="2" t="e">
        <f t="shared" si="12"/>
        <v>#N/A</v>
      </c>
      <c r="E280" s="2" t="e">
        <f t="shared" si="22"/>
        <v>#N/A</v>
      </c>
      <c r="F280" s="2">
        <v>1405498.0758921802</v>
      </c>
      <c r="G280" s="2">
        <f t="shared" si="47"/>
        <v>739997.71428571432</v>
      </c>
      <c r="H280" s="2">
        <f t="shared" si="45"/>
        <v>164037263.80962536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2705365.000000007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1426212.995198071</v>
      </c>
      <c r="Q280" s="2">
        <f t="shared" si="48"/>
        <v>750000</v>
      </c>
      <c r="R280" s="2">
        <f t="shared" si="46"/>
        <v>166573135.55942312</v>
      </c>
      <c r="S280" s="2">
        <f t="shared" si="17"/>
        <v>739997.71428570151</v>
      </c>
      <c r="T280" s="2">
        <f t="shared" si="18"/>
        <v>10002.285714285914</v>
      </c>
      <c r="U280" s="2">
        <f t="shared" si="19"/>
        <v>750000</v>
      </c>
      <c r="V280" s="2">
        <f t="shared" si="34"/>
        <v>101877455.80962577</v>
      </c>
      <c r="W280" s="2">
        <f t="shared" si="20"/>
        <v>739997.71428571641</v>
      </c>
      <c r="X280" s="2">
        <f t="shared" si="6"/>
        <v>10002.285714283586</v>
      </c>
      <c r="Y280" s="2">
        <f t="shared" si="43"/>
        <v>64695679.7497973</v>
      </c>
      <c r="Z280" s="2" t="str">
        <f t="shared" si="8"/>
        <v>MEEP</v>
      </c>
      <c r="AA280" s="2">
        <f>IF(Z280="HERE",Y280,AA279+Graph!$G$1*1000)</f>
        <v>85605563.178368837</v>
      </c>
      <c r="AB280" s="2">
        <f t="shared" si="21"/>
        <v>420000</v>
      </c>
      <c r="AC280" s="2">
        <f t="shared" si="44"/>
        <v>63397574.666768521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211</v>
      </c>
      <c r="C281" s="7"/>
      <c r="D281" s="2" t="e">
        <f t="shared" si="12"/>
        <v>#N/A</v>
      </c>
      <c r="E281" s="2" t="e">
        <f t="shared" si="22"/>
        <v>#N/A</v>
      </c>
      <c r="F281" s="2">
        <v>1410005.2696714997</v>
      </c>
      <c r="G281" s="2">
        <f t="shared" si="47"/>
        <v>739997.71428571432</v>
      </c>
      <c r="H281" s="2">
        <f t="shared" si="45"/>
        <v>164777261.52391106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2715367.2857142929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1430794.579831928</v>
      </c>
      <c r="Q281" s="2">
        <f t="shared" si="48"/>
        <v>750000</v>
      </c>
      <c r="R281" s="2">
        <f t="shared" si="46"/>
        <v>167323135.55942312</v>
      </c>
      <c r="S281" s="2">
        <f t="shared" si="17"/>
        <v>739997.71428570151</v>
      </c>
      <c r="T281" s="2">
        <f t="shared" si="18"/>
        <v>10002.285714285914</v>
      </c>
      <c r="U281" s="2">
        <f t="shared" si="19"/>
        <v>750000</v>
      </c>
      <c r="V281" s="2">
        <f t="shared" si="34"/>
        <v>102617453.52391149</v>
      </c>
      <c r="W281" s="2">
        <f t="shared" si="20"/>
        <v>739997.71428571641</v>
      </c>
      <c r="X281" s="2">
        <f t="shared" si="6"/>
        <v>10002.285714283586</v>
      </c>
      <c r="Y281" s="2">
        <f t="shared" si="43"/>
        <v>64705682.035511583</v>
      </c>
      <c r="Z281" s="2" t="str">
        <f t="shared" si="8"/>
        <v>MEEP</v>
      </c>
      <c r="AA281" s="2">
        <f>IF(Z281="HERE",Y281,AA280+Graph!$G$1*1000)</f>
        <v>86025563.178368837</v>
      </c>
      <c r="AB281" s="2">
        <f t="shared" si="21"/>
        <v>420000</v>
      </c>
      <c r="AC281" s="2">
        <f t="shared" si="44"/>
        <v>63397574.666768521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212</v>
      </c>
      <c r="C282" s="7"/>
      <c r="D282" s="2" t="e">
        <f t="shared" si="12"/>
        <v>#N/A</v>
      </c>
      <c r="E282" s="2" t="e">
        <f t="shared" si="22"/>
        <v>#N/A</v>
      </c>
      <c r="F282" s="2">
        <v>1414512.4634508491</v>
      </c>
      <c r="G282" s="2">
        <f t="shared" si="47"/>
        <v>739997.71428571432</v>
      </c>
      <c r="H282" s="2">
        <f t="shared" si="45"/>
        <v>165517259.23819676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2725369.5714285788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1435376.164465785</v>
      </c>
      <c r="Q282" s="2">
        <f t="shared" si="48"/>
        <v>750000</v>
      </c>
      <c r="R282" s="2">
        <f t="shared" si="46"/>
        <v>168073135.55942312</v>
      </c>
      <c r="S282" s="2">
        <f t="shared" si="17"/>
        <v>739997.71428570151</v>
      </c>
      <c r="T282" s="2">
        <f t="shared" si="18"/>
        <v>10002.285714285914</v>
      </c>
      <c r="U282" s="2">
        <f t="shared" si="19"/>
        <v>750000</v>
      </c>
      <c r="V282" s="2">
        <f t="shared" si="34"/>
        <v>103357451.23819721</v>
      </c>
      <c r="W282" s="2">
        <f t="shared" si="20"/>
        <v>739997.71428571641</v>
      </c>
      <c r="X282" s="2">
        <f t="shared" si="6"/>
        <v>10002.285714283586</v>
      </c>
      <c r="Y282" s="2">
        <f t="shared" si="43"/>
        <v>64715684.321225867</v>
      </c>
      <c r="Z282" s="2" t="str">
        <f t="shared" si="8"/>
        <v>MEEP</v>
      </c>
      <c r="AA282" s="2">
        <f>IF(Z282="HERE",Y282,AA281+Graph!$G$1*1000)</f>
        <v>86445563.178368837</v>
      </c>
      <c r="AB282" s="2">
        <f t="shared" si="21"/>
        <v>420000</v>
      </c>
      <c r="AC282" s="2">
        <f t="shared" si="44"/>
        <v>63397574.666768521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213</v>
      </c>
      <c r="C283" s="7"/>
      <c r="D283" s="2" t="e">
        <f t="shared" si="12"/>
        <v>#N/A</v>
      </c>
      <c r="E283" s="2" t="e">
        <f t="shared" si="22"/>
        <v>#N/A</v>
      </c>
      <c r="F283" s="2">
        <v>1419019.6572301686</v>
      </c>
      <c r="G283" s="2">
        <f t="shared" si="47"/>
        <v>739997.71428571432</v>
      </c>
      <c r="H283" s="2">
        <f t="shared" si="45"/>
        <v>166257256.95248246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2735371.8571428647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1439957.749099642</v>
      </c>
      <c r="Q283" s="2">
        <f t="shared" si="48"/>
        <v>750000</v>
      </c>
      <c r="R283" s="2">
        <f t="shared" si="46"/>
        <v>168823135.55942312</v>
      </c>
      <c r="S283" s="2">
        <f t="shared" si="17"/>
        <v>739997.71428570151</v>
      </c>
      <c r="T283" s="2">
        <f t="shared" si="18"/>
        <v>10002.285714285914</v>
      </c>
      <c r="U283" s="2">
        <f t="shared" si="19"/>
        <v>750000</v>
      </c>
      <c r="V283" s="2">
        <f t="shared" si="34"/>
        <v>104097448.95248292</v>
      </c>
      <c r="W283" s="2">
        <f t="shared" si="20"/>
        <v>739997.71428571641</v>
      </c>
      <c r="X283" s="2">
        <f t="shared" si="6"/>
        <v>10002.285714283586</v>
      </c>
      <c r="Y283" s="2">
        <f t="shared" si="43"/>
        <v>64725686.60694015</v>
      </c>
      <c r="Z283" s="2" t="str">
        <f t="shared" si="8"/>
        <v>MEEP</v>
      </c>
      <c r="AA283" s="2">
        <f>IF(Z283="HERE",Y283,AA282+Graph!$G$1*1000)</f>
        <v>86865563.178368837</v>
      </c>
      <c r="AB283" s="2">
        <f t="shared" si="21"/>
        <v>420000</v>
      </c>
      <c r="AC283" s="2">
        <f t="shared" si="44"/>
        <v>63397574.666768521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214</v>
      </c>
      <c r="C284" s="7"/>
      <c r="D284" s="2" t="e">
        <f t="shared" si="12"/>
        <v>#N/A</v>
      </c>
      <c r="E284" s="2" t="e">
        <f t="shared" si="22"/>
        <v>#N/A</v>
      </c>
      <c r="F284" s="2">
        <v>1423526.8510094881</v>
      </c>
      <c r="G284" s="2">
        <f t="shared" si="47"/>
        <v>739997.71428571432</v>
      </c>
      <c r="H284" s="2">
        <f t="shared" si="45"/>
        <v>166997254.66676816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2745374.1428571506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1444539.3337334692</v>
      </c>
      <c r="Q284" s="2">
        <f t="shared" si="48"/>
        <v>750000</v>
      </c>
      <c r="R284" s="2">
        <f t="shared" si="46"/>
        <v>169573135.55942312</v>
      </c>
      <c r="S284" s="2">
        <f t="shared" si="17"/>
        <v>739997.71428570151</v>
      </c>
      <c r="T284" s="2">
        <f t="shared" si="18"/>
        <v>10002.285714285914</v>
      </c>
      <c r="U284" s="2">
        <f t="shared" si="19"/>
        <v>750000</v>
      </c>
      <c r="V284" s="2">
        <f t="shared" si="34"/>
        <v>104837446.66676864</v>
      </c>
      <c r="W284" s="2">
        <f t="shared" si="20"/>
        <v>739997.71428571641</v>
      </c>
      <c r="X284" s="2">
        <f t="shared" si="6"/>
        <v>10002.285714283586</v>
      </c>
      <c r="Y284" s="2">
        <f t="shared" si="43"/>
        <v>64735688.892654434</v>
      </c>
      <c r="Z284" s="2" t="str">
        <f t="shared" si="8"/>
        <v>MEEP</v>
      </c>
      <c r="AA284" s="2">
        <f>IF(Z284="HERE",Y284,AA283+Graph!$G$1*1000)</f>
        <v>87285563.178368837</v>
      </c>
      <c r="AB284" s="2">
        <f t="shared" si="21"/>
        <v>420000</v>
      </c>
      <c r="AC284" s="2">
        <f t="shared" si="44"/>
        <v>63397574.666768521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215</v>
      </c>
      <c r="C285" s="7"/>
      <c r="D285" s="2" t="e">
        <f t="shared" si="12"/>
        <v>#N/A</v>
      </c>
      <c r="E285" s="2" t="e">
        <f t="shared" si="22"/>
        <v>#N/A</v>
      </c>
      <c r="F285" s="2">
        <v>1428034.0447888374</v>
      </c>
      <c r="G285" s="2">
        <f t="shared" si="47"/>
        <v>739997.71428571432</v>
      </c>
      <c r="H285" s="2">
        <f t="shared" si="45"/>
        <v>167737252.38105386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2755376.4285714366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1449120.9183673263</v>
      </c>
      <c r="Q285" s="2">
        <f t="shared" si="48"/>
        <v>750000</v>
      </c>
      <c r="R285" s="2">
        <f t="shared" si="46"/>
        <v>170323135.55942312</v>
      </c>
      <c r="S285" s="2">
        <f t="shared" si="17"/>
        <v>739997.71428570151</v>
      </c>
      <c r="T285" s="2">
        <f t="shared" si="18"/>
        <v>10002.285714285914</v>
      </c>
      <c r="U285" s="2">
        <f t="shared" si="19"/>
        <v>750000</v>
      </c>
      <c r="V285" s="2">
        <f t="shared" si="34"/>
        <v>105577444.38105436</v>
      </c>
      <c r="W285" s="2">
        <f t="shared" si="20"/>
        <v>739997.71428571641</v>
      </c>
      <c r="X285" s="2">
        <f t="shared" si="6"/>
        <v>10002.285714283586</v>
      </c>
      <c r="Y285" s="2">
        <f t="shared" si="43"/>
        <v>64745691.178368717</v>
      </c>
      <c r="Z285" s="2" t="str">
        <f t="shared" si="8"/>
        <v>MEEP</v>
      </c>
      <c r="AA285" s="2">
        <f>IF(Z285="HERE",Y285,AA284+Graph!$G$1*1000)</f>
        <v>87705563.178368837</v>
      </c>
      <c r="AB285" s="2">
        <f t="shared" si="21"/>
        <v>420000</v>
      </c>
      <c r="AC285" s="2">
        <f t="shared" si="44"/>
        <v>63397574.666768521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216</v>
      </c>
      <c r="C286" s="7"/>
      <c r="D286" s="2" t="e">
        <f t="shared" si="12"/>
        <v>#N/A</v>
      </c>
      <c r="E286" s="2" t="e">
        <f t="shared" si="22"/>
        <v>#N/A</v>
      </c>
      <c r="F286" s="2">
        <v>1432541.238568157</v>
      </c>
      <c r="G286" s="2">
        <f t="shared" si="47"/>
        <v>739997.71428571432</v>
      </c>
      <c r="H286" s="2">
        <f t="shared" si="45"/>
        <v>168477250.09533957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2765378.7142857225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1453702.5030011833</v>
      </c>
      <c r="Q286" s="2">
        <f t="shared" si="48"/>
        <v>750000</v>
      </c>
      <c r="R286" s="2">
        <f t="shared" si="46"/>
        <v>171073135.55942312</v>
      </c>
      <c r="S286" s="2">
        <f t="shared" si="17"/>
        <v>739997.71428570151</v>
      </c>
      <c r="T286" s="2">
        <f t="shared" si="18"/>
        <v>10002.285714285914</v>
      </c>
      <c r="U286" s="2">
        <f t="shared" si="19"/>
        <v>750000</v>
      </c>
      <c r="V286" s="2">
        <f t="shared" si="34"/>
        <v>106317442.09534007</v>
      </c>
      <c r="W286" s="2">
        <f t="shared" si="20"/>
        <v>739997.71428571641</v>
      </c>
      <c r="X286" s="2">
        <f t="shared" ref="X286:X385" si="51">SUM(U286-W286)</f>
        <v>10002.285714283586</v>
      </c>
      <c r="Y286" s="2">
        <f t="shared" si="43"/>
        <v>64755693.464083001</v>
      </c>
      <c r="Z286" s="2" t="str">
        <f t="shared" ref="Z286:Z385" si="52">IF(V286&lt;Y286,"HERE","MEEP")</f>
        <v>MEEP</v>
      </c>
      <c r="AA286" s="2">
        <f>IF(Z286="HERE",Y286,AA285+Graph!$G$1*1000)</f>
        <v>88125563.178368837</v>
      </c>
      <c r="AB286" s="2">
        <f t="shared" si="21"/>
        <v>420000</v>
      </c>
      <c r="AC286" s="2">
        <f t="shared" si="44"/>
        <v>63397574.666768521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217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1437048.4323474765</v>
      </c>
      <c r="G287" s="2">
        <f t="shared" si="47"/>
        <v>739997.71428571432</v>
      </c>
      <c r="H287" s="2">
        <f t="shared" si="45"/>
        <v>169217247.80962527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2775381.0000000084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1458284.0876350403</v>
      </c>
      <c r="Q287" s="2">
        <f t="shared" si="48"/>
        <v>750000</v>
      </c>
      <c r="R287" s="2">
        <f t="shared" si="46"/>
        <v>171823135.55942312</v>
      </c>
      <c r="S287" s="2">
        <f t="shared" ref="S287:S385" si="58">SUM(H287-H286)</f>
        <v>739997.71428570151</v>
      </c>
      <c r="T287" s="2">
        <f t="shared" ref="T287:T385" si="59">SUM(L287-L286)</f>
        <v>10002.285714285914</v>
      </c>
      <c r="U287" s="2">
        <f t="shared" ref="U287:U385" si="60">SUM(R287-R286)</f>
        <v>750000</v>
      </c>
      <c r="V287" s="2">
        <f t="shared" si="34"/>
        <v>107057439.80962579</v>
      </c>
      <c r="W287" s="2">
        <f t="shared" ref="W287:W385" si="61">SUM(V287-V286)</f>
        <v>739997.71428571641</v>
      </c>
      <c r="X287" s="2">
        <f t="shared" si="51"/>
        <v>10002.285714283586</v>
      </c>
      <c r="Y287" s="2">
        <f t="shared" ref="Y287:Y350" si="62">IF(COUNT($C288)=0,IF(COUNT($C287)=1,C287,SUM(Y286+X287)),C287)</f>
        <v>64765695.749797285</v>
      </c>
      <c r="Z287" s="2" t="str">
        <f t="shared" si="52"/>
        <v>MEEP</v>
      </c>
      <c r="AA287" s="2">
        <f>IF(Z287="HERE",Y287,AA286+Graph!$G$1*1000)</f>
        <v>88545563.178368837</v>
      </c>
      <c r="AB287" s="2">
        <f t="shared" ref="AB287:AB385" si="63">SUM(AA287-AA286)</f>
        <v>420000</v>
      </c>
      <c r="AC287" s="2">
        <f t="shared" ref="AC287:AC350" si="64">IF(Z288="HERE",V287,AC286)</f>
        <v>63397574.666768521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218</v>
      </c>
      <c r="C288" s="7"/>
      <c r="D288" s="2" t="e">
        <f t="shared" si="55"/>
        <v>#N/A</v>
      </c>
      <c r="E288" s="2" t="e">
        <f t="shared" si="22"/>
        <v>#N/A</v>
      </c>
      <c r="F288" s="2">
        <v>1441555.6261268258</v>
      </c>
      <c r="G288" s="2">
        <f t="shared" si="47"/>
        <v>739997.71428571432</v>
      </c>
      <c r="H288" s="2">
        <f t="shared" ref="H288:H351" si="65">IF(COUNT($C289)=0,IF(COUNT($C288)=1,C288,SUM(H287+G288)),C288)</f>
        <v>169957245.52391097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2785383.2857142943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1462865.6722688973</v>
      </c>
      <c r="Q288" s="2">
        <f t="shared" si="48"/>
        <v>750000</v>
      </c>
      <c r="R288" s="2">
        <f t="shared" ref="R288:R351" si="66">IF(COUNT($C289)=0,IF(COUNT($C288)=1,M288,SUM(R287+Q288)),M288)</f>
        <v>172573135.55942312</v>
      </c>
      <c r="S288" s="2">
        <f t="shared" si="58"/>
        <v>739997.71428570151</v>
      </c>
      <c r="T288" s="2">
        <f t="shared" si="59"/>
        <v>10002.285714285914</v>
      </c>
      <c r="U288" s="2">
        <f t="shared" si="60"/>
        <v>750000</v>
      </c>
      <c r="V288" s="2">
        <f t="shared" si="34"/>
        <v>107797437.52391151</v>
      </c>
      <c r="W288" s="2">
        <f t="shared" si="61"/>
        <v>739997.71428571641</v>
      </c>
      <c r="X288" s="2">
        <f t="shared" si="51"/>
        <v>10002.285714283586</v>
      </c>
      <c r="Y288" s="2">
        <f t="shared" si="62"/>
        <v>64775698.035511568</v>
      </c>
      <c r="Z288" s="2" t="str">
        <f t="shared" si="52"/>
        <v>MEEP</v>
      </c>
      <c r="AA288" s="2">
        <f>IF(Z288="HERE",Y288,AA287+Graph!$G$1*1000)</f>
        <v>88965563.178368837</v>
      </c>
      <c r="AB288" s="2">
        <f t="shared" si="63"/>
        <v>420000</v>
      </c>
      <c r="AC288" s="2">
        <f t="shared" si="64"/>
        <v>63397574.666768521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219</v>
      </c>
      <c r="C289" s="7"/>
      <c r="D289" s="2" t="e">
        <f t="shared" si="55"/>
        <v>#N/A</v>
      </c>
      <c r="E289" s="2" t="e">
        <f t="shared" si="22"/>
        <v>#N/A</v>
      </c>
      <c r="F289" s="2">
        <v>1446062.8199061453</v>
      </c>
      <c r="G289" s="2">
        <f t="shared" si="47"/>
        <v>739997.71428571432</v>
      </c>
      <c r="H289" s="2">
        <f t="shared" si="65"/>
        <v>170697243.23819667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2795385.5714285802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1467447.2569027543</v>
      </c>
      <c r="Q289" s="2">
        <f t="shared" si="48"/>
        <v>750000</v>
      </c>
      <c r="R289" s="2">
        <f t="shared" si="66"/>
        <v>173323135.55942312</v>
      </c>
      <c r="S289" s="2">
        <f t="shared" si="58"/>
        <v>739997.71428570151</v>
      </c>
      <c r="T289" s="2">
        <f t="shared" si="59"/>
        <v>10002.285714285914</v>
      </c>
      <c r="U289" s="2">
        <f t="shared" si="60"/>
        <v>750000</v>
      </c>
      <c r="V289" s="2">
        <f t="shared" si="34"/>
        <v>108537435.23819722</v>
      </c>
      <c r="W289" s="2">
        <f t="shared" si="61"/>
        <v>739997.71428571641</v>
      </c>
      <c r="X289" s="2">
        <f t="shared" si="51"/>
        <v>10002.285714283586</v>
      </c>
      <c r="Y289" s="2">
        <f t="shared" si="62"/>
        <v>64785700.321225852</v>
      </c>
      <c r="Z289" s="2" t="str">
        <f t="shared" si="52"/>
        <v>MEEP</v>
      </c>
      <c r="AA289" s="2">
        <f>IF(Z289="HERE",Y289,AA288+Graph!$G$1*1000)</f>
        <v>89385563.178368837</v>
      </c>
      <c r="AB289" s="2">
        <f t="shared" si="63"/>
        <v>420000</v>
      </c>
      <c r="AC289" s="2">
        <f t="shared" si="64"/>
        <v>63397574.666768521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220</v>
      </c>
      <c r="C290" s="7"/>
      <c r="D290" s="2" t="e">
        <f t="shared" si="55"/>
        <v>#N/A</v>
      </c>
      <c r="E290" s="2" t="e">
        <f t="shared" si="22"/>
        <v>#N/A</v>
      </c>
      <c r="F290" s="2">
        <v>1450570.0136854649</v>
      </c>
      <c r="G290" s="2">
        <f t="shared" si="47"/>
        <v>739997.71428571432</v>
      </c>
      <c r="H290" s="2">
        <f t="shared" si="65"/>
        <v>171437240.95248237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2805387.8571428661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1472028.8415366113</v>
      </c>
      <c r="Q290" s="2">
        <f t="shared" si="48"/>
        <v>750000</v>
      </c>
      <c r="R290" s="2">
        <f t="shared" si="66"/>
        <v>174073135.55942312</v>
      </c>
      <c r="S290" s="2">
        <f t="shared" si="58"/>
        <v>739997.71428570151</v>
      </c>
      <c r="T290" s="2">
        <f t="shared" si="59"/>
        <v>10002.285714285914</v>
      </c>
      <c r="U290" s="2">
        <f t="shared" si="60"/>
        <v>750000</v>
      </c>
      <c r="V290" s="2">
        <f t="shared" si="34"/>
        <v>109277432.95248294</v>
      </c>
      <c r="W290" s="2">
        <f t="shared" si="61"/>
        <v>739997.71428571641</v>
      </c>
      <c r="X290" s="2">
        <f t="shared" si="51"/>
        <v>10002.285714283586</v>
      </c>
      <c r="Y290" s="2">
        <f t="shared" si="62"/>
        <v>64795702.606940135</v>
      </c>
      <c r="Z290" s="2" t="str">
        <f t="shared" si="52"/>
        <v>MEEP</v>
      </c>
      <c r="AA290" s="2">
        <f>IF(Z290="HERE",Y290,AA289+Graph!$G$1*1000)</f>
        <v>89805563.178368837</v>
      </c>
      <c r="AB290" s="2">
        <f t="shared" si="63"/>
        <v>420000</v>
      </c>
      <c r="AC290" s="2">
        <f t="shared" si="64"/>
        <v>63397574.666768521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221</v>
      </c>
      <c r="C291" s="7"/>
      <c r="D291" s="2" t="e">
        <f t="shared" si="55"/>
        <v>#N/A</v>
      </c>
      <c r="E291" s="2" t="e">
        <f t="shared" si="22"/>
        <v>#N/A</v>
      </c>
      <c r="F291" s="2">
        <v>1455077.2074648142</v>
      </c>
      <c r="G291" s="2">
        <f t="shared" si="47"/>
        <v>739997.71428571432</v>
      </c>
      <c r="H291" s="2">
        <f t="shared" si="65"/>
        <v>172177238.66676807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2815390.142857152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1476610.4261704683</v>
      </c>
      <c r="Q291" s="2">
        <f t="shared" si="48"/>
        <v>750000</v>
      </c>
      <c r="R291" s="2">
        <f t="shared" si="66"/>
        <v>174823135.55942312</v>
      </c>
      <c r="S291" s="2">
        <f t="shared" si="58"/>
        <v>739997.71428570151</v>
      </c>
      <c r="T291" s="2">
        <f t="shared" si="59"/>
        <v>10002.285714285914</v>
      </c>
      <c r="U291" s="2">
        <f t="shared" si="60"/>
        <v>750000</v>
      </c>
      <c r="V291" s="2">
        <f t="shared" si="34"/>
        <v>110017430.66676866</v>
      </c>
      <c r="W291" s="2">
        <f t="shared" si="61"/>
        <v>739997.71428571641</v>
      </c>
      <c r="X291" s="2">
        <f t="shared" si="51"/>
        <v>10002.285714283586</v>
      </c>
      <c r="Y291" s="2">
        <f t="shared" si="62"/>
        <v>64805704.892654419</v>
      </c>
      <c r="Z291" s="2" t="str">
        <f t="shared" si="52"/>
        <v>MEEP</v>
      </c>
      <c r="AA291" s="2">
        <f>IF(Z291="HERE",Y291,AA290+Graph!$G$1*1000)</f>
        <v>90225563.178368837</v>
      </c>
      <c r="AB291" s="2">
        <f t="shared" si="63"/>
        <v>420000</v>
      </c>
      <c r="AC291" s="2">
        <f t="shared" si="64"/>
        <v>63397574.666768521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222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1459584.4012441337</v>
      </c>
      <c r="G292" s="2">
        <f t="shared" si="47"/>
        <v>739997.71428571432</v>
      </c>
      <c r="H292" s="2">
        <f t="shared" si="65"/>
        <v>172917236.38105378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2825392.428571438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1481192.0108043253</v>
      </c>
      <c r="Q292" s="2">
        <f t="shared" si="48"/>
        <v>750000</v>
      </c>
      <c r="R292" s="2">
        <f t="shared" si="66"/>
        <v>175573135.55942312</v>
      </c>
      <c r="S292" s="2">
        <f t="shared" si="58"/>
        <v>739997.71428570151</v>
      </c>
      <c r="T292" s="2">
        <f t="shared" si="59"/>
        <v>10002.285714285914</v>
      </c>
      <c r="U292" s="2">
        <f t="shared" si="60"/>
        <v>750000</v>
      </c>
      <c r="V292" s="2">
        <f t="shared" si="34"/>
        <v>110757428.38105437</v>
      </c>
      <c r="W292" s="2">
        <f t="shared" si="61"/>
        <v>739997.71428571641</v>
      </c>
      <c r="X292" s="2">
        <f t="shared" si="51"/>
        <v>10002.285714283586</v>
      </c>
      <c r="Y292" s="2">
        <f t="shared" si="62"/>
        <v>64815707.178368703</v>
      </c>
      <c r="Z292" s="2" t="str">
        <f t="shared" si="52"/>
        <v>MEEP</v>
      </c>
      <c r="AA292" s="2">
        <f>IF(Z292="HERE",Y292,AA291+Graph!$G$1*1000)</f>
        <v>90645563.178368837</v>
      </c>
      <c r="AB292" s="2">
        <f t="shared" si="63"/>
        <v>420000</v>
      </c>
      <c r="AC292" s="2">
        <f t="shared" si="64"/>
        <v>63397574.666768521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223</v>
      </c>
      <c r="C293" s="7"/>
      <c r="D293" s="2" t="e">
        <f t="shared" si="55"/>
        <v>#N/A</v>
      </c>
      <c r="E293" s="2" t="e">
        <f t="shared" si="67"/>
        <v>#N/A</v>
      </c>
      <c r="F293" s="2">
        <v>1464091.5950234532</v>
      </c>
      <c r="G293" s="2">
        <f t="shared" si="47"/>
        <v>739997.71428571432</v>
      </c>
      <c r="H293" s="2">
        <f t="shared" si="65"/>
        <v>173657234.09533948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2835394.7142857239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1485773.5954381526</v>
      </c>
      <c r="Q293" s="2">
        <f t="shared" si="48"/>
        <v>750000</v>
      </c>
      <c r="R293" s="2">
        <f t="shared" si="66"/>
        <v>176323135.55942312</v>
      </c>
      <c r="S293" s="2">
        <f t="shared" si="58"/>
        <v>739997.71428570151</v>
      </c>
      <c r="T293" s="2">
        <f t="shared" si="59"/>
        <v>10002.285714285914</v>
      </c>
      <c r="U293" s="2">
        <f t="shared" si="60"/>
        <v>750000</v>
      </c>
      <c r="V293" s="2">
        <f t="shared" si="34"/>
        <v>111497426.09534009</v>
      </c>
      <c r="W293" s="2">
        <f t="shared" si="61"/>
        <v>739997.71428571641</v>
      </c>
      <c r="X293" s="2">
        <f t="shared" si="51"/>
        <v>10002.285714283586</v>
      </c>
      <c r="Y293" s="2">
        <f t="shared" si="62"/>
        <v>64825709.464082986</v>
      </c>
      <c r="Z293" s="2" t="str">
        <f t="shared" si="52"/>
        <v>MEEP</v>
      </c>
      <c r="AA293" s="2">
        <f>IF(Z293="HERE",Y293,AA292+Graph!$G$1*1000)</f>
        <v>91065563.178368837</v>
      </c>
      <c r="AB293" s="2">
        <f t="shared" si="63"/>
        <v>420000</v>
      </c>
      <c r="AC293" s="2">
        <f t="shared" si="64"/>
        <v>63397574.666768521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224</v>
      </c>
      <c r="C294" s="7"/>
      <c r="D294" s="2" t="e">
        <f t="shared" si="55"/>
        <v>#N/A</v>
      </c>
      <c r="E294" s="2" t="e">
        <f t="shared" si="67"/>
        <v>#N/A</v>
      </c>
      <c r="F294" s="2">
        <v>1468598.7888028026</v>
      </c>
      <c r="G294" s="2">
        <f t="shared" ref="G294:G357" si="70">IF(F294&gt;750000,$AK$31*1000,F294)</f>
        <v>739997.71428571432</v>
      </c>
      <c r="H294" s="2">
        <f t="shared" si="65"/>
        <v>174397231.80962518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2845397.0000000098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1490355.1800720096</v>
      </c>
      <c r="Q294" s="2">
        <f t="shared" ref="Q294:Q357" si="71">IF(P294&gt;750000,750000,P294)</f>
        <v>750000</v>
      </c>
      <c r="R294" s="2">
        <f t="shared" si="66"/>
        <v>177073135.55942312</v>
      </c>
      <c r="S294" s="2">
        <f t="shared" si="58"/>
        <v>739997.71428570151</v>
      </c>
      <c r="T294" s="2">
        <f t="shared" si="59"/>
        <v>10002.285714285914</v>
      </c>
      <c r="U294" s="2">
        <f t="shared" si="60"/>
        <v>750000</v>
      </c>
      <c r="V294" s="2">
        <f t="shared" si="34"/>
        <v>112237423.8096258</v>
      </c>
      <c r="W294" s="2">
        <f t="shared" si="61"/>
        <v>739997.71428571641</v>
      </c>
      <c r="X294" s="2">
        <f t="shared" si="51"/>
        <v>10002.285714283586</v>
      </c>
      <c r="Y294" s="2">
        <f t="shared" si="62"/>
        <v>64835711.74979727</v>
      </c>
      <c r="Z294" s="2" t="str">
        <f t="shared" si="52"/>
        <v>MEEP</v>
      </c>
      <c r="AA294" s="2">
        <f>IF(Z294="HERE",Y294,AA293+Graph!$G$1*1000)</f>
        <v>91485563.178368837</v>
      </c>
      <c r="AB294" s="2">
        <f t="shared" si="63"/>
        <v>420000</v>
      </c>
      <c r="AC294" s="2">
        <f t="shared" si="64"/>
        <v>63397574.666768521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225</v>
      </c>
      <c r="C295" s="7"/>
      <c r="D295" s="2" t="e">
        <f t="shared" si="55"/>
        <v>#N/A</v>
      </c>
      <c r="E295" s="2" t="e">
        <f t="shared" si="67"/>
        <v>#N/A</v>
      </c>
      <c r="F295" s="2">
        <v>1473105.9825821221</v>
      </c>
      <c r="G295" s="2">
        <f t="shared" si="70"/>
        <v>739997.71428571432</v>
      </c>
      <c r="H295" s="2">
        <f t="shared" si="65"/>
        <v>175137229.52391088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2855399.2857142957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1494936.7647058666</v>
      </c>
      <c r="Q295" s="2">
        <f t="shared" si="71"/>
        <v>750000</v>
      </c>
      <c r="R295" s="2">
        <f t="shared" si="66"/>
        <v>177823135.55942312</v>
      </c>
      <c r="S295" s="2">
        <f t="shared" si="58"/>
        <v>739997.71428570151</v>
      </c>
      <c r="T295" s="2">
        <f t="shared" si="59"/>
        <v>10002.285714285914</v>
      </c>
      <c r="U295" s="2">
        <f t="shared" si="60"/>
        <v>750000</v>
      </c>
      <c r="V295" s="2">
        <f t="shared" si="34"/>
        <v>112977421.52391152</v>
      </c>
      <c r="W295" s="2">
        <f t="shared" si="61"/>
        <v>739997.71428571641</v>
      </c>
      <c r="X295" s="2">
        <f t="shared" si="51"/>
        <v>10002.285714283586</v>
      </c>
      <c r="Y295" s="2">
        <f t="shared" si="62"/>
        <v>64845714.035511553</v>
      </c>
      <c r="Z295" s="2" t="str">
        <f t="shared" si="52"/>
        <v>MEEP</v>
      </c>
      <c r="AA295" s="2">
        <f>IF(Z295="HERE",Y295,AA294+Graph!$G$1*1000)</f>
        <v>91905563.178368837</v>
      </c>
      <c r="AB295" s="2">
        <f t="shared" si="63"/>
        <v>420000</v>
      </c>
      <c r="AC295" s="2">
        <f t="shared" si="64"/>
        <v>63397574.666768521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226</v>
      </c>
      <c r="C296" s="7"/>
      <c r="D296" s="2" t="e">
        <f t="shared" si="55"/>
        <v>#N/A</v>
      </c>
      <c r="E296" s="2" t="e">
        <f t="shared" si="67"/>
        <v>#N/A</v>
      </c>
      <c r="F296" s="2">
        <v>1477613.1763614416</v>
      </c>
      <c r="G296" s="2">
        <f t="shared" si="70"/>
        <v>739997.71428571432</v>
      </c>
      <c r="H296" s="2">
        <f t="shared" si="65"/>
        <v>175877227.23819658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2865401.5714285816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1499518.3493397236</v>
      </c>
      <c r="Q296" s="2">
        <f t="shared" si="71"/>
        <v>750000</v>
      </c>
      <c r="R296" s="2">
        <f t="shared" si="66"/>
        <v>178573135.55942312</v>
      </c>
      <c r="S296" s="2">
        <f t="shared" si="58"/>
        <v>739997.71428570151</v>
      </c>
      <c r="T296" s="2">
        <f t="shared" si="59"/>
        <v>10002.285714285914</v>
      </c>
      <c r="U296" s="2">
        <f t="shared" si="60"/>
        <v>750000</v>
      </c>
      <c r="V296" s="2">
        <f t="shared" si="34"/>
        <v>113717419.23819724</v>
      </c>
      <c r="W296" s="2">
        <f t="shared" si="61"/>
        <v>739997.71428571641</v>
      </c>
      <c r="X296" s="2">
        <f t="shared" si="51"/>
        <v>10002.285714283586</v>
      </c>
      <c r="Y296" s="2">
        <f t="shared" si="62"/>
        <v>64855716.321225837</v>
      </c>
      <c r="Z296" s="2" t="str">
        <f t="shared" si="52"/>
        <v>MEEP</v>
      </c>
      <c r="AA296" s="2">
        <f>IF(Z296="HERE",Y296,AA295+Graph!$G$1*1000)</f>
        <v>92325563.178368837</v>
      </c>
      <c r="AB296" s="2">
        <f t="shared" si="63"/>
        <v>420000</v>
      </c>
      <c r="AC296" s="2">
        <f t="shared" si="64"/>
        <v>63397574.666768521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227</v>
      </c>
      <c r="C297" s="7"/>
      <c r="D297" s="2" t="e">
        <f t="shared" si="55"/>
        <v>#N/A</v>
      </c>
      <c r="E297" s="2" t="e">
        <f t="shared" si="67"/>
        <v>#N/A</v>
      </c>
      <c r="F297" s="2">
        <v>1482120.3701407909</v>
      </c>
      <c r="G297" s="2">
        <f t="shared" si="70"/>
        <v>739997.71428571432</v>
      </c>
      <c r="H297" s="2">
        <f t="shared" si="65"/>
        <v>176617224.95248228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2875403.8571428675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1504099.9339735806</v>
      </c>
      <c r="Q297" s="2">
        <f t="shared" si="71"/>
        <v>750000</v>
      </c>
      <c r="R297" s="2">
        <f t="shared" si="66"/>
        <v>179323135.55942312</v>
      </c>
      <c r="S297" s="2">
        <f t="shared" si="58"/>
        <v>739997.71428570151</v>
      </c>
      <c r="T297" s="2">
        <f t="shared" si="59"/>
        <v>10002.285714285914</v>
      </c>
      <c r="U297" s="2">
        <f t="shared" si="60"/>
        <v>750000</v>
      </c>
      <c r="V297" s="2">
        <f t="shared" si="34"/>
        <v>114457416.95248295</v>
      </c>
      <c r="W297" s="2">
        <f t="shared" si="61"/>
        <v>739997.71428571641</v>
      </c>
      <c r="X297" s="2">
        <f t="shared" si="51"/>
        <v>10002.285714283586</v>
      </c>
      <c r="Y297" s="2">
        <f t="shared" si="62"/>
        <v>64865718.60694012</v>
      </c>
      <c r="Z297" s="2" t="str">
        <f t="shared" si="52"/>
        <v>MEEP</v>
      </c>
      <c r="AA297" s="2">
        <f>IF(Z297="HERE",Y297,AA296+Graph!$G$1*1000)</f>
        <v>92745563.178368837</v>
      </c>
      <c r="AB297" s="2">
        <f t="shared" si="63"/>
        <v>420000</v>
      </c>
      <c r="AC297" s="2">
        <f t="shared" si="64"/>
        <v>63397574.666768521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228</v>
      </c>
      <c r="C298" s="7"/>
      <c r="D298" s="2" t="e">
        <f t="shared" si="55"/>
        <v>#N/A</v>
      </c>
      <c r="E298" s="2" t="e">
        <f t="shared" si="67"/>
        <v>#N/A</v>
      </c>
      <c r="F298" s="2">
        <v>1486627.5639201105</v>
      </c>
      <c r="G298" s="2">
        <f t="shared" si="70"/>
        <v>739997.71428571432</v>
      </c>
      <c r="H298" s="2">
        <f t="shared" si="65"/>
        <v>177357222.66676798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2885406.1428571534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1508681.5186074376</v>
      </c>
      <c r="Q298" s="2">
        <f t="shared" si="71"/>
        <v>750000</v>
      </c>
      <c r="R298" s="2">
        <f t="shared" si="66"/>
        <v>180073135.55942312</v>
      </c>
      <c r="S298" s="2">
        <f t="shared" si="58"/>
        <v>739997.71428570151</v>
      </c>
      <c r="T298" s="2">
        <f t="shared" si="59"/>
        <v>10002.285714285914</v>
      </c>
      <c r="U298" s="2">
        <f t="shared" si="60"/>
        <v>750000</v>
      </c>
      <c r="V298" s="2">
        <f t="shared" si="34"/>
        <v>115197414.66676867</v>
      </c>
      <c r="W298" s="2">
        <f t="shared" si="61"/>
        <v>739997.71428571641</v>
      </c>
      <c r="X298" s="2">
        <f t="shared" si="51"/>
        <v>10002.285714283586</v>
      </c>
      <c r="Y298" s="2">
        <f t="shared" si="62"/>
        <v>64875720.892654404</v>
      </c>
      <c r="Z298" s="2" t="str">
        <f t="shared" si="52"/>
        <v>MEEP</v>
      </c>
      <c r="AA298" s="2">
        <f>IF(Z298="HERE",Y298,AA297+Graph!$G$1*1000)</f>
        <v>93165563.178368837</v>
      </c>
      <c r="AB298" s="2">
        <f t="shared" si="63"/>
        <v>420000</v>
      </c>
      <c r="AC298" s="2">
        <f t="shared" si="64"/>
        <v>63397574.666768521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229</v>
      </c>
      <c r="C299" s="7"/>
      <c r="D299" s="2" t="e">
        <f t="shared" si="55"/>
        <v>#N/A</v>
      </c>
      <c r="E299" s="2" t="e">
        <f t="shared" si="67"/>
        <v>#N/A</v>
      </c>
      <c r="F299" s="2">
        <v>1491134.75769943</v>
      </c>
      <c r="G299" s="2">
        <f t="shared" si="70"/>
        <v>739997.71428571432</v>
      </c>
      <c r="H299" s="2">
        <f t="shared" si="65"/>
        <v>178097220.38105369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2895408.4285714393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1513263.1032412946</v>
      </c>
      <c r="Q299" s="2">
        <f t="shared" si="71"/>
        <v>750000</v>
      </c>
      <c r="R299" s="2">
        <f t="shared" si="66"/>
        <v>180823135.55942312</v>
      </c>
      <c r="S299" s="2">
        <f t="shared" si="58"/>
        <v>739997.71428570151</v>
      </c>
      <c r="T299" s="2">
        <f t="shared" si="59"/>
        <v>10002.285714285914</v>
      </c>
      <c r="U299" s="2">
        <f t="shared" si="60"/>
        <v>750000</v>
      </c>
      <c r="V299" s="2">
        <f t="shared" si="34"/>
        <v>115937412.38105439</v>
      </c>
      <c r="W299" s="2">
        <f t="shared" si="61"/>
        <v>739997.71428571641</v>
      </c>
      <c r="X299" s="2">
        <f t="shared" si="51"/>
        <v>10002.285714283586</v>
      </c>
      <c r="Y299" s="2">
        <f t="shared" si="62"/>
        <v>64885723.178368688</v>
      </c>
      <c r="Z299" s="2" t="str">
        <f t="shared" si="52"/>
        <v>MEEP</v>
      </c>
      <c r="AA299" s="2">
        <f>IF(Z299="HERE",Y299,AA298+Graph!$G$1*1000)</f>
        <v>93585563.178368837</v>
      </c>
      <c r="AB299" s="2">
        <f t="shared" si="63"/>
        <v>420000</v>
      </c>
      <c r="AC299" s="2">
        <f t="shared" si="64"/>
        <v>63397574.666768521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230</v>
      </c>
      <c r="C300" s="7"/>
      <c r="D300" s="2" t="e">
        <f t="shared" si="55"/>
        <v>#N/A</v>
      </c>
      <c r="E300" s="2" t="e">
        <f t="shared" si="67"/>
        <v>#N/A</v>
      </c>
      <c r="F300" s="2">
        <v>1495641.9514787793</v>
      </c>
      <c r="G300" s="2">
        <f t="shared" si="70"/>
        <v>739997.71428571432</v>
      </c>
      <c r="H300" s="2">
        <f t="shared" si="65"/>
        <v>178837218.09533939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2905410.7142857253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1517844.6878751516</v>
      </c>
      <c r="Q300" s="2">
        <f t="shared" si="71"/>
        <v>750000</v>
      </c>
      <c r="R300" s="2">
        <f t="shared" si="66"/>
        <v>181573135.55942312</v>
      </c>
      <c r="S300" s="2">
        <f t="shared" si="58"/>
        <v>739997.71428570151</v>
      </c>
      <c r="T300" s="2">
        <f t="shared" si="59"/>
        <v>10002.285714285914</v>
      </c>
      <c r="U300" s="2">
        <f t="shared" si="60"/>
        <v>750000</v>
      </c>
      <c r="V300" s="2">
        <f t="shared" si="34"/>
        <v>116677410.0953401</v>
      </c>
      <c r="W300" s="2">
        <f t="shared" si="61"/>
        <v>739997.71428571641</v>
      </c>
      <c r="X300" s="2">
        <f t="shared" si="51"/>
        <v>10002.285714283586</v>
      </c>
      <c r="Y300" s="2">
        <f t="shared" si="62"/>
        <v>64895725.464082971</v>
      </c>
      <c r="Z300" s="2" t="str">
        <f t="shared" si="52"/>
        <v>MEEP</v>
      </c>
      <c r="AA300" s="2">
        <f>IF(Z300="HERE",Y300,AA299+Graph!$G$1*1000)</f>
        <v>94005563.178368837</v>
      </c>
      <c r="AB300" s="2">
        <f t="shared" si="63"/>
        <v>420000</v>
      </c>
      <c r="AC300" s="2">
        <f t="shared" si="64"/>
        <v>63397574.666768521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231</v>
      </c>
      <c r="C301" s="7"/>
      <c r="D301" s="2" t="e">
        <f t="shared" si="55"/>
        <v>#N/A</v>
      </c>
      <c r="E301" s="2" t="e">
        <f t="shared" si="67"/>
        <v>#N/A</v>
      </c>
      <c r="F301" s="2">
        <v>1500149.1452580988</v>
      </c>
      <c r="G301" s="2">
        <f t="shared" si="70"/>
        <v>739997.71428571432</v>
      </c>
      <c r="H301" s="2">
        <f t="shared" si="65"/>
        <v>179577215.80962509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2915413.0000000112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1522426.2725089788</v>
      </c>
      <c r="Q301" s="2">
        <f t="shared" si="71"/>
        <v>750000</v>
      </c>
      <c r="R301" s="2">
        <f t="shared" si="66"/>
        <v>182323135.55942312</v>
      </c>
      <c r="S301" s="2">
        <f t="shared" si="58"/>
        <v>739997.71428570151</v>
      </c>
      <c r="T301" s="2">
        <f t="shared" si="59"/>
        <v>10002.285714285914</v>
      </c>
      <c r="U301" s="2">
        <f t="shared" si="60"/>
        <v>750000</v>
      </c>
      <c r="V301" s="2">
        <f t="shared" si="34"/>
        <v>117417407.80962582</v>
      </c>
      <c r="W301" s="2">
        <f t="shared" si="61"/>
        <v>739997.71428571641</v>
      </c>
      <c r="X301" s="2">
        <f t="shared" si="51"/>
        <v>10002.285714283586</v>
      </c>
      <c r="Y301" s="2">
        <f t="shared" si="62"/>
        <v>64905727.749797255</v>
      </c>
      <c r="Z301" s="2" t="str">
        <f t="shared" si="52"/>
        <v>MEEP</v>
      </c>
      <c r="AA301" s="2">
        <f>IF(Z301="HERE",Y301,AA300+Graph!$G$1*1000)</f>
        <v>94425563.178368837</v>
      </c>
      <c r="AB301" s="2">
        <f t="shared" si="63"/>
        <v>420000</v>
      </c>
      <c r="AC301" s="2">
        <f t="shared" si="64"/>
        <v>63397574.666768521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232</v>
      </c>
      <c r="C302" s="7"/>
      <c r="D302" s="2" t="e">
        <f t="shared" si="55"/>
        <v>#N/A</v>
      </c>
      <c r="E302" s="2" t="e">
        <f t="shared" si="67"/>
        <v>#N/A</v>
      </c>
      <c r="F302" s="2">
        <v>1504656.3390374184</v>
      </c>
      <c r="G302" s="2">
        <f t="shared" si="70"/>
        <v>739997.71428571432</v>
      </c>
      <c r="H302" s="2">
        <f t="shared" si="65"/>
        <v>180317213.52391079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2925415.2857142971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1527007.8571428359</v>
      </c>
      <c r="Q302" s="2">
        <f t="shared" si="71"/>
        <v>750000</v>
      </c>
      <c r="R302" s="2">
        <f t="shared" si="66"/>
        <v>183073135.55942312</v>
      </c>
      <c r="S302" s="2">
        <f t="shared" si="58"/>
        <v>739997.71428570151</v>
      </c>
      <c r="T302" s="2">
        <f t="shared" si="59"/>
        <v>10002.285714285914</v>
      </c>
      <c r="U302" s="2">
        <f t="shared" si="60"/>
        <v>750000</v>
      </c>
      <c r="V302" s="2">
        <f t="shared" si="34"/>
        <v>118157405.52391154</v>
      </c>
      <c r="W302" s="2">
        <f t="shared" si="61"/>
        <v>739997.71428571641</v>
      </c>
      <c r="X302" s="2">
        <f t="shared" si="51"/>
        <v>10002.285714283586</v>
      </c>
      <c r="Y302" s="2">
        <f t="shared" si="62"/>
        <v>64915730.035511538</v>
      </c>
      <c r="Z302" s="2" t="str">
        <f t="shared" si="52"/>
        <v>MEEP</v>
      </c>
      <c r="AA302" s="2">
        <f>IF(Z302="HERE",Y302,AA301+Graph!$G$1*1000)</f>
        <v>94845563.178368837</v>
      </c>
      <c r="AB302" s="2">
        <f t="shared" si="63"/>
        <v>420000</v>
      </c>
      <c r="AC302" s="2">
        <f t="shared" si="64"/>
        <v>63397574.666768521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233</v>
      </c>
      <c r="C303" s="7"/>
      <c r="D303" s="2" t="e">
        <f t="shared" si="55"/>
        <v>#N/A</v>
      </c>
      <c r="E303" s="2" t="e">
        <f t="shared" si="67"/>
        <v>#N/A</v>
      </c>
      <c r="F303" s="2">
        <v>1509163.5328167677</v>
      </c>
      <c r="G303" s="2">
        <f t="shared" si="70"/>
        <v>739997.71428571432</v>
      </c>
      <c r="H303" s="2">
        <f t="shared" si="65"/>
        <v>181057211.23819649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2935417.571428583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1531589.4417766929</v>
      </c>
      <c r="Q303" s="2">
        <f t="shared" si="71"/>
        <v>750000</v>
      </c>
      <c r="R303" s="2">
        <f t="shared" si="66"/>
        <v>183823135.55942312</v>
      </c>
      <c r="S303" s="2">
        <f t="shared" si="58"/>
        <v>739997.71428570151</v>
      </c>
      <c r="T303" s="2">
        <f t="shared" si="59"/>
        <v>10002.285714285914</v>
      </c>
      <c r="U303" s="2">
        <f t="shared" si="60"/>
        <v>750000</v>
      </c>
      <c r="V303" s="2">
        <f t="shared" si="34"/>
        <v>118897403.23819725</v>
      </c>
      <c r="W303" s="2">
        <f t="shared" si="61"/>
        <v>739997.71428571641</v>
      </c>
      <c r="X303" s="2">
        <f t="shared" si="51"/>
        <v>10002.285714283586</v>
      </c>
      <c r="Y303" s="2">
        <f t="shared" si="62"/>
        <v>64925732.321225822</v>
      </c>
      <c r="Z303" s="2" t="str">
        <f t="shared" si="52"/>
        <v>MEEP</v>
      </c>
      <c r="AA303" s="2">
        <f>IF(Z303="HERE",Y303,AA302+Graph!$G$1*1000)</f>
        <v>95265563.178368837</v>
      </c>
      <c r="AB303" s="2">
        <f t="shared" si="63"/>
        <v>420000</v>
      </c>
      <c r="AC303" s="2">
        <f t="shared" si="64"/>
        <v>63397574.666768521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234</v>
      </c>
      <c r="C304" s="7"/>
      <c r="D304" s="2" t="e">
        <f t="shared" si="55"/>
        <v>#N/A</v>
      </c>
      <c r="E304" s="2" t="e">
        <f t="shared" si="67"/>
        <v>#N/A</v>
      </c>
      <c r="F304" s="2">
        <v>1513670.7265960872</v>
      </c>
      <c r="G304" s="2">
        <f t="shared" si="70"/>
        <v>739997.71428571432</v>
      </c>
      <c r="H304" s="2">
        <f t="shared" si="65"/>
        <v>181797208.95248219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2945419.8571428689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1536171.0264105499</v>
      </c>
      <c r="Q304" s="2">
        <f t="shared" si="71"/>
        <v>750000</v>
      </c>
      <c r="R304" s="2">
        <f t="shared" si="66"/>
        <v>184573135.55942312</v>
      </c>
      <c r="S304" s="2">
        <f t="shared" si="58"/>
        <v>739997.71428570151</v>
      </c>
      <c r="T304" s="2">
        <f t="shared" si="59"/>
        <v>10002.285714285914</v>
      </c>
      <c r="U304" s="2">
        <f t="shared" si="60"/>
        <v>750000</v>
      </c>
      <c r="V304" s="2">
        <f t="shared" si="34"/>
        <v>119637400.95248297</v>
      </c>
      <c r="W304" s="2">
        <f t="shared" si="61"/>
        <v>739997.71428571641</v>
      </c>
      <c r="X304" s="2">
        <f t="shared" si="51"/>
        <v>10002.285714283586</v>
      </c>
      <c r="Y304" s="2">
        <f t="shared" si="62"/>
        <v>64935734.606940106</v>
      </c>
      <c r="Z304" s="2" t="str">
        <f t="shared" si="52"/>
        <v>MEEP</v>
      </c>
      <c r="AA304" s="2">
        <f>IF(Z304="HERE",Y304,AA303+Graph!$G$1*1000)</f>
        <v>95685563.178368837</v>
      </c>
      <c r="AB304" s="2">
        <f t="shared" si="63"/>
        <v>420000</v>
      </c>
      <c r="AC304" s="2">
        <f t="shared" si="64"/>
        <v>63397574.666768521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235</v>
      </c>
      <c r="C305" s="7"/>
      <c r="D305" s="2" t="e">
        <f t="shared" si="55"/>
        <v>#N/A</v>
      </c>
      <c r="E305" s="2" t="e">
        <f t="shared" si="67"/>
        <v>#N/A</v>
      </c>
      <c r="F305" s="2">
        <v>1518177.9203754365</v>
      </c>
      <c r="G305" s="2">
        <f t="shared" si="70"/>
        <v>739997.71428571432</v>
      </c>
      <c r="H305" s="2">
        <f t="shared" si="65"/>
        <v>182537206.6667679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2955422.1428571548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1540752.6110444069</v>
      </c>
      <c r="Q305" s="2">
        <f t="shared" si="71"/>
        <v>750000</v>
      </c>
      <c r="R305" s="2">
        <f t="shared" si="66"/>
        <v>185323135.55942312</v>
      </c>
      <c r="S305" s="2">
        <f t="shared" si="58"/>
        <v>739997.71428570151</v>
      </c>
      <c r="T305" s="2">
        <f t="shared" si="59"/>
        <v>10002.285714285914</v>
      </c>
      <c r="U305" s="2">
        <f t="shared" si="60"/>
        <v>750000</v>
      </c>
      <c r="V305" s="2">
        <f t="shared" si="34"/>
        <v>120377398.66676868</v>
      </c>
      <c r="W305" s="2">
        <f t="shared" si="61"/>
        <v>739997.71428571641</v>
      </c>
      <c r="X305" s="2">
        <f t="shared" si="51"/>
        <v>10002.285714283586</v>
      </c>
      <c r="Y305" s="2">
        <f t="shared" si="62"/>
        <v>64945736.892654389</v>
      </c>
      <c r="Z305" s="2" t="str">
        <f t="shared" si="52"/>
        <v>MEEP</v>
      </c>
      <c r="AA305" s="2">
        <f>IF(Z305="HERE",Y305,AA304+Graph!$G$1*1000)</f>
        <v>96105563.178368837</v>
      </c>
      <c r="AB305" s="2">
        <f t="shared" si="63"/>
        <v>420000</v>
      </c>
      <c r="AC305" s="2">
        <f t="shared" si="64"/>
        <v>63397574.666768521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236</v>
      </c>
      <c r="C306" s="7"/>
      <c r="D306" s="2" t="e">
        <f t="shared" si="55"/>
        <v>#N/A</v>
      </c>
      <c r="E306" s="2" t="e">
        <f t="shared" si="67"/>
        <v>#N/A</v>
      </c>
      <c r="F306" s="2">
        <v>1522685.1141547561</v>
      </c>
      <c r="G306" s="2">
        <f t="shared" si="70"/>
        <v>739997.71428571432</v>
      </c>
      <c r="H306" s="2">
        <f t="shared" si="65"/>
        <v>183277204.3810536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2965424.4285714407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1545334.1956782639</v>
      </c>
      <c r="Q306" s="2">
        <f t="shared" si="71"/>
        <v>750000</v>
      </c>
      <c r="R306" s="2">
        <f t="shared" si="66"/>
        <v>186073135.55942312</v>
      </c>
      <c r="S306" s="2">
        <f t="shared" si="58"/>
        <v>739997.71428570151</v>
      </c>
      <c r="T306" s="2">
        <f t="shared" si="59"/>
        <v>10002.285714285914</v>
      </c>
      <c r="U306" s="2">
        <f t="shared" si="60"/>
        <v>750000</v>
      </c>
      <c r="V306" s="2">
        <f t="shared" si="34"/>
        <v>121117396.3810544</v>
      </c>
      <c r="W306" s="2">
        <f t="shared" si="61"/>
        <v>739997.71428571641</v>
      </c>
      <c r="X306" s="2">
        <f t="shared" si="51"/>
        <v>10002.285714283586</v>
      </c>
      <c r="Y306" s="2">
        <f t="shared" si="62"/>
        <v>64955739.178368673</v>
      </c>
      <c r="Z306" s="2" t="str">
        <f t="shared" si="52"/>
        <v>MEEP</v>
      </c>
      <c r="AA306" s="2">
        <f>IF(Z306="HERE",Y306,AA305+Graph!$G$1*1000)</f>
        <v>96525563.178368837</v>
      </c>
      <c r="AB306" s="2">
        <f t="shared" si="63"/>
        <v>420000</v>
      </c>
      <c r="AC306" s="2">
        <f t="shared" si="64"/>
        <v>63397574.666768521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237</v>
      </c>
      <c r="C307" s="7"/>
      <c r="D307" s="2" t="e">
        <f t="shared" si="55"/>
        <v>#N/A</v>
      </c>
      <c r="E307" s="2" t="e">
        <f t="shared" si="67"/>
        <v>#N/A</v>
      </c>
      <c r="F307" s="2">
        <v>1527192.3079340756</v>
      </c>
      <c r="G307" s="2">
        <f t="shared" si="70"/>
        <v>739997.71428571432</v>
      </c>
      <c r="H307" s="2">
        <f t="shared" si="65"/>
        <v>184017202.0953393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2975426.7142857267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1549915.7803121209</v>
      </c>
      <c r="Q307" s="2">
        <f t="shared" si="71"/>
        <v>750000</v>
      </c>
      <c r="R307" s="2">
        <f t="shared" si="66"/>
        <v>186823135.55942312</v>
      </c>
      <c r="S307" s="2">
        <f t="shared" si="58"/>
        <v>739997.71428570151</v>
      </c>
      <c r="T307" s="2">
        <f t="shared" si="59"/>
        <v>10002.285714285914</v>
      </c>
      <c r="U307" s="2">
        <f t="shared" si="60"/>
        <v>750000</v>
      </c>
      <c r="V307" s="2">
        <f t="shared" si="34"/>
        <v>121857394.09534012</v>
      </c>
      <c r="W307" s="2">
        <f t="shared" si="61"/>
        <v>739997.71428571641</v>
      </c>
      <c r="X307" s="2">
        <f t="shared" si="51"/>
        <v>10002.285714283586</v>
      </c>
      <c r="Y307" s="2">
        <f t="shared" si="62"/>
        <v>64965741.464082956</v>
      </c>
      <c r="Z307" s="2" t="str">
        <f t="shared" si="52"/>
        <v>MEEP</v>
      </c>
      <c r="AA307" s="2">
        <f>IF(Z307="HERE",Y307,AA306+Graph!$G$1*1000)</f>
        <v>96945563.178368837</v>
      </c>
      <c r="AB307" s="2">
        <f t="shared" si="63"/>
        <v>420000</v>
      </c>
      <c r="AC307" s="2">
        <f t="shared" si="64"/>
        <v>63397574.666768521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238</v>
      </c>
      <c r="C308" s="7"/>
      <c r="D308" s="2" t="e">
        <f t="shared" si="55"/>
        <v>#N/A</v>
      </c>
      <c r="E308" s="2" t="e">
        <f t="shared" si="67"/>
        <v>#N/A</v>
      </c>
      <c r="F308" s="2">
        <v>1531699.5017134249</v>
      </c>
      <c r="G308" s="2">
        <f t="shared" si="70"/>
        <v>739997.71428571432</v>
      </c>
      <c r="H308" s="2">
        <f t="shared" si="65"/>
        <v>184757199.809625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2985429.0000000126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1554497.3649459779</v>
      </c>
      <c r="Q308" s="2">
        <f t="shared" si="71"/>
        <v>750000</v>
      </c>
      <c r="R308" s="2">
        <f t="shared" si="66"/>
        <v>187573135.55942312</v>
      </c>
      <c r="S308" s="2">
        <f t="shared" si="58"/>
        <v>739997.71428570151</v>
      </c>
      <c r="T308" s="2">
        <f t="shared" si="59"/>
        <v>10002.285714285914</v>
      </c>
      <c r="U308" s="2">
        <f t="shared" si="60"/>
        <v>750000</v>
      </c>
      <c r="V308" s="2">
        <f t="shared" si="34"/>
        <v>122597391.80962583</v>
      </c>
      <c r="W308" s="2">
        <f t="shared" si="61"/>
        <v>739997.71428571641</v>
      </c>
      <c r="X308" s="2">
        <f t="shared" si="51"/>
        <v>10002.285714283586</v>
      </c>
      <c r="Y308" s="2">
        <f t="shared" si="62"/>
        <v>64975743.74979724</v>
      </c>
      <c r="Z308" s="2" t="str">
        <f t="shared" si="52"/>
        <v>MEEP</v>
      </c>
      <c r="AA308" s="2">
        <f>IF(Z308="HERE",Y308,AA307+Graph!$G$1*1000)</f>
        <v>97365563.178368837</v>
      </c>
      <c r="AB308" s="2">
        <f t="shared" si="63"/>
        <v>420000</v>
      </c>
      <c r="AC308" s="2">
        <f t="shared" si="64"/>
        <v>63397574.666768521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239</v>
      </c>
      <c r="C309" s="7"/>
      <c r="D309" s="2" t="e">
        <f t="shared" si="55"/>
        <v>#N/A</v>
      </c>
      <c r="E309" s="2" t="e">
        <f t="shared" si="67"/>
        <v>#N/A</v>
      </c>
      <c r="F309" s="2">
        <v>1536206.6954927444</v>
      </c>
      <c r="G309" s="2">
        <f t="shared" si="70"/>
        <v>739997.71428571432</v>
      </c>
      <c r="H309" s="2">
        <f t="shared" si="65"/>
        <v>185497197.5239107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2995431.2857142985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1559078.9495798349</v>
      </c>
      <c r="Q309" s="2">
        <f t="shared" si="71"/>
        <v>750000</v>
      </c>
      <c r="R309" s="2">
        <f t="shared" si="66"/>
        <v>188323135.55942312</v>
      </c>
      <c r="S309" s="2">
        <f t="shared" si="58"/>
        <v>739997.71428570151</v>
      </c>
      <c r="T309" s="2">
        <f t="shared" si="59"/>
        <v>10002.285714285914</v>
      </c>
      <c r="U309" s="2">
        <f t="shared" si="60"/>
        <v>750000</v>
      </c>
      <c r="V309" s="2">
        <f t="shared" si="34"/>
        <v>123337389.52391155</v>
      </c>
      <c r="W309" s="2">
        <f t="shared" si="61"/>
        <v>739997.71428571641</v>
      </c>
      <c r="X309" s="2">
        <f t="shared" si="51"/>
        <v>10002.285714283586</v>
      </c>
      <c r="Y309" s="2">
        <f t="shared" si="62"/>
        <v>64985746.035511523</v>
      </c>
      <c r="Z309" s="2" t="str">
        <f t="shared" si="52"/>
        <v>MEEP</v>
      </c>
      <c r="AA309" s="2">
        <f>IF(Z309="HERE",Y309,AA308+Graph!$G$1*1000)</f>
        <v>97785563.178368837</v>
      </c>
      <c r="AB309" s="2">
        <f t="shared" si="63"/>
        <v>420000</v>
      </c>
      <c r="AC309" s="2">
        <f t="shared" si="64"/>
        <v>63397574.666768521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240</v>
      </c>
      <c r="C310" s="7"/>
      <c r="D310" s="2" t="e">
        <f t="shared" si="55"/>
        <v>#N/A</v>
      </c>
      <c r="E310" s="2" t="e">
        <f t="shared" si="67"/>
        <v>#N/A</v>
      </c>
      <c r="F310" s="2">
        <v>1540713.889272064</v>
      </c>
      <c r="G310" s="2">
        <f t="shared" si="70"/>
        <v>739997.71428571432</v>
      </c>
      <c r="H310" s="2">
        <f t="shared" si="65"/>
        <v>186237195.2381964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3005433.5714285844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1563660.5342136621</v>
      </c>
      <c r="Q310" s="2">
        <f t="shared" si="71"/>
        <v>750000</v>
      </c>
      <c r="R310" s="2">
        <f t="shared" si="66"/>
        <v>189073135.55942312</v>
      </c>
      <c r="S310" s="2">
        <f t="shared" si="58"/>
        <v>739997.71428570151</v>
      </c>
      <c r="T310" s="2">
        <f t="shared" si="59"/>
        <v>10002.285714285914</v>
      </c>
      <c r="U310" s="2">
        <f t="shared" si="60"/>
        <v>750000</v>
      </c>
      <c r="V310" s="2">
        <f t="shared" si="34"/>
        <v>124077387.23819727</v>
      </c>
      <c r="W310" s="2">
        <f t="shared" si="61"/>
        <v>739997.71428571641</v>
      </c>
      <c r="X310" s="2">
        <f t="shared" si="51"/>
        <v>10002.285714283586</v>
      </c>
      <c r="Y310" s="2">
        <f t="shared" si="62"/>
        <v>64995748.321225807</v>
      </c>
      <c r="Z310" s="2" t="str">
        <f t="shared" si="52"/>
        <v>MEEP</v>
      </c>
      <c r="AA310" s="2">
        <f>IF(Z310="HERE",Y310,AA309+Graph!$G$1*1000)</f>
        <v>98205563.178368837</v>
      </c>
      <c r="AB310" s="2">
        <f t="shared" si="63"/>
        <v>420000</v>
      </c>
      <c r="AC310" s="2">
        <f t="shared" si="64"/>
        <v>63397574.666768521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241</v>
      </c>
      <c r="C311" s="7"/>
      <c r="D311" s="2" t="e">
        <f t="shared" si="55"/>
        <v>#N/A</v>
      </c>
      <c r="E311" s="2" t="e">
        <f t="shared" si="67"/>
        <v>#N/A</v>
      </c>
      <c r="F311" s="2">
        <v>1545221.0830514133</v>
      </c>
      <c r="G311" s="2">
        <f t="shared" si="70"/>
        <v>739997.71428571432</v>
      </c>
      <c r="H311" s="2">
        <f t="shared" si="65"/>
        <v>186977192.9524821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3015435.8571428703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1568242.1188475192</v>
      </c>
      <c r="Q311" s="2">
        <f t="shared" si="71"/>
        <v>750000</v>
      </c>
      <c r="R311" s="2">
        <f t="shared" si="66"/>
        <v>189823135.55942312</v>
      </c>
      <c r="S311" s="2">
        <f t="shared" si="58"/>
        <v>739997.71428570151</v>
      </c>
      <c r="T311" s="2">
        <f t="shared" si="59"/>
        <v>10002.285714285914</v>
      </c>
      <c r="U311" s="2">
        <f t="shared" si="60"/>
        <v>750000</v>
      </c>
      <c r="V311" s="2">
        <f t="shared" si="34"/>
        <v>124817384.95248298</v>
      </c>
      <c r="W311" s="2">
        <f t="shared" si="61"/>
        <v>739997.71428571641</v>
      </c>
      <c r="X311" s="2">
        <f t="shared" si="51"/>
        <v>10002.285714283586</v>
      </c>
      <c r="Y311" s="2">
        <f t="shared" si="62"/>
        <v>65005750.606940091</v>
      </c>
      <c r="Z311" s="2" t="str">
        <f t="shared" si="52"/>
        <v>MEEP</v>
      </c>
      <c r="AA311" s="2">
        <f>IF(Z311="HERE",Y311,AA310+Graph!$G$1*1000)</f>
        <v>98625563.178368837</v>
      </c>
      <c r="AB311" s="2">
        <f t="shared" si="63"/>
        <v>420000</v>
      </c>
      <c r="AC311" s="2">
        <f t="shared" si="64"/>
        <v>63397574.666768521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242</v>
      </c>
      <c r="C312" s="7"/>
      <c r="D312" s="2" t="e">
        <f t="shared" si="55"/>
        <v>#N/A</v>
      </c>
      <c r="E312" s="2" t="e">
        <f t="shared" si="67"/>
        <v>#N/A</v>
      </c>
      <c r="F312" s="2">
        <v>1549728.2768307328</v>
      </c>
      <c r="G312" s="2">
        <f t="shared" si="70"/>
        <v>739997.71428571432</v>
      </c>
      <c r="H312" s="2">
        <f t="shared" si="65"/>
        <v>187717190.66676781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3025438.1428571562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1572823.7034813762</v>
      </c>
      <c r="Q312" s="2">
        <f t="shared" si="71"/>
        <v>750000</v>
      </c>
      <c r="R312" s="2">
        <f t="shared" si="66"/>
        <v>190573135.55942312</v>
      </c>
      <c r="S312" s="2">
        <f t="shared" si="58"/>
        <v>739997.71428570151</v>
      </c>
      <c r="T312" s="2">
        <f t="shared" si="59"/>
        <v>10002.285714285914</v>
      </c>
      <c r="U312" s="2">
        <f t="shared" si="60"/>
        <v>750000</v>
      </c>
      <c r="V312" s="2">
        <f t="shared" si="34"/>
        <v>125557382.6667687</v>
      </c>
      <c r="W312" s="2">
        <f t="shared" si="61"/>
        <v>739997.71428571641</v>
      </c>
      <c r="X312" s="2">
        <f t="shared" si="51"/>
        <v>10002.285714283586</v>
      </c>
      <c r="Y312" s="2">
        <f t="shared" si="62"/>
        <v>65015752.892654374</v>
      </c>
      <c r="Z312" s="2" t="str">
        <f t="shared" si="52"/>
        <v>MEEP</v>
      </c>
      <c r="AA312" s="2">
        <f>IF(Z312="HERE",Y312,AA311+Graph!$G$1*1000)</f>
        <v>99045563.178368837</v>
      </c>
      <c r="AB312" s="2">
        <f t="shared" si="63"/>
        <v>420000</v>
      </c>
      <c r="AC312" s="2">
        <f t="shared" si="64"/>
        <v>63397574.666768521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243</v>
      </c>
      <c r="C313" s="7"/>
      <c r="D313" s="2" t="e">
        <f t="shared" si="55"/>
        <v>#N/A</v>
      </c>
      <c r="E313" s="2" t="e">
        <f t="shared" si="67"/>
        <v>#N/A</v>
      </c>
      <c r="F313" s="2">
        <v>1554235.4706100523</v>
      </c>
      <c r="G313" s="2">
        <f t="shared" si="70"/>
        <v>739997.71428571432</v>
      </c>
      <c r="H313" s="2">
        <f t="shared" si="65"/>
        <v>188457188.38105351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3035440.4285714421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1577405.2881152332</v>
      </c>
      <c r="Q313" s="2">
        <f t="shared" si="71"/>
        <v>750000</v>
      </c>
      <c r="R313" s="2">
        <f t="shared" si="66"/>
        <v>191323135.55942312</v>
      </c>
      <c r="S313" s="2">
        <f t="shared" si="58"/>
        <v>739997.71428570151</v>
      </c>
      <c r="T313" s="2">
        <f t="shared" si="59"/>
        <v>10002.285714285914</v>
      </c>
      <c r="U313" s="2">
        <f t="shared" si="60"/>
        <v>750000</v>
      </c>
      <c r="V313" s="2">
        <f t="shared" si="34"/>
        <v>126297380.38105442</v>
      </c>
      <c r="W313" s="2">
        <f t="shared" si="61"/>
        <v>739997.71428571641</v>
      </c>
      <c r="X313" s="2">
        <f t="shared" si="51"/>
        <v>10002.285714283586</v>
      </c>
      <c r="Y313" s="2">
        <f t="shared" si="62"/>
        <v>65025755.178368658</v>
      </c>
      <c r="Z313" s="2" t="str">
        <f t="shared" si="52"/>
        <v>MEEP</v>
      </c>
      <c r="AA313" s="2">
        <f>IF(Z313="HERE",Y313,AA312+Graph!$G$1*1000)</f>
        <v>99465563.178368837</v>
      </c>
      <c r="AB313" s="2">
        <f t="shared" si="63"/>
        <v>420000</v>
      </c>
      <c r="AC313" s="2">
        <f t="shared" si="64"/>
        <v>63397574.666768521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244</v>
      </c>
      <c r="C314" s="7"/>
      <c r="D314" s="2" t="e">
        <f t="shared" si="55"/>
        <v>#N/A</v>
      </c>
      <c r="E314" s="2" t="e">
        <f t="shared" si="67"/>
        <v>#N/A</v>
      </c>
      <c r="F314" s="2">
        <v>1558742.6643894017</v>
      </c>
      <c r="G314" s="2">
        <f t="shared" si="70"/>
        <v>739997.71428571432</v>
      </c>
      <c r="H314" s="2">
        <f t="shared" si="65"/>
        <v>189197186.09533921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3045442.7142857281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1581986.8727490902</v>
      </c>
      <c r="Q314" s="2">
        <f t="shared" si="71"/>
        <v>750000</v>
      </c>
      <c r="R314" s="2">
        <f t="shared" si="66"/>
        <v>192073135.55942312</v>
      </c>
      <c r="S314" s="2">
        <f t="shared" si="58"/>
        <v>739997.71428570151</v>
      </c>
      <c r="T314" s="2">
        <f t="shared" si="59"/>
        <v>10002.285714285914</v>
      </c>
      <c r="U314" s="2">
        <f t="shared" si="60"/>
        <v>750000</v>
      </c>
      <c r="V314" s="2">
        <f t="shared" si="34"/>
        <v>127037378.09534013</v>
      </c>
      <c r="W314" s="2">
        <f t="shared" si="61"/>
        <v>739997.71428571641</v>
      </c>
      <c r="X314" s="2">
        <f t="shared" si="51"/>
        <v>10002.285714283586</v>
      </c>
      <c r="Y314" s="2">
        <f t="shared" si="62"/>
        <v>65035757.464082941</v>
      </c>
      <c r="Z314" s="2" t="str">
        <f t="shared" si="52"/>
        <v>MEEP</v>
      </c>
      <c r="AA314" s="2">
        <f>IF(Z314="HERE",Y314,AA313+Graph!$G$1*1000)</f>
        <v>99885563.178368837</v>
      </c>
      <c r="AB314" s="2">
        <f t="shared" si="63"/>
        <v>420000</v>
      </c>
      <c r="AC314" s="2">
        <f t="shared" si="64"/>
        <v>63397574.666768521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245</v>
      </c>
      <c r="C315" s="7"/>
      <c r="D315" s="2" t="e">
        <f t="shared" si="55"/>
        <v>#N/A</v>
      </c>
      <c r="E315" s="2" t="e">
        <f t="shared" si="67"/>
        <v>#N/A</v>
      </c>
      <c r="F315" s="2">
        <v>1563249.8581687212</v>
      </c>
      <c r="G315" s="2">
        <f t="shared" si="70"/>
        <v>739997.71428571432</v>
      </c>
      <c r="H315" s="2">
        <f t="shared" si="65"/>
        <v>189937183.80962491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3055445.000000014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1586568.4573829472</v>
      </c>
      <c r="Q315" s="2">
        <f t="shared" si="71"/>
        <v>750000</v>
      </c>
      <c r="R315" s="2">
        <f t="shared" si="66"/>
        <v>192823135.55942312</v>
      </c>
      <c r="S315" s="2">
        <f t="shared" si="58"/>
        <v>739997.71428570151</v>
      </c>
      <c r="T315" s="2">
        <f t="shared" si="59"/>
        <v>10002.285714285914</v>
      </c>
      <c r="U315" s="2">
        <f t="shared" si="60"/>
        <v>750000</v>
      </c>
      <c r="V315" s="2">
        <f t="shared" si="34"/>
        <v>127777375.80962585</v>
      </c>
      <c r="W315" s="2">
        <f t="shared" si="61"/>
        <v>739997.71428571641</v>
      </c>
      <c r="X315" s="2">
        <f t="shared" si="51"/>
        <v>10002.285714283586</v>
      </c>
      <c r="Y315" s="2">
        <f t="shared" si="62"/>
        <v>65045759.749797225</v>
      </c>
      <c r="Z315" s="2" t="str">
        <f t="shared" si="52"/>
        <v>MEEP</v>
      </c>
      <c r="AA315" s="2">
        <f>IF(Z315="HERE",Y315,AA314+Graph!$G$1*1000)</f>
        <v>100305563.17836884</v>
      </c>
      <c r="AB315" s="2">
        <f t="shared" si="63"/>
        <v>420000</v>
      </c>
      <c r="AC315" s="2">
        <f t="shared" si="64"/>
        <v>63397574.666768521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246</v>
      </c>
      <c r="C316" s="7"/>
      <c r="D316" s="2" t="e">
        <f t="shared" si="55"/>
        <v>#N/A</v>
      </c>
      <c r="E316" s="2" t="e">
        <f t="shared" si="67"/>
        <v>#N/A</v>
      </c>
      <c r="F316" s="2">
        <v>1567757.0519480407</v>
      </c>
      <c r="G316" s="2">
        <f t="shared" si="70"/>
        <v>739997.71428571432</v>
      </c>
      <c r="H316" s="2">
        <f t="shared" si="65"/>
        <v>190677181.52391061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3065447.2857142999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1591150.0420168042</v>
      </c>
      <c r="Q316" s="2">
        <f t="shared" si="71"/>
        <v>750000</v>
      </c>
      <c r="R316" s="2">
        <f t="shared" si="66"/>
        <v>193573135.55942312</v>
      </c>
      <c r="S316" s="2">
        <f t="shared" si="58"/>
        <v>739997.71428570151</v>
      </c>
      <c r="T316" s="2">
        <f t="shared" si="59"/>
        <v>10002.285714285914</v>
      </c>
      <c r="U316" s="2">
        <f t="shared" si="60"/>
        <v>750000</v>
      </c>
      <c r="V316" s="2">
        <f t="shared" si="34"/>
        <v>128517373.52391157</v>
      </c>
      <c r="W316" s="2">
        <f t="shared" si="61"/>
        <v>739997.71428571641</v>
      </c>
      <c r="X316" s="2">
        <f t="shared" si="51"/>
        <v>10002.285714283586</v>
      </c>
      <c r="Y316" s="2">
        <f t="shared" si="62"/>
        <v>65055762.035511509</v>
      </c>
      <c r="Z316" s="2" t="str">
        <f t="shared" si="52"/>
        <v>MEEP</v>
      </c>
      <c r="AA316" s="2">
        <f>IF(Z316="HERE",Y316,AA315+Graph!$G$1*1000)</f>
        <v>100725563.17836884</v>
      </c>
      <c r="AB316" s="2">
        <f t="shared" si="63"/>
        <v>420000</v>
      </c>
      <c r="AC316" s="2">
        <f t="shared" si="64"/>
        <v>63397574.666768521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247</v>
      </c>
      <c r="C317" s="7"/>
      <c r="D317" s="2" t="e">
        <f t="shared" si="55"/>
        <v>#N/A</v>
      </c>
      <c r="E317" s="2" t="e">
        <f t="shared" si="67"/>
        <v>#N/A</v>
      </c>
      <c r="F317" s="2">
        <v>1572264.2457273901</v>
      </c>
      <c r="G317" s="2">
        <f t="shared" si="70"/>
        <v>739997.71428571432</v>
      </c>
      <c r="H317" s="2">
        <f t="shared" si="65"/>
        <v>191417179.23819631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3075449.5714285858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1595731.6266506612</v>
      </c>
      <c r="Q317" s="2">
        <f t="shared" si="71"/>
        <v>750000</v>
      </c>
      <c r="R317" s="2">
        <f t="shared" si="66"/>
        <v>194323135.55942312</v>
      </c>
      <c r="S317" s="2">
        <f t="shared" si="58"/>
        <v>739997.71428570151</v>
      </c>
      <c r="T317" s="2">
        <f t="shared" si="59"/>
        <v>10002.285714285914</v>
      </c>
      <c r="U317" s="2">
        <f t="shared" si="60"/>
        <v>750000</v>
      </c>
      <c r="V317" s="2">
        <f t="shared" si="34"/>
        <v>129257371.23819728</v>
      </c>
      <c r="W317" s="2">
        <f t="shared" si="61"/>
        <v>739997.71428571641</v>
      </c>
      <c r="X317" s="2">
        <f t="shared" si="51"/>
        <v>10002.285714283586</v>
      </c>
      <c r="Y317" s="2">
        <f t="shared" si="62"/>
        <v>65065764.321225792</v>
      </c>
      <c r="Z317" s="2" t="str">
        <f t="shared" si="52"/>
        <v>MEEP</v>
      </c>
      <c r="AA317" s="2">
        <f>IF(Z317="HERE",Y317,AA316+Graph!$G$1*1000)</f>
        <v>101145563.17836884</v>
      </c>
      <c r="AB317" s="2">
        <f t="shared" si="63"/>
        <v>420000</v>
      </c>
      <c r="AC317" s="2">
        <f t="shared" si="64"/>
        <v>63397574.666768521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248</v>
      </c>
      <c r="C318" s="7"/>
      <c r="D318" s="2" t="e">
        <f t="shared" si="55"/>
        <v>#N/A</v>
      </c>
      <c r="E318" s="2" t="e">
        <f t="shared" si="67"/>
        <v>#N/A</v>
      </c>
      <c r="F318" s="2">
        <v>1576771.4395067096</v>
      </c>
      <c r="G318" s="2">
        <f t="shared" si="70"/>
        <v>739997.71428571432</v>
      </c>
      <c r="H318" s="2">
        <f t="shared" si="65"/>
        <v>192157176.95248201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3085451.8571428717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1600313.2112845182</v>
      </c>
      <c r="Q318" s="2">
        <f t="shared" si="71"/>
        <v>750000</v>
      </c>
      <c r="R318" s="2">
        <f t="shared" si="66"/>
        <v>195073135.55942312</v>
      </c>
      <c r="S318" s="2">
        <f t="shared" si="58"/>
        <v>739997.71428570151</v>
      </c>
      <c r="T318" s="2">
        <f t="shared" si="59"/>
        <v>10002.285714285914</v>
      </c>
      <c r="U318" s="2">
        <f t="shared" si="60"/>
        <v>750000</v>
      </c>
      <c r="V318" s="2">
        <f t="shared" si="34"/>
        <v>129997368.952483</v>
      </c>
      <c r="W318" s="2">
        <f t="shared" si="61"/>
        <v>739997.71428571641</v>
      </c>
      <c r="X318" s="2">
        <f t="shared" si="51"/>
        <v>10002.285714283586</v>
      </c>
      <c r="Y318" s="2">
        <f t="shared" si="62"/>
        <v>65075766.606940076</v>
      </c>
      <c r="Z318" s="2" t="str">
        <f t="shared" si="52"/>
        <v>MEEP</v>
      </c>
      <c r="AA318" s="2">
        <f>IF(Z318="HERE",Y318,AA317+Graph!$G$1*1000)</f>
        <v>101565563.17836884</v>
      </c>
      <c r="AB318" s="2">
        <f t="shared" si="63"/>
        <v>420000</v>
      </c>
      <c r="AC318" s="2">
        <f t="shared" si="64"/>
        <v>63397574.666768521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249</v>
      </c>
      <c r="C319" s="7"/>
      <c r="D319" s="2" t="e">
        <f t="shared" si="55"/>
        <v>#N/A</v>
      </c>
      <c r="E319" s="2" t="e">
        <f t="shared" si="67"/>
        <v>#N/A</v>
      </c>
      <c r="F319" s="2">
        <v>1581278.6332860291</v>
      </c>
      <c r="G319" s="2">
        <f t="shared" si="70"/>
        <v>739997.71428571432</v>
      </c>
      <c r="H319" s="2">
        <f t="shared" si="65"/>
        <v>192897174.66676772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3095454.1428571576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1604894.7959183455</v>
      </c>
      <c r="Q319" s="2">
        <f t="shared" si="71"/>
        <v>750000</v>
      </c>
      <c r="R319" s="2">
        <f t="shared" si="66"/>
        <v>195823135.55942312</v>
      </c>
      <c r="S319" s="2">
        <f t="shared" si="58"/>
        <v>739997.71428570151</v>
      </c>
      <c r="T319" s="2">
        <f t="shared" si="59"/>
        <v>10002.285714285914</v>
      </c>
      <c r="U319" s="2">
        <f t="shared" si="60"/>
        <v>750000</v>
      </c>
      <c r="V319" s="2">
        <f t="shared" si="34"/>
        <v>130737366.66676871</v>
      </c>
      <c r="W319" s="2">
        <f t="shared" si="61"/>
        <v>739997.71428571641</v>
      </c>
      <c r="X319" s="2">
        <f t="shared" si="51"/>
        <v>10002.285714283586</v>
      </c>
      <c r="Y319" s="2">
        <f t="shared" si="62"/>
        <v>65085768.892654359</v>
      </c>
      <c r="Z319" s="2" t="str">
        <f t="shared" si="52"/>
        <v>MEEP</v>
      </c>
      <c r="AA319" s="2">
        <f>IF(Z319="HERE",Y319,AA318+Graph!$G$1*1000)</f>
        <v>101985563.17836884</v>
      </c>
      <c r="AB319" s="2">
        <f t="shared" si="63"/>
        <v>420000</v>
      </c>
      <c r="AC319" s="2">
        <f t="shared" si="64"/>
        <v>63397574.666768521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250</v>
      </c>
      <c r="C320" s="7"/>
      <c r="D320" s="2" t="e">
        <f t="shared" si="55"/>
        <v>#N/A</v>
      </c>
      <c r="E320" s="2" t="e">
        <f t="shared" si="67"/>
        <v>#N/A</v>
      </c>
      <c r="F320" s="2">
        <v>1585785.8270653784</v>
      </c>
      <c r="G320" s="2">
        <f t="shared" si="70"/>
        <v>739997.71428571432</v>
      </c>
      <c r="H320" s="2">
        <f t="shared" si="65"/>
        <v>193637172.38105342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3105456.4285714435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1609476.3805522025</v>
      </c>
      <c r="Q320" s="2">
        <f t="shared" si="71"/>
        <v>750000</v>
      </c>
      <c r="R320" s="2">
        <f t="shared" si="66"/>
        <v>196573135.55942312</v>
      </c>
      <c r="S320" s="2">
        <f t="shared" si="58"/>
        <v>739997.71428570151</v>
      </c>
      <c r="T320" s="2">
        <f t="shared" si="59"/>
        <v>10002.285714285914</v>
      </c>
      <c r="U320" s="2">
        <f t="shared" si="60"/>
        <v>750000</v>
      </c>
      <c r="V320" s="2">
        <f t="shared" si="34"/>
        <v>131477364.38105443</v>
      </c>
      <c r="W320" s="2">
        <f t="shared" si="61"/>
        <v>739997.71428571641</v>
      </c>
      <c r="X320" s="2">
        <f t="shared" si="51"/>
        <v>10002.285714283586</v>
      </c>
      <c r="Y320" s="2">
        <f t="shared" si="62"/>
        <v>65095771.178368643</v>
      </c>
      <c r="Z320" s="2" t="str">
        <f t="shared" si="52"/>
        <v>MEEP</v>
      </c>
      <c r="AA320" s="2">
        <f>IF(Z320="HERE",Y320,AA319+Graph!$G$1*1000)</f>
        <v>102405563.17836884</v>
      </c>
      <c r="AB320" s="2">
        <f t="shared" si="63"/>
        <v>420000</v>
      </c>
      <c r="AC320" s="2">
        <f t="shared" si="64"/>
        <v>63397574.666768521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251</v>
      </c>
      <c r="C321" s="7"/>
      <c r="D321" s="2" t="e">
        <f t="shared" si="55"/>
        <v>#N/A</v>
      </c>
      <c r="E321" s="2" t="e">
        <f t="shared" si="67"/>
        <v>#N/A</v>
      </c>
      <c r="F321" s="2">
        <v>1590293.020844698</v>
      </c>
      <c r="G321" s="2">
        <f t="shared" si="70"/>
        <v>739997.71428571432</v>
      </c>
      <c r="H321" s="2">
        <f t="shared" si="65"/>
        <v>194377170.09533912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3115458.7142857295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1614057.9651860595</v>
      </c>
      <c r="Q321" s="2">
        <f t="shared" si="71"/>
        <v>750000</v>
      </c>
      <c r="R321" s="2">
        <f t="shared" si="66"/>
        <v>197323135.55942312</v>
      </c>
      <c r="S321" s="2">
        <f t="shared" si="58"/>
        <v>739997.71428570151</v>
      </c>
      <c r="T321" s="2">
        <f t="shared" si="59"/>
        <v>10002.285714285914</v>
      </c>
      <c r="U321" s="2">
        <f t="shared" si="60"/>
        <v>750000</v>
      </c>
      <c r="V321" s="2">
        <f t="shared" si="34"/>
        <v>132217362.09534015</v>
      </c>
      <c r="W321" s="2">
        <f t="shared" si="61"/>
        <v>739997.71428571641</v>
      </c>
      <c r="X321" s="2">
        <f t="shared" si="51"/>
        <v>10002.285714283586</v>
      </c>
      <c r="Y321" s="2">
        <f t="shared" si="62"/>
        <v>65105773.464082927</v>
      </c>
      <c r="Z321" s="2" t="str">
        <f t="shared" si="52"/>
        <v>MEEP</v>
      </c>
      <c r="AA321" s="2">
        <f>IF(Z321="HERE",Y321,AA320+Graph!$G$1*1000)</f>
        <v>102825563.17836884</v>
      </c>
      <c r="AB321" s="2">
        <f t="shared" si="63"/>
        <v>420000</v>
      </c>
      <c r="AC321" s="2">
        <f t="shared" si="64"/>
        <v>63397574.666768521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252</v>
      </c>
      <c r="C322" s="7"/>
      <c r="D322" s="2" t="e">
        <f t="shared" si="55"/>
        <v>#N/A</v>
      </c>
      <c r="E322" s="2" t="e">
        <f t="shared" si="67"/>
        <v>#N/A</v>
      </c>
      <c r="F322" s="2">
        <v>1594800.2146240175</v>
      </c>
      <c r="G322" s="2">
        <f t="shared" si="70"/>
        <v>739997.71428571432</v>
      </c>
      <c r="H322" s="2">
        <f t="shared" si="65"/>
        <v>195117167.80962482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3125461.0000000154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1618639.5498199165</v>
      </c>
      <c r="Q322" s="2">
        <f t="shared" si="71"/>
        <v>750000</v>
      </c>
      <c r="R322" s="2">
        <f t="shared" si="66"/>
        <v>198073135.55942312</v>
      </c>
      <c r="S322" s="2">
        <f t="shared" si="58"/>
        <v>739997.71428570151</v>
      </c>
      <c r="T322" s="2">
        <f t="shared" si="59"/>
        <v>10002.285714285914</v>
      </c>
      <c r="U322" s="2">
        <f t="shared" si="60"/>
        <v>750000</v>
      </c>
      <c r="V322" s="2">
        <f t="shared" si="34"/>
        <v>132957359.80962586</v>
      </c>
      <c r="W322" s="2">
        <f t="shared" si="61"/>
        <v>739997.71428571641</v>
      </c>
      <c r="X322" s="2">
        <f t="shared" si="51"/>
        <v>10002.285714283586</v>
      </c>
      <c r="Y322" s="2">
        <f t="shared" si="62"/>
        <v>65115775.74979721</v>
      </c>
      <c r="Z322" s="2" t="str">
        <f t="shared" si="52"/>
        <v>MEEP</v>
      </c>
      <c r="AA322" s="2">
        <f>IF(Z322="HERE",Y322,AA321+Graph!$G$1*1000)</f>
        <v>103245563.17836884</v>
      </c>
      <c r="AB322" s="2">
        <f t="shared" si="63"/>
        <v>420000</v>
      </c>
      <c r="AC322" s="2">
        <f t="shared" si="64"/>
        <v>63397574.666768521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253</v>
      </c>
      <c r="C323" s="7"/>
      <c r="D323" s="2" t="e">
        <f t="shared" si="55"/>
        <v>#N/A</v>
      </c>
      <c r="E323" s="2" t="e">
        <f t="shared" si="67"/>
        <v>#N/A</v>
      </c>
      <c r="F323" s="2">
        <v>1599307.4084033668</v>
      </c>
      <c r="G323" s="2">
        <f t="shared" si="70"/>
        <v>739997.71428571432</v>
      </c>
      <c r="H323" s="2">
        <f t="shared" si="65"/>
        <v>195857165.52391052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3135463.2857143013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1623221.1344537735</v>
      </c>
      <c r="Q323" s="2">
        <f t="shared" si="71"/>
        <v>750000</v>
      </c>
      <c r="R323" s="2">
        <f t="shared" si="66"/>
        <v>198823135.55942312</v>
      </c>
      <c r="S323" s="2">
        <f t="shared" si="58"/>
        <v>739997.71428570151</v>
      </c>
      <c r="T323" s="2">
        <f t="shared" si="59"/>
        <v>10002.285714285914</v>
      </c>
      <c r="U323" s="2">
        <f t="shared" si="60"/>
        <v>750000</v>
      </c>
      <c r="V323" s="2">
        <f t="shared" si="34"/>
        <v>133697357.52391158</v>
      </c>
      <c r="W323" s="2">
        <f t="shared" si="61"/>
        <v>739997.71428571641</v>
      </c>
      <c r="X323" s="2">
        <f t="shared" si="51"/>
        <v>10002.285714283586</v>
      </c>
      <c r="Y323" s="2">
        <f t="shared" si="62"/>
        <v>65125778.035511494</v>
      </c>
      <c r="Z323" s="2" t="str">
        <f t="shared" si="52"/>
        <v>MEEP</v>
      </c>
      <c r="AA323" s="2">
        <f>IF(Z323="HERE",Y323,AA322+Graph!$G$1*1000)</f>
        <v>103665563.17836884</v>
      </c>
      <c r="AB323" s="2">
        <f t="shared" si="63"/>
        <v>420000</v>
      </c>
      <c r="AC323" s="2">
        <f t="shared" si="64"/>
        <v>63397574.666768521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254</v>
      </c>
      <c r="C324" s="7"/>
      <c r="D324" s="2" t="e">
        <f t="shared" si="55"/>
        <v>#N/A</v>
      </c>
      <c r="E324" s="2" t="e">
        <f t="shared" si="67"/>
        <v>#N/A</v>
      </c>
      <c r="F324" s="2">
        <v>1603814.6021826863</v>
      </c>
      <c r="G324" s="2">
        <f t="shared" si="70"/>
        <v>739997.71428571432</v>
      </c>
      <c r="H324" s="2">
        <f t="shared" si="65"/>
        <v>196597163.23819622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3145465.5714285872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1627802.7190876305</v>
      </c>
      <c r="Q324" s="2">
        <f t="shared" si="71"/>
        <v>750000</v>
      </c>
      <c r="R324" s="2">
        <f t="shared" si="66"/>
        <v>199573135.55942312</v>
      </c>
      <c r="S324" s="2">
        <f t="shared" si="58"/>
        <v>739997.71428570151</v>
      </c>
      <c r="T324" s="2">
        <f t="shared" si="59"/>
        <v>10002.285714285914</v>
      </c>
      <c r="U324" s="2">
        <f t="shared" si="60"/>
        <v>750000</v>
      </c>
      <c r="V324" s="2">
        <f t="shared" si="34"/>
        <v>134437355.2381973</v>
      </c>
      <c r="W324" s="2">
        <f t="shared" si="61"/>
        <v>739997.71428571641</v>
      </c>
      <c r="X324" s="2">
        <f t="shared" si="51"/>
        <v>10002.285714283586</v>
      </c>
      <c r="Y324" s="2">
        <f t="shared" si="62"/>
        <v>65135780.321225777</v>
      </c>
      <c r="Z324" s="2" t="str">
        <f t="shared" si="52"/>
        <v>MEEP</v>
      </c>
      <c r="AA324" s="2">
        <f>IF(Z324="HERE",Y324,AA323+Graph!$G$1*1000)</f>
        <v>104085563.17836884</v>
      </c>
      <c r="AB324" s="2">
        <f t="shared" si="63"/>
        <v>420000</v>
      </c>
      <c r="AC324" s="2">
        <f t="shared" si="64"/>
        <v>63397574.666768521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255</v>
      </c>
      <c r="C325" s="7"/>
      <c r="D325" s="2" t="e">
        <f t="shared" si="55"/>
        <v>#N/A</v>
      </c>
      <c r="E325" s="2" t="e">
        <f t="shared" si="67"/>
        <v>#N/A</v>
      </c>
      <c r="F325" s="2">
        <v>1608321.7959620357</v>
      </c>
      <c r="G325" s="2">
        <f t="shared" si="70"/>
        <v>739997.71428571432</v>
      </c>
      <c r="H325" s="2">
        <f t="shared" si="65"/>
        <v>197337160.95248193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3155467.8571428731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1632384.3037214875</v>
      </c>
      <c r="Q325" s="2">
        <f t="shared" si="71"/>
        <v>750000</v>
      </c>
      <c r="R325" s="2">
        <f t="shared" si="66"/>
        <v>200323135.55942312</v>
      </c>
      <c r="S325" s="2">
        <f t="shared" si="58"/>
        <v>739997.71428570151</v>
      </c>
      <c r="T325" s="2">
        <f t="shared" si="59"/>
        <v>10002.285714285914</v>
      </c>
      <c r="U325" s="2">
        <f t="shared" si="60"/>
        <v>750000</v>
      </c>
      <c r="V325" s="2">
        <f t="shared" si="34"/>
        <v>135177352.952483</v>
      </c>
      <c r="W325" s="2">
        <f t="shared" si="61"/>
        <v>739997.71428570151</v>
      </c>
      <c r="X325" s="2">
        <f t="shared" si="51"/>
        <v>10002.285714298487</v>
      </c>
      <c r="Y325" s="2">
        <f t="shared" si="62"/>
        <v>65145782.606940076</v>
      </c>
      <c r="Z325" s="2" t="str">
        <f t="shared" si="52"/>
        <v>MEEP</v>
      </c>
      <c r="AA325" s="2">
        <f>IF(Z325="HERE",Y325,AA324+Graph!$G$1*1000)</f>
        <v>104505563.17836884</v>
      </c>
      <c r="AB325" s="2">
        <f t="shared" si="63"/>
        <v>420000</v>
      </c>
      <c r="AC325" s="2">
        <f t="shared" si="64"/>
        <v>63397574.666768521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256</v>
      </c>
      <c r="C326" s="7"/>
      <c r="D326" s="2" t="e">
        <f t="shared" si="55"/>
        <v>#N/A</v>
      </c>
      <c r="E326" s="2" t="e">
        <f t="shared" si="67"/>
        <v>#N/A</v>
      </c>
      <c r="F326" s="2">
        <v>1612828.9897413552</v>
      </c>
      <c r="G326" s="2">
        <f t="shared" si="70"/>
        <v>739997.71428571432</v>
      </c>
      <c r="H326" s="2">
        <f t="shared" si="65"/>
        <v>198077158.66676763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3165470.142857159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1636965.8883553445</v>
      </c>
      <c r="Q326" s="2">
        <f t="shared" si="71"/>
        <v>750000</v>
      </c>
      <c r="R326" s="2">
        <f t="shared" si="66"/>
        <v>201073135.55942312</v>
      </c>
      <c r="S326" s="2">
        <f t="shared" si="58"/>
        <v>739997.71428570151</v>
      </c>
      <c r="T326" s="2">
        <f t="shared" si="59"/>
        <v>10002.285714285914</v>
      </c>
      <c r="U326" s="2">
        <f t="shared" si="60"/>
        <v>750000</v>
      </c>
      <c r="V326" s="2">
        <f t="shared" si="34"/>
        <v>135917350.6667687</v>
      </c>
      <c r="W326" s="2">
        <f t="shared" si="61"/>
        <v>739997.71428570151</v>
      </c>
      <c r="X326" s="2">
        <f t="shared" si="51"/>
        <v>10002.285714298487</v>
      </c>
      <c r="Y326" s="2">
        <f t="shared" si="62"/>
        <v>65155784.892654374</v>
      </c>
      <c r="Z326" s="2" t="str">
        <f t="shared" si="52"/>
        <v>MEEP</v>
      </c>
      <c r="AA326" s="2">
        <f>IF(Z326="HERE",Y326,AA325+Graph!$G$1*1000)</f>
        <v>104925563.17836884</v>
      </c>
      <c r="AB326" s="2">
        <f t="shared" si="63"/>
        <v>420000</v>
      </c>
      <c r="AC326" s="2">
        <f t="shared" si="64"/>
        <v>63397574.666768521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257</v>
      </c>
      <c r="C327" s="7"/>
      <c r="D327" s="2" t="e">
        <f t="shared" si="55"/>
        <v>#N/A</v>
      </c>
      <c r="E327" s="2" t="e">
        <f t="shared" si="67"/>
        <v>#N/A</v>
      </c>
      <c r="F327" s="2">
        <v>1617336.1835206747</v>
      </c>
      <c r="G327" s="2">
        <f t="shared" si="70"/>
        <v>739997.71428571432</v>
      </c>
      <c r="H327" s="2">
        <f t="shared" si="65"/>
        <v>198817156.38105333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3175472.4285714449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1641547.4729891717</v>
      </c>
      <c r="Q327" s="2">
        <f t="shared" si="71"/>
        <v>750000</v>
      </c>
      <c r="R327" s="2">
        <f t="shared" si="66"/>
        <v>201823135.55942312</v>
      </c>
      <c r="S327" s="2">
        <f t="shared" si="58"/>
        <v>739997.71428570151</v>
      </c>
      <c r="T327" s="2">
        <f t="shared" si="59"/>
        <v>10002.285714285914</v>
      </c>
      <c r="U327" s="2">
        <f t="shared" si="60"/>
        <v>750000</v>
      </c>
      <c r="V327" s="2">
        <f t="shared" si="34"/>
        <v>136657348.3810544</v>
      </c>
      <c r="W327" s="2">
        <f t="shared" si="61"/>
        <v>739997.71428570151</v>
      </c>
      <c r="X327" s="2">
        <f t="shared" si="51"/>
        <v>10002.285714298487</v>
      </c>
      <c r="Y327" s="2">
        <f t="shared" si="62"/>
        <v>65165787.178368673</v>
      </c>
      <c r="Z327" s="2" t="str">
        <f t="shared" si="52"/>
        <v>MEEP</v>
      </c>
      <c r="AA327" s="2">
        <f>IF(Z327="HERE",Y327,AA326+Graph!$G$1*1000)</f>
        <v>105345563.17836884</v>
      </c>
      <c r="AB327" s="2">
        <f t="shared" si="63"/>
        <v>420000</v>
      </c>
      <c r="AC327" s="2">
        <f t="shared" si="64"/>
        <v>63397574.666768521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258</v>
      </c>
      <c r="C328" s="7"/>
      <c r="D328" s="2" t="e">
        <f t="shared" si="55"/>
        <v>#N/A</v>
      </c>
      <c r="E328" s="2" t="e">
        <f t="shared" si="67"/>
        <v>#N/A</v>
      </c>
      <c r="F328" s="2">
        <v>1621843.377300024</v>
      </c>
      <c r="G328" s="2">
        <f t="shared" si="70"/>
        <v>739997.71428571432</v>
      </c>
      <c r="H328" s="2">
        <f t="shared" si="65"/>
        <v>199557154.09533903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3185474.7142857308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1646129.0576230288</v>
      </c>
      <c r="Q328" s="2">
        <f t="shared" si="71"/>
        <v>750000</v>
      </c>
      <c r="R328" s="2">
        <f t="shared" si="66"/>
        <v>202573135.55942312</v>
      </c>
      <c r="S328" s="2">
        <f t="shared" si="58"/>
        <v>739997.71428570151</v>
      </c>
      <c r="T328" s="2">
        <f t="shared" si="59"/>
        <v>10002.285714285914</v>
      </c>
      <c r="U328" s="2">
        <f t="shared" si="60"/>
        <v>750000</v>
      </c>
      <c r="V328" s="2">
        <f t="shared" si="34"/>
        <v>137397346.0953401</v>
      </c>
      <c r="W328" s="2">
        <f t="shared" si="61"/>
        <v>739997.71428570151</v>
      </c>
      <c r="X328" s="2">
        <f t="shared" si="51"/>
        <v>10002.285714298487</v>
      </c>
      <c r="Y328" s="2">
        <f t="shared" si="62"/>
        <v>65175789.464082971</v>
      </c>
      <c r="Z328" s="2" t="str">
        <f t="shared" si="52"/>
        <v>MEEP</v>
      </c>
      <c r="AA328" s="2">
        <f>IF(Z328="HERE",Y328,AA327+Graph!$G$1*1000)</f>
        <v>105765563.17836884</v>
      </c>
      <c r="AB328" s="2">
        <f t="shared" si="63"/>
        <v>420000</v>
      </c>
      <c r="AC328" s="2">
        <f t="shared" si="64"/>
        <v>63397574.666768521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259</v>
      </c>
      <c r="C329" s="7"/>
      <c r="D329" s="2" t="e">
        <f t="shared" si="55"/>
        <v>#N/A</v>
      </c>
      <c r="E329" s="2" t="e">
        <f t="shared" si="67"/>
        <v>#N/A</v>
      </c>
      <c r="F329" s="2">
        <v>1626350.5710793436</v>
      </c>
      <c r="G329" s="2">
        <f t="shared" si="70"/>
        <v>739997.71428571432</v>
      </c>
      <c r="H329" s="2">
        <f t="shared" si="65"/>
        <v>200297151.80962473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3195477.0000000168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1650710.6422568858</v>
      </c>
      <c r="Q329" s="2">
        <f t="shared" si="71"/>
        <v>750000</v>
      </c>
      <c r="R329" s="2">
        <f t="shared" si="66"/>
        <v>203323135.55942312</v>
      </c>
      <c r="S329" s="2">
        <f t="shared" si="58"/>
        <v>739997.71428570151</v>
      </c>
      <c r="T329" s="2">
        <f t="shared" si="59"/>
        <v>10002.285714285914</v>
      </c>
      <c r="U329" s="2">
        <f t="shared" si="60"/>
        <v>750000</v>
      </c>
      <c r="V329" s="2">
        <f t="shared" si="34"/>
        <v>138137343.8096258</v>
      </c>
      <c r="W329" s="2">
        <f t="shared" si="61"/>
        <v>739997.71428570151</v>
      </c>
      <c r="X329" s="2">
        <f t="shared" si="51"/>
        <v>10002.285714298487</v>
      </c>
      <c r="Y329" s="2">
        <f t="shared" si="62"/>
        <v>65185791.74979727</v>
      </c>
      <c r="Z329" s="2" t="str">
        <f t="shared" si="52"/>
        <v>MEEP</v>
      </c>
      <c r="AA329" s="2">
        <f>IF(Z329="HERE",Y329,AA328+Graph!$G$1*1000)</f>
        <v>106185563.17836884</v>
      </c>
      <c r="AB329" s="2">
        <f t="shared" si="63"/>
        <v>420000</v>
      </c>
      <c r="AC329" s="2">
        <f t="shared" si="64"/>
        <v>63397574.666768521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260</v>
      </c>
      <c r="C330" s="7"/>
      <c r="D330" s="2" t="e">
        <f t="shared" si="55"/>
        <v>#N/A</v>
      </c>
      <c r="E330" s="2" t="e">
        <f t="shared" si="67"/>
        <v>#N/A</v>
      </c>
      <c r="F330" s="2">
        <v>1630857.7648586631</v>
      </c>
      <c r="G330" s="2">
        <f t="shared" si="70"/>
        <v>739997.71428571432</v>
      </c>
      <c r="H330" s="2">
        <f t="shared" si="65"/>
        <v>201037149.52391043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3205479.2857143027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1655292.2268907428</v>
      </c>
      <c r="Q330" s="2">
        <f t="shared" si="71"/>
        <v>750000</v>
      </c>
      <c r="R330" s="2">
        <f t="shared" si="66"/>
        <v>204073135.55942312</v>
      </c>
      <c r="S330" s="2">
        <f t="shared" si="58"/>
        <v>739997.71428570151</v>
      </c>
      <c r="T330" s="2">
        <f t="shared" si="59"/>
        <v>10002.285714285914</v>
      </c>
      <c r="U330" s="2">
        <f t="shared" si="60"/>
        <v>750000</v>
      </c>
      <c r="V330" s="2">
        <f t="shared" si="34"/>
        <v>138877341.52391151</v>
      </c>
      <c r="W330" s="2">
        <f t="shared" si="61"/>
        <v>739997.71428570151</v>
      </c>
      <c r="X330" s="2">
        <f t="shared" si="51"/>
        <v>10002.285714298487</v>
      </c>
      <c r="Y330" s="2">
        <f t="shared" si="62"/>
        <v>65195794.035511568</v>
      </c>
      <c r="Z330" s="2" t="str">
        <f t="shared" si="52"/>
        <v>MEEP</v>
      </c>
      <c r="AA330" s="2">
        <f>IF(Z330="HERE",Y330,AA329+Graph!$G$1*1000)</f>
        <v>106605563.17836884</v>
      </c>
      <c r="AB330" s="2">
        <f t="shared" si="63"/>
        <v>420000</v>
      </c>
      <c r="AC330" s="2">
        <f t="shared" si="64"/>
        <v>63397574.666768521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261</v>
      </c>
      <c r="C331" s="7"/>
      <c r="D331" s="2" t="e">
        <f t="shared" si="55"/>
        <v>#N/A</v>
      </c>
      <c r="E331" s="2" t="e">
        <f t="shared" si="67"/>
        <v>#N/A</v>
      </c>
      <c r="F331" s="2">
        <v>1635364.9586380124</v>
      </c>
      <c r="G331" s="2">
        <f t="shared" si="70"/>
        <v>739997.71428571432</v>
      </c>
      <c r="H331" s="2">
        <f t="shared" si="65"/>
        <v>201777147.23819613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3215481.5714285886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1659873.8115245998</v>
      </c>
      <c r="Q331" s="2">
        <f t="shared" si="71"/>
        <v>750000</v>
      </c>
      <c r="R331" s="2">
        <f t="shared" si="66"/>
        <v>204823135.55942312</v>
      </c>
      <c r="S331" s="2">
        <f t="shared" si="58"/>
        <v>739997.71428570151</v>
      </c>
      <c r="T331" s="2">
        <f t="shared" si="59"/>
        <v>10002.285714285914</v>
      </c>
      <c r="U331" s="2">
        <f t="shared" si="60"/>
        <v>750000</v>
      </c>
      <c r="V331" s="2">
        <f t="shared" si="34"/>
        <v>139617339.23819721</v>
      </c>
      <c r="W331" s="2">
        <f t="shared" si="61"/>
        <v>739997.71428570151</v>
      </c>
      <c r="X331" s="2">
        <f t="shared" si="51"/>
        <v>10002.285714298487</v>
      </c>
      <c r="Y331" s="2">
        <f t="shared" si="62"/>
        <v>65205796.321225867</v>
      </c>
      <c r="Z331" s="2" t="str">
        <f t="shared" si="52"/>
        <v>MEEP</v>
      </c>
      <c r="AA331" s="2">
        <f>IF(Z331="HERE",Y331,AA330+Graph!$G$1*1000)</f>
        <v>107025563.17836884</v>
      </c>
      <c r="AB331" s="2">
        <f t="shared" si="63"/>
        <v>420000</v>
      </c>
      <c r="AC331" s="2">
        <f t="shared" si="64"/>
        <v>63397574.666768521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262</v>
      </c>
      <c r="C332" s="7"/>
      <c r="D332" s="2" t="e">
        <f t="shared" si="55"/>
        <v>#N/A</v>
      </c>
      <c r="E332" s="2" t="e">
        <f t="shared" si="67"/>
        <v>#N/A</v>
      </c>
      <c r="F332" s="2">
        <v>1639872.1524173319</v>
      </c>
      <c r="G332" s="2">
        <f t="shared" si="70"/>
        <v>739997.71428571432</v>
      </c>
      <c r="H332" s="2">
        <f t="shared" si="65"/>
        <v>202517144.95248184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3225483.8571428745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1664455.3961584568</v>
      </c>
      <c r="Q332" s="2">
        <f t="shared" si="71"/>
        <v>750000</v>
      </c>
      <c r="R332" s="2">
        <f t="shared" si="66"/>
        <v>205573135.55942312</v>
      </c>
      <c r="S332" s="2">
        <f t="shared" si="58"/>
        <v>739997.71428570151</v>
      </c>
      <c r="T332" s="2">
        <f t="shared" si="59"/>
        <v>10002.285714285914</v>
      </c>
      <c r="U332" s="2">
        <f t="shared" si="60"/>
        <v>750000</v>
      </c>
      <c r="V332" s="2">
        <f t="shared" si="34"/>
        <v>140357336.95248291</v>
      </c>
      <c r="W332" s="2">
        <f t="shared" si="61"/>
        <v>739997.71428570151</v>
      </c>
      <c r="X332" s="2">
        <f t="shared" si="51"/>
        <v>10002.285714298487</v>
      </c>
      <c r="Y332" s="2">
        <f t="shared" si="62"/>
        <v>65215798.606940165</v>
      </c>
      <c r="Z332" s="2" t="str">
        <f t="shared" si="52"/>
        <v>MEEP</v>
      </c>
      <c r="AA332" s="2">
        <f>IF(Z332="HERE",Y332,AA331+Graph!$G$1*1000)</f>
        <v>107445563.17836884</v>
      </c>
      <c r="AB332" s="2">
        <f t="shared" si="63"/>
        <v>420000</v>
      </c>
      <c r="AC332" s="2">
        <f t="shared" si="64"/>
        <v>63397574.666768521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263</v>
      </c>
      <c r="C333" s="7"/>
      <c r="D333" s="2" t="e">
        <f t="shared" si="55"/>
        <v>#N/A</v>
      </c>
      <c r="E333" s="2" t="e">
        <f t="shared" si="67"/>
        <v>#N/A</v>
      </c>
      <c r="F333" s="2">
        <v>1644379.3461966515</v>
      </c>
      <c r="G333" s="2">
        <f t="shared" si="70"/>
        <v>739997.71428571432</v>
      </c>
      <c r="H333" s="2">
        <f t="shared" si="65"/>
        <v>203257142.66676754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3235486.1428571604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1669036.9807923138</v>
      </c>
      <c r="Q333" s="2">
        <f t="shared" si="71"/>
        <v>750000</v>
      </c>
      <c r="R333" s="2">
        <f t="shared" si="66"/>
        <v>206323135.55942312</v>
      </c>
      <c r="S333" s="2">
        <f t="shared" si="58"/>
        <v>739997.71428570151</v>
      </c>
      <c r="T333" s="2">
        <f t="shared" si="59"/>
        <v>10002.285714285914</v>
      </c>
      <c r="U333" s="2">
        <f t="shared" si="60"/>
        <v>750000</v>
      </c>
      <c r="V333" s="2">
        <f t="shared" si="34"/>
        <v>141097334.66676861</v>
      </c>
      <c r="W333" s="2">
        <f t="shared" si="61"/>
        <v>739997.71428570151</v>
      </c>
      <c r="X333" s="2">
        <f t="shared" si="51"/>
        <v>10002.285714298487</v>
      </c>
      <c r="Y333" s="2">
        <f t="shared" si="62"/>
        <v>65225800.892654464</v>
      </c>
      <c r="Z333" s="2" t="str">
        <f t="shared" si="52"/>
        <v>MEEP</v>
      </c>
      <c r="AA333" s="2">
        <f>IF(Z333="HERE",Y333,AA332+Graph!$G$1*1000)</f>
        <v>107865563.17836884</v>
      </c>
      <c r="AB333" s="2">
        <f t="shared" si="63"/>
        <v>420000</v>
      </c>
      <c r="AC333" s="2">
        <f t="shared" si="64"/>
        <v>63397574.666768521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264</v>
      </c>
      <c r="C334" s="7"/>
      <c r="D334" s="2" t="e">
        <f t="shared" si="55"/>
        <v>#N/A</v>
      </c>
      <c r="E334" s="2" t="e">
        <f t="shared" si="67"/>
        <v>#N/A</v>
      </c>
      <c r="F334" s="2">
        <v>1648886.5399760008</v>
      </c>
      <c r="G334" s="2">
        <f t="shared" si="70"/>
        <v>739997.71428571432</v>
      </c>
      <c r="H334" s="2">
        <f t="shared" si="65"/>
        <v>203997140.38105324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3245488.4285714463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1673618.5654261708</v>
      </c>
      <c r="Q334" s="2">
        <f t="shared" si="71"/>
        <v>750000</v>
      </c>
      <c r="R334" s="2">
        <f t="shared" si="66"/>
        <v>207073135.55942312</v>
      </c>
      <c r="S334" s="2">
        <f t="shared" si="58"/>
        <v>739997.71428570151</v>
      </c>
      <c r="T334" s="2">
        <f t="shared" si="59"/>
        <v>10002.285714285914</v>
      </c>
      <c r="U334" s="2">
        <f t="shared" si="60"/>
        <v>750000</v>
      </c>
      <c r="V334" s="2">
        <f t="shared" si="34"/>
        <v>141837332.38105431</v>
      </c>
      <c r="W334" s="2">
        <f t="shared" si="61"/>
        <v>739997.71428570151</v>
      </c>
      <c r="X334" s="2">
        <f t="shared" si="51"/>
        <v>10002.285714298487</v>
      </c>
      <c r="Y334" s="2">
        <f t="shared" si="62"/>
        <v>65235803.178368762</v>
      </c>
      <c r="Z334" s="2" t="str">
        <f t="shared" si="52"/>
        <v>MEEP</v>
      </c>
      <c r="AA334" s="2">
        <f>IF(Z334="HERE",Y334,AA333+Graph!$G$1*1000)</f>
        <v>108285563.17836884</v>
      </c>
      <c r="AB334" s="2">
        <f t="shared" si="63"/>
        <v>420000</v>
      </c>
      <c r="AC334" s="2">
        <f t="shared" si="64"/>
        <v>63397574.666768521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265</v>
      </c>
      <c r="C335" s="7"/>
      <c r="D335" s="2" t="e">
        <f t="shared" si="55"/>
        <v>#N/A</v>
      </c>
      <c r="E335" s="2" t="e">
        <f t="shared" si="67"/>
        <v>#N/A</v>
      </c>
      <c r="F335" s="2">
        <v>1653393.7337553203</v>
      </c>
      <c r="G335" s="2">
        <f t="shared" si="70"/>
        <v>739997.71428571432</v>
      </c>
      <c r="H335" s="2">
        <f t="shared" si="65"/>
        <v>204737138.09533894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3255490.7142857322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1678200.1500600278</v>
      </c>
      <c r="Q335" s="2">
        <f t="shared" si="71"/>
        <v>750000</v>
      </c>
      <c r="R335" s="2">
        <f t="shared" si="66"/>
        <v>207823135.55942312</v>
      </c>
      <c r="S335" s="2">
        <f t="shared" si="58"/>
        <v>739997.71428570151</v>
      </c>
      <c r="T335" s="2">
        <f t="shared" si="59"/>
        <v>10002.285714285914</v>
      </c>
      <c r="U335" s="2">
        <f t="shared" si="60"/>
        <v>750000</v>
      </c>
      <c r="V335" s="2">
        <f t="shared" si="34"/>
        <v>142577330.09534001</v>
      </c>
      <c r="W335" s="2">
        <f t="shared" si="61"/>
        <v>739997.71428570151</v>
      </c>
      <c r="X335" s="2">
        <f t="shared" si="51"/>
        <v>10002.285714298487</v>
      </c>
      <c r="Y335" s="2">
        <f t="shared" si="62"/>
        <v>65245805.464083061</v>
      </c>
      <c r="Z335" s="2" t="str">
        <f t="shared" si="52"/>
        <v>MEEP</v>
      </c>
      <c r="AA335" s="2">
        <f>IF(Z335="HERE",Y335,AA334+Graph!$G$1*1000)</f>
        <v>108705563.17836884</v>
      </c>
      <c r="AB335" s="2">
        <f t="shared" si="63"/>
        <v>420000</v>
      </c>
      <c r="AC335" s="2">
        <f t="shared" si="64"/>
        <v>63397574.666768521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266</v>
      </c>
      <c r="C336" s="7"/>
      <c r="D336" s="2" t="e">
        <f t="shared" si="55"/>
        <v>#N/A</v>
      </c>
      <c r="E336" s="2" t="e">
        <f t="shared" si="67"/>
        <v>#N/A</v>
      </c>
      <c r="F336" s="2">
        <v>1657900.9275346398</v>
      </c>
      <c r="G336" s="2">
        <f t="shared" si="70"/>
        <v>739997.71428571432</v>
      </c>
      <c r="H336" s="2">
        <f t="shared" si="65"/>
        <v>205477135.80962464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3265493.0000000182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1682781.734693855</v>
      </c>
      <c r="Q336" s="2">
        <f t="shared" si="71"/>
        <v>750000</v>
      </c>
      <c r="R336" s="2">
        <f t="shared" si="66"/>
        <v>208573135.55942312</v>
      </c>
      <c r="S336" s="2">
        <f t="shared" si="58"/>
        <v>739997.71428570151</v>
      </c>
      <c r="T336" s="2">
        <f t="shared" si="59"/>
        <v>10002.285714285914</v>
      </c>
      <c r="U336" s="2">
        <f t="shared" si="60"/>
        <v>750000</v>
      </c>
      <c r="V336" s="2">
        <f t="shared" si="34"/>
        <v>143317327.80962572</v>
      </c>
      <c r="W336" s="2">
        <f t="shared" si="61"/>
        <v>739997.71428570151</v>
      </c>
      <c r="X336" s="2">
        <f t="shared" si="51"/>
        <v>10002.285714298487</v>
      </c>
      <c r="Y336" s="2">
        <f t="shared" si="62"/>
        <v>65255807.749797359</v>
      </c>
      <c r="Z336" s="2" t="str">
        <f t="shared" si="52"/>
        <v>MEEP</v>
      </c>
      <c r="AA336" s="2">
        <f>IF(Z336="HERE",Y336,AA335+Graph!$G$1*1000)</f>
        <v>109125563.17836884</v>
      </c>
      <c r="AB336" s="2">
        <f t="shared" si="63"/>
        <v>420000</v>
      </c>
      <c r="AC336" s="2">
        <f t="shared" si="64"/>
        <v>63397574.666768521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267</v>
      </c>
      <c r="C337" s="7"/>
      <c r="D337" s="2" t="e">
        <f t="shared" si="55"/>
        <v>#N/A</v>
      </c>
      <c r="E337" s="2" t="e">
        <f t="shared" si="67"/>
        <v>#N/A</v>
      </c>
      <c r="F337" s="2">
        <v>1662408.1213139892</v>
      </c>
      <c r="G337" s="2">
        <f t="shared" si="70"/>
        <v>739997.71428571432</v>
      </c>
      <c r="H337" s="2">
        <f t="shared" si="65"/>
        <v>206217133.52391034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3275495.2857143041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1687363.3193277121</v>
      </c>
      <c r="Q337" s="2">
        <f t="shared" si="71"/>
        <v>750000</v>
      </c>
      <c r="R337" s="2">
        <f t="shared" si="66"/>
        <v>209323135.55942312</v>
      </c>
      <c r="S337" s="2">
        <f t="shared" si="58"/>
        <v>739997.71428570151</v>
      </c>
      <c r="T337" s="2">
        <f t="shared" si="59"/>
        <v>10002.285714285914</v>
      </c>
      <c r="U337" s="2">
        <f t="shared" si="60"/>
        <v>750000</v>
      </c>
      <c r="V337" s="2">
        <f t="shared" si="34"/>
        <v>144057325.52391142</v>
      </c>
      <c r="W337" s="2">
        <f t="shared" si="61"/>
        <v>739997.71428570151</v>
      </c>
      <c r="X337" s="2">
        <f t="shared" si="51"/>
        <v>10002.285714298487</v>
      </c>
      <c r="Y337" s="2">
        <f t="shared" si="62"/>
        <v>65265810.035511658</v>
      </c>
      <c r="Z337" s="2" t="str">
        <f t="shared" si="52"/>
        <v>MEEP</v>
      </c>
      <c r="AA337" s="2">
        <f>IF(Z337="HERE",Y337,AA336+Graph!$G$1*1000)</f>
        <v>109545563.17836884</v>
      </c>
      <c r="AB337" s="2">
        <f t="shared" si="63"/>
        <v>420000</v>
      </c>
      <c r="AC337" s="2">
        <f t="shared" si="64"/>
        <v>63397574.666768521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268</v>
      </c>
      <c r="C338" s="7"/>
      <c r="D338" s="2" t="e">
        <f t="shared" si="55"/>
        <v>#N/A</v>
      </c>
      <c r="E338" s="2" t="e">
        <f t="shared" si="67"/>
        <v>#N/A</v>
      </c>
      <c r="F338" s="2">
        <v>1666915.3150933087</v>
      </c>
      <c r="G338" s="2">
        <f t="shared" si="70"/>
        <v>739997.71428571432</v>
      </c>
      <c r="H338" s="2">
        <f t="shared" si="65"/>
        <v>206957131.23819605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3285497.57142859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1691944.9039615691</v>
      </c>
      <c r="Q338" s="2">
        <f t="shared" si="71"/>
        <v>750000</v>
      </c>
      <c r="R338" s="2">
        <f t="shared" si="66"/>
        <v>210073135.55942312</v>
      </c>
      <c r="S338" s="2">
        <f t="shared" si="58"/>
        <v>739997.71428570151</v>
      </c>
      <c r="T338" s="2">
        <f t="shared" si="59"/>
        <v>10002.285714285914</v>
      </c>
      <c r="U338" s="2">
        <f t="shared" si="60"/>
        <v>750000</v>
      </c>
      <c r="V338" s="2">
        <f t="shared" si="34"/>
        <v>144797323.23819712</v>
      </c>
      <c r="W338" s="2">
        <f t="shared" si="61"/>
        <v>739997.71428570151</v>
      </c>
      <c r="X338" s="2">
        <f t="shared" si="51"/>
        <v>10002.285714298487</v>
      </c>
      <c r="Y338" s="2">
        <f t="shared" si="62"/>
        <v>65275812.321225956</v>
      </c>
      <c r="Z338" s="2" t="str">
        <f t="shared" si="52"/>
        <v>MEEP</v>
      </c>
      <c r="AA338" s="2">
        <f>IF(Z338="HERE",Y338,AA337+Graph!$G$1*1000)</f>
        <v>109965563.17836884</v>
      </c>
      <c r="AB338" s="2">
        <f t="shared" si="63"/>
        <v>420000</v>
      </c>
      <c r="AC338" s="2">
        <f t="shared" si="64"/>
        <v>63397574.666768521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269</v>
      </c>
      <c r="C339" s="7"/>
      <c r="D339" s="2" t="e">
        <f t="shared" si="55"/>
        <v>#N/A</v>
      </c>
      <c r="E339" s="2" t="e">
        <f t="shared" si="67"/>
        <v>#N/A</v>
      </c>
      <c r="F339" s="2">
        <v>1671422.5088726282</v>
      </c>
      <c r="G339" s="2">
        <f t="shared" si="70"/>
        <v>739997.71428571432</v>
      </c>
      <c r="H339" s="2">
        <f t="shared" si="65"/>
        <v>207697128.95248175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3295499.8571428759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1696526.4885954261</v>
      </c>
      <c r="Q339" s="2">
        <f t="shared" si="71"/>
        <v>750000</v>
      </c>
      <c r="R339" s="2">
        <f t="shared" si="66"/>
        <v>210823135.55942312</v>
      </c>
      <c r="S339" s="2">
        <f t="shared" si="58"/>
        <v>739997.71428570151</v>
      </c>
      <c r="T339" s="2">
        <f t="shared" si="59"/>
        <v>10002.285714285914</v>
      </c>
      <c r="U339" s="2">
        <f t="shared" si="60"/>
        <v>750000</v>
      </c>
      <c r="V339" s="2">
        <f t="shared" si="34"/>
        <v>145537320.95248282</v>
      </c>
      <c r="W339" s="2">
        <f t="shared" si="61"/>
        <v>739997.71428570151</v>
      </c>
      <c r="X339" s="2">
        <f t="shared" si="51"/>
        <v>10002.285714298487</v>
      </c>
      <c r="Y339" s="2">
        <f t="shared" si="62"/>
        <v>65285814.606940255</v>
      </c>
      <c r="Z339" s="2" t="str">
        <f t="shared" si="52"/>
        <v>MEEP</v>
      </c>
      <c r="AA339" s="2">
        <f>IF(Z339="HERE",Y339,AA338+Graph!$G$1*1000)</f>
        <v>110385563.17836884</v>
      </c>
      <c r="AB339" s="2">
        <f t="shared" si="63"/>
        <v>420000</v>
      </c>
      <c r="AC339" s="2">
        <f t="shared" si="64"/>
        <v>63397574.666768521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270</v>
      </c>
      <c r="C340" s="7"/>
      <c r="D340" s="2" t="e">
        <f t="shared" si="55"/>
        <v>#N/A</v>
      </c>
      <c r="E340" s="2" t="e">
        <f t="shared" si="67"/>
        <v>#N/A</v>
      </c>
      <c r="F340" s="2">
        <v>1675929.7026519775</v>
      </c>
      <c r="G340" s="2">
        <f t="shared" si="70"/>
        <v>739997.71428571432</v>
      </c>
      <c r="H340" s="2">
        <f t="shared" si="65"/>
        <v>208437126.66676745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3305502.1428571618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1701108.0732292831</v>
      </c>
      <c r="Q340" s="2">
        <f t="shared" si="71"/>
        <v>750000</v>
      </c>
      <c r="R340" s="2">
        <f t="shared" si="66"/>
        <v>211573135.55942312</v>
      </c>
      <c r="S340" s="2">
        <f t="shared" si="58"/>
        <v>739997.71428570151</v>
      </c>
      <c r="T340" s="2">
        <f t="shared" si="59"/>
        <v>10002.285714285914</v>
      </c>
      <c r="U340" s="2">
        <f t="shared" si="60"/>
        <v>750000</v>
      </c>
      <c r="V340" s="2">
        <f t="shared" si="34"/>
        <v>146277318.66676852</v>
      </c>
      <c r="W340" s="2">
        <f t="shared" si="61"/>
        <v>739997.71428570151</v>
      </c>
      <c r="X340" s="2">
        <f t="shared" si="51"/>
        <v>10002.285714298487</v>
      </c>
      <c r="Y340" s="2">
        <f t="shared" si="62"/>
        <v>65295816.892654553</v>
      </c>
      <c r="Z340" s="2" t="str">
        <f t="shared" si="52"/>
        <v>MEEP</v>
      </c>
      <c r="AA340" s="2">
        <f>IF(Z340="HERE",Y340,AA339+Graph!$G$1*1000)</f>
        <v>110805563.17836884</v>
      </c>
      <c r="AB340" s="2">
        <f t="shared" si="63"/>
        <v>420000</v>
      </c>
      <c r="AC340" s="2">
        <f t="shared" si="64"/>
        <v>63397574.666768521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271</v>
      </c>
      <c r="C341" s="7"/>
      <c r="D341" s="2" t="e">
        <f t="shared" si="55"/>
        <v>#N/A</v>
      </c>
      <c r="E341" s="2" t="e">
        <f t="shared" si="67"/>
        <v>#N/A</v>
      </c>
      <c r="F341" s="2">
        <v>1680436.8964312971</v>
      </c>
      <c r="G341" s="2">
        <f t="shared" si="70"/>
        <v>739997.71428571432</v>
      </c>
      <c r="H341" s="2">
        <f t="shared" si="65"/>
        <v>209177124.38105315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3315504.4285714477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1705689.6578631401</v>
      </c>
      <c r="Q341" s="2">
        <f t="shared" si="71"/>
        <v>750000</v>
      </c>
      <c r="R341" s="2">
        <f t="shared" si="66"/>
        <v>212323135.55942312</v>
      </c>
      <c r="S341" s="2">
        <f t="shared" si="58"/>
        <v>739997.71428570151</v>
      </c>
      <c r="T341" s="2">
        <f t="shared" si="59"/>
        <v>10002.285714285914</v>
      </c>
      <c r="U341" s="2">
        <f t="shared" si="60"/>
        <v>750000</v>
      </c>
      <c r="V341" s="2">
        <f t="shared" si="34"/>
        <v>147017316.38105422</v>
      </c>
      <c r="W341" s="2">
        <f t="shared" si="61"/>
        <v>739997.71428570151</v>
      </c>
      <c r="X341" s="2">
        <f t="shared" si="51"/>
        <v>10002.285714298487</v>
      </c>
      <c r="Y341" s="2">
        <f t="shared" si="62"/>
        <v>65305819.178368852</v>
      </c>
      <c r="Z341" s="2" t="str">
        <f t="shared" si="52"/>
        <v>MEEP</v>
      </c>
      <c r="AA341" s="2">
        <f>IF(Z341="HERE",Y341,AA340+Graph!$G$1*1000)</f>
        <v>111225563.17836884</v>
      </c>
      <c r="AB341" s="2">
        <f t="shared" si="63"/>
        <v>420000</v>
      </c>
      <c r="AC341" s="2">
        <f t="shared" si="64"/>
        <v>63397574.666768521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272</v>
      </c>
      <c r="C342" s="7"/>
      <c r="D342" s="2" t="e">
        <f t="shared" si="55"/>
        <v>#N/A</v>
      </c>
      <c r="E342" s="2" t="e">
        <f t="shared" si="67"/>
        <v>#N/A</v>
      </c>
      <c r="F342" s="2">
        <v>1684944.0902106166</v>
      </c>
      <c r="G342" s="2">
        <f t="shared" si="70"/>
        <v>739997.71428571432</v>
      </c>
      <c r="H342" s="2">
        <f t="shared" si="65"/>
        <v>209917122.09533885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3325506.7142857336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1710271.2424969971</v>
      </c>
      <c r="Q342" s="2">
        <f t="shared" si="71"/>
        <v>750000</v>
      </c>
      <c r="R342" s="2">
        <f t="shared" si="66"/>
        <v>213073135.55942312</v>
      </c>
      <c r="S342" s="2">
        <f t="shared" si="58"/>
        <v>739997.71428570151</v>
      </c>
      <c r="T342" s="2">
        <f t="shared" si="59"/>
        <v>10002.285714285914</v>
      </c>
      <c r="U342" s="2">
        <f t="shared" si="60"/>
        <v>750000</v>
      </c>
      <c r="V342" s="2">
        <f t="shared" si="34"/>
        <v>147757314.09533992</v>
      </c>
      <c r="W342" s="2">
        <f t="shared" si="61"/>
        <v>739997.71428570151</v>
      </c>
      <c r="X342" s="2">
        <f t="shared" si="51"/>
        <v>10002.285714298487</v>
      </c>
      <c r="Y342" s="2">
        <f t="shared" si="62"/>
        <v>65315821.46408315</v>
      </c>
      <c r="Z342" s="2" t="str">
        <f t="shared" si="52"/>
        <v>MEEP</v>
      </c>
      <c r="AA342" s="2">
        <f>IF(Z342="HERE",Y342,AA341+Graph!$G$1*1000)</f>
        <v>111645563.17836884</v>
      </c>
      <c r="AB342" s="2">
        <f t="shared" si="63"/>
        <v>420000</v>
      </c>
      <c r="AC342" s="2">
        <f t="shared" si="64"/>
        <v>63397574.666768521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273</v>
      </c>
      <c r="C343" s="7"/>
      <c r="D343" s="2" t="e">
        <f t="shared" si="55"/>
        <v>#N/A</v>
      </c>
      <c r="E343" s="2" t="e">
        <f t="shared" si="67"/>
        <v>#N/A</v>
      </c>
      <c r="F343" s="2">
        <v>1689451.2839899659</v>
      </c>
      <c r="G343" s="2">
        <f t="shared" si="70"/>
        <v>739997.71428571432</v>
      </c>
      <c r="H343" s="2">
        <f t="shared" si="65"/>
        <v>210657119.80962455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3335509.0000000196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1714852.8271308541</v>
      </c>
      <c r="Q343" s="2">
        <f t="shared" si="71"/>
        <v>750000</v>
      </c>
      <c r="R343" s="2">
        <f t="shared" si="66"/>
        <v>213823135.55942312</v>
      </c>
      <c r="S343" s="2">
        <f t="shared" si="58"/>
        <v>739997.71428570151</v>
      </c>
      <c r="T343" s="2">
        <f t="shared" si="59"/>
        <v>10002.285714285914</v>
      </c>
      <c r="U343" s="2">
        <f t="shared" si="60"/>
        <v>750000</v>
      </c>
      <c r="V343" s="2">
        <f t="shared" si="34"/>
        <v>148497311.80962563</v>
      </c>
      <c r="W343" s="2">
        <f t="shared" si="61"/>
        <v>739997.71428570151</v>
      </c>
      <c r="X343" s="2">
        <f t="shared" si="51"/>
        <v>10002.285714298487</v>
      </c>
      <c r="Y343" s="2">
        <f t="shared" si="62"/>
        <v>65325823.749797449</v>
      </c>
      <c r="Z343" s="2" t="str">
        <f t="shared" si="52"/>
        <v>MEEP</v>
      </c>
      <c r="AA343" s="2">
        <f>IF(Z343="HERE",Y343,AA342+Graph!$G$1*1000)</f>
        <v>112065563.17836884</v>
      </c>
      <c r="AB343" s="2">
        <f t="shared" si="63"/>
        <v>420000</v>
      </c>
      <c r="AC343" s="2">
        <f t="shared" si="64"/>
        <v>63397574.666768521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274</v>
      </c>
      <c r="C344" s="7"/>
      <c r="D344" s="2" t="e">
        <f t="shared" si="55"/>
        <v>#N/A</v>
      </c>
      <c r="E344" s="2" t="e">
        <f t="shared" si="67"/>
        <v>#N/A</v>
      </c>
      <c r="F344" s="2">
        <v>1693958.4777692854</v>
      </c>
      <c r="G344" s="2">
        <f t="shared" si="70"/>
        <v>739997.71428571432</v>
      </c>
      <c r="H344" s="2">
        <f t="shared" si="65"/>
        <v>211397117.52391025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3345511.2857143055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1719434.4117646813</v>
      </c>
      <c r="Q344" s="2">
        <f t="shared" si="71"/>
        <v>750000</v>
      </c>
      <c r="R344" s="2">
        <f t="shared" si="66"/>
        <v>214573135.55942312</v>
      </c>
      <c r="S344" s="2">
        <f t="shared" si="58"/>
        <v>739997.71428570151</v>
      </c>
      <c r="T344" s="2">
        <f t="shared" si="59"/>
        <v>10002.285714285914</v>
      </c>
      <c r="U344" s="2">
        <f t="shared" si="60"/>
        <v>750000</v>
      </c>
      <c r="V344" s="2">
        <f t="shared" si="34"/>
        <v>149237309.52391133</v>
      </c>
      <c r="W344" s="2">
        <f t="shared" si="61"/>
        <v>739997.71428570151</v>
      </c>
      <c r="X344" s="2">
        <f t="shared" si="51"/>
        <v>10002.285714298487</v>
      </c>
      <c r="Y344" s="2">
        <f t="shared" si="62"/>
        <v>65335826.035511747</v>
      </c>
      <c r="Z344" s="2" t="str">
        <f t="shared" si="52"/>
        <v>MEEP</v>
      </c>
      <c r="AA344" s="2">
        <f>IF(Z344="HERE",Y344,AA343+Graph!$G$1*1000)</f>
        <v>112485563.17836884</v>
      </c>
      <c r="AB344" s="2">
        <f t="shared" si="63"/>
        <v>420000</v>
      </c>
      <c r="AC344" s="2">
        <f t="shared" si="64"/>
        <v>63397574.666768521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275</v>
      </c>
      <c r="C345" s="7"/>
      <c r="D345" s="2" t="e">
        <f t="shared" si="55"/>
        <v>#N/A</v>
      </c>
      <c r="E345" s="2" t="e">
        <f t="shared" si="67"/>
        <v>#N/A</v>
      </c>
      <c r="F345" s="2">
        <v>1698465.671548605</v>
      </c>
      <c r="G345" s="2">
        <f t="shared" si="70"/>
        <v>739997.71428571432</v>
      </c>
      <c r="H345" s="2">
        <f t="shared" si="65"/>
        <v>212137115.23819596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3355513.5714285914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1724015.9963985384</v>
      </c>
      <c r="Q345" s="2">
        <f t="shared" si="71"/>
        <v>750000</v>
      </c>
      <c r="R345" s="2">
        <f t="shared" si="66"/>
        <v>215323135.55942312</v>
      </c>
      <c r="S345" s="2">
        <f t="shared" si="58"/>
        <v>739997.71428570151</v>
      </c>
      <c r="T345" s="2">
        <f t="shared" si="59"/>
        <v>10002.285714285914</v>
      </c>
      <c r="U345" s="2">
        <f t="shared" si="60"/>
        <v>750000</v>
      </c>
      <c r="V345" s="2">
        <f t="shared" si="34"/>
        <v>149977307.23819703</v>
      </c>
      <c r="W345" s="2">
        <f t="shared" si="61"/>
        <v>739997.71428570151</v>
      </c>
      <c r="X345" s="2">
        <f t="shared" si="51"/>
        <v>10002.285714298487</v>
      </c>
      <c r="Y345" s="2">
        <f t="shared" si="62"/>
        <v>65345828.321226045</v>
      </c>
      <c r="Z345" s="2" t="str">
        <f t="shared" si="52"/>
        <v>MEEP</v>
      </c>
      <c r="AA345" s="2">
        <f>IF(Z345="HERE",Y345,AA344+Graph!$G$1*1000)</f>
        <v>112905563.17836884</v>
      </c>
      <c r="AB345" s="2">
        <f t="shared" si="63"/>
        <v>420000</v>
      </c>
      <c r="AC345" s="2">
        <f t="shared" si="64"/>
        <v>63397574.666768521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276</v>
      </c>
      <c r="C346" s="7"/>
      <c r="D346" s="2" t="e">
        <f t="shared" si="55"/>
        <v>#N/A</v>
      </c>
      <c r="E346" s="2" t="e">
        <f t="shared" si="67"/>
        <v>#N/A</v>
      </c>
      <c r="F346" s="2">
        <v>1702972.8653279543</v>
      </c>
      <c r="G346" s="2">
        <f t="shared" si="70"/>
        <v>739997.71428571432</v>
      </c>
      <c r="H346" s="2">
        <f t="shared" si="65"/>
        <v>212877112.95248166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3365515.8571428773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1728597.5810323954</v>
      </c>
      <c r="Q346" s="2">
        <f t="shared" si="71"/>
        <v>750000</v>
      </c>
      <c r="R346" s="2">
        <f t="shared" si="66"/>
        <v>216073135.55942312</v>
      </c>
      <c r="S346" s="2">
        <f t="shared" si="58"/>
        <v>739997.71428570151</v>
      </c>
      <c r="T346" s="2">
        <f t="shared" si="59"/>
        <v>10002.285714285914</v>
      </c>
      <c r="U346" s="2">
        <f t="shared" si="60"/>
        <v>750000</v>
      </c>
      <c r="V346" s="2">
        <f t="shared" si="34"/>
        <v>150717304.95248273</v>
      </c>
      <c r="W346" s="2">
        <f t="shared" si="61"/>
        <v>739997.71428570151</v>
      </c>
      <c r="X346" s="2">
        <f t="shared" si="51"/>
        <v>10002.285714298487</v>
      </c>
      <c r="Y346" s="2">
        <f t="shared" si="62"/>
        <v>65355830.606940344</v>
      </c>
      <c r="Z346" s="2" t="str">
        <f t="shared" si="52"/>
        <v>MEEP</v>
      </c>
      <c r="AA346" s="2">
        <f>IF(Z346="HERE",Y346,AA345+Graph!$G$1*1000)</f>
        <v>113325563.17836884</v>
      </c>
      <c r="AB346" s="2">
        <f t="shared" si="63"/>
        <v>420000</v>
      </c>
      <c r="AC346" s="2">
        <f t="shared" si="64"/>
        <v>63397574.666768521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277</v>
      </c>
      <c r="C347" s="7"/>
      <c r="D347" s="2" t="e">
        <f t="shared" si="55"/>
        <v>#N/A</v>
      </c>
      <c r="E347" s="2" t="e">
        <f t="shared" si="67"/>
        <v>#N/A</v>
      </c>
      <c r="F347" s="2">
        <v>1707480.0591072738</v>
      </c>
      <c r="G347" s="2">
        <f t="shared" si="70"/>
        <v>739997.71428571432</v>
      </c>
      <c r="H347" s="2">
        <f t="shared" si="65"/>
        <v>213617110.66676736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3375518.1428571632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1733179.1656662524</v>
      </c>
      <c r="Q347" s="2">
        <f t="shared" si="71"/>
        <v>750000</v>
      </c>
      <c r="R347" s="2">
        <f t="shared" si="66"/>
        <v>216823135.55942312</v>
      </c>
      <c r="S347" s="2">
        <f t="shared" si="58"/>
        <v>739997.71428570151</v>
      </c>
      <c r="T347" s="2">
        <f t="shared" si="59"/>
        <v>10002.285714285914</v>
      </c>
      <c r="U347" s="2">
        <f t="shared" si="60"/>
        <v>750000</v>
      </c>
      <c r="V347" s="2">
        <f t="shared" si="34"/>
        <v>151457302.66676843</v>
      </c>
      <c r="W347" s="2">
        <f t="shared" si="61"/>
        <v>739997.71428570151</v>
      </c>
      <c r="X347" s="2">
        <f t="shared" si="51"/>
        <v>10002.285714298487</v>
      </c>
      <c r="Y347" s="2">
        <f t="shared" si="62"/>
        <v>65365832.892654642</v>
      </c>
      <c r="Z347" s="2" t="str">
        <f t="shared" si="52"/>
        <v>MEEP</v>
      </c>
      <c r="AA347" s="2">
        <f>IF(Z347="HERE",Y347,AA346+Graph!$G$1*1000)</f>
        <v>113745563.17836884</v>
      </c>
      <c r="AB347" s="2">
        <f t="shared" si="63"/>
        <v>420000</v>
      </c>
      <c r="AC347" s="2">
        <f t="shared" si="64"/>
        <v>63397574.666768521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278</v>
      </c>
      <c r="C348" s="7"/>
      <c r="D348" s="2" t="e">
        <f t="shared" si="55"/>
        <v>#N/A</v>
      </c>
      <c r="E348" s="2" t="e">
        <f t="shared" si="67"/>
        <v>#N/A</v>
      </c>
      <c r="F348" s="2">
        <v>1711987.2528866231</v>
      </c>
      <c r="G348" s="2">
        <f t="shared" si="70"/>
        <v>739997.71428571432</v>
      </c>
      <c r="H348" s="2">
        <f t="shared" si="65"/>
        <v>214357108.38105306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3385520.4285714491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1737760.7503001094</v>
      </c>
      <c r="Q348" s="2">
        <f t="shared" si="71"/>
        <v>750000</v>
      </c>
      <c r="R348" s="2">
        <f t="shared" si="66"/>
        <v>217573135.55942312</v>
      </c>
      <c r="S348" s="2">
        <f t="shared" si="58"/>
        <v>739997.71428570151</v>
      </c>
      <c r="T348" s="2">
        <f t="shared" si="59"/>
        <v>10002.285714285914</v>
      </c>
      <c r="U348" s="2">
        <f t="shared" si="60"/>
        <v>750000</v>
      </c>
      <c r="V348" s="2">
        <f t="shared" si="34"/>
        <v>152197300.38105413</v>
      </c>
      <c r="W348" s="2">
        <f t="shared" si="61"/>
        <v>739997.71428570151</v>
      </c>
      <c r="X348" s="2">
        <f t="shared" si="51"/>
        <v>10002.285714298487</v>
      </c>
      <c r="Y348" s="2">
        <f t="shared" si="62"/>
        <v>65375835.178368941</v>
      </c>
      <c r="Z348" s="2" t="str">
        <f t="shared" si="52"/>
        <v>MEEP</v>
      </c>
      <c r="AA348" s="2">
        <f>IF(Z348="HERE",Y348,AA347+Graph!$G$1*1000)</f>
        <v>114165563.17836884</v>
      </c>
      <c r="AB348" s="2">
        <f t="shared" si="63"/>
        <v>420000</v>
      </c>
      <c r="AC348" s="2">
        <f t="shared" si="64"/>
        <v>63397574.666768521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279</v>
      </c>
      <c r="C349" s="7"/>
      <c r="D349" s="2" t="e">
        <f t="shared" si="55"/>
        <v>#N/A</v>
      </c>
      <c r="E349" s="2" t="e">
        <f t="shared" si="67"/>
        <v>#N/A</v>
      </c>
      <c r="F349" s="2">
        <v>1716494.4466659427</v>
      </c>
      <c r="G349" s="2">
        <f t="shared" si="70"/>
        <v>739997.71428571432</v>
      </c>
      <c r="H349" s="2">
        <f t="shared" si="65"/>
        <v>215097106.09533876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3395522.714285735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1742342.3349339664</v>
      </c>
      <c r="Q349" s="2">
        <f t="shared" si="71"/>
        <v>750000</v>
      </c>
      <c r="R349" s="2">
        <f t="shared" si="66"/>
        <v>218323135.55942312</v>
      </c>
      <c r="S349" s="2">
        <f t="shared" si="58"/>
        <v>739997.71428570151</v>
      </c>
      <c r="T349" s="2">
        <f t="shared" si="59"/>
        <v>10002.285714285914</v>
      </c>
      <c r="U349" s="2">
        <f t="shared" si="60"/>
        <v>750000</v>
      </c>
      <c r="V349" s="2">
        <f t="shared" si="34"/>
        <v>152937298.09533983</v>
      </c>
      <c r="W349" s="2">
        <f t="shared" si="61"/>
        <v>739997.71428570151</v>
      </c>
      <c r="X349" s="2">
        <f t="shared" si="51"/>
        <v>10002.285714298487</v>
      </c>
      <c r="Y349" s="2">
        <f t="shared" si="62"/>
        <v>65385837.464083239</v>
      </c>
      <c r="Z349" s="2" t="str">
        <f t="shared" si="52"/>
        <v>MEEP</v>
      </c>
      <c r="AA349" s="2">
        <f>IF(Z349="HERE",Y349,AA348+Graph!$G$1*1000)</f>
        <v>114585563.17836884</v>
      </c>
      <c r="AB349" s="2">
        <f t="shared" si="63"/>
        <v>420000</v>
      </c>
      <c r="AC349" s="2">
        <f t="shared" si="64"/>
        <v>63397574.666768521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280</v>
      </c>
      <c r="C350" s="7"/>
      <c r="D350" s="2" t="e">
        <f t="shared" si="55"/>
        <v>#N/A</v>
      </c>
      <c r="E350" s="2" t="e">
        <f t="shared" si="67"/>
        <v>#N/A</v>
      </c>
      <c r="F350" s="2">
        <v>1721001.6404452622</v>
      </c>
      <c r="G350" s="2">
        <f t="shared" si="70"/>
        <v>739997.71428571432</v>
      </c>
      <c r="H350" s="2">
        <f t="shared" si="65"/>
        <v>215837103.80962446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3405525.000000021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1746923.9195678234</v>
      </c>
      <c r="Q350" s="2">
        <f t="shared" si="71"/>
        <v>750000</v>
      </c>
      <c r="R350" s="2">
        <f t="shared" si="66"/>
        <v>219073135.55942312</v>
      </c>
      <c r="S350" s="2">
        <f t="shared" si="58"/>
        <v>739997.71428570151</v>
      </c>
      <c r="T350" s="2">
        <f t="shared" si="59"/>
        <v>10002.285714285914</v>
      </c>
      <c r="U350" s="2">
        <f t="shared" si="60"/>
        <v>750000</v>
      </c>
      <c r="V350" s="2">
        <f t="shared" si="34"/>
        <v>153677295.80962554</v>
      </c>
      <c r="W350" s="2">
        <f t="shared" si="61"/>
        <v>739997.71428570151</v>
      </c>
      <c r="X350" s="2">
        <f t="shared" si="51"/>
        <v>10002.285714298487</v>
      </c>
      <c r="Y350" s="2">
        <f t="shared" si="62"/>
        <v>65395839.749797538</v>
      </c>
      <c r="Z350" s="2" t="str">
        <f t="shared" si="52"/>
        <v>MEEP</v>
      </c>
      <c r="AA350" s="2">
        <f>IF(Z350="HERE",Y350,AA349+Graph!$G$1*1000)</f>
        <v>115005563.17836884</v>
      </c>
      <c r="AB350" s="2">
        <f t="shared" si="63"/>
        <v>420000</v>
      </c>
      <c r="AC350" s="2">
        <f t="shared" si="64"/>
        <v>63397574.666768521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281</v>
      </c>
      <c r="C351" s="7"/>
      <c r="D351" s="2" t="e">
        <f t="shared" si="55"/>
        <v>#N/A</v>
      </c>
      <c r="E351" s="2" t="e">
        <f t="shared" si="67"/>
        <v>#N/A</v>
      </c>
      <c r="F351" s="2">
        <v>1725508.8342246115</v>
      </c>
      <c r="G351" s="2">
        <f t="shared" si="70"/>
        <v>739997.71428571432</v>
      </c>
      <c r="H351" s="2">
        <f t="shared" si="65"/>
        <v>216577101.52391016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3415527.2857143069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1751505.5042016804</v>
      </c>
      <c r="Q351" s="2">
        <f t="shared" si="71"/>
        <v>750000</v>
      </c>
      <c r="R351" s="2">
        <f t="shared" si="66"/>
        <v>219823135.55942312</v>
      </c>
      <c r="S351" s="2">
        <f t="shared" si="58"/>
        <v>739997.71428570151</v>
      </c>
      <c r="T351" s="2">
        <f t="shared" si="59"/>
        <v>10002.285714285914</v>
      </c>
      <c r="U351" s="2">
        <f t="shared" si="60"/>
        <v>750000</v>
      </c>
      <c r="V351" s="2">
        <f t="shared" si="34"/>
        <v>154417293.52391124</v>
      </c>
      <c r="W351" s="2">
        <f t="shared" si="61"/>
        <v>739997.71428570151</v>
      </c>
      <c r="X351" s="2">
        <f t="shared" si="51"/>
        <v>10002.285714298487</v>
      </c>
      <c r="Y351" s="2">
        <f t="shared" ref="Y351:Y385" si="74">IF(COUNT($C352)=0,IF(COUNT($C351)=1,C351,SUM(Y350+X351)),C351)</f>
        <v>65405842.035511836</v>
      </c>
      <c r="Z351" s="2" t="str">
        <f t="shared" si="52"/>
        <v>MEEP</v>
      </c>
      <c r="AA351" s="2">
        <f>IF(Z351="HERE",Y351,AA350+Graph!$G$1*1000)</f>
        <v>115425563.17836884</v>
      </c>
      <c r="AB351" s="2">
        <f t="shared" si="63"/>
        <v>420000</v>
      </c>
      <c r="AC351" s="2">
        <f t="shared" ref="AC351:AC385" si="75">IF(Z352="HERE",V351,AC350)</f>
        <v>63397574.666768521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282</v>
      </c>
      <c r="C352" s="7"/>
      <c r="D352" s="2" t="e">
        <f t="shared" si="55"/>
        <v>#N/A</v>
      </c>
      <c r="E352" s="2" t="e">
        <f t="shared" si="67"/>
        <v>#N/A</v>
      </c>
      <c r="F352" s="2">
        <v>1730016.028003931</v>
      </c>
      <c r="G352" s="2">
        <f t="shared" si="70"/>
        <v>739997.71428571432</v>
      </c>
      <c r="H352" s="2">
        <f t="shared" ref="H352:H385" si="76">IF(COUNT($C353)=0,IF(COUNT($C352)=1,C352,SUM(H351+G352)),C352)</f>
        <v>217317099.23819587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3425529.5714285928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1756087.0888355374</v>
      </c>
      <c r="Q352" s="2">
        <f t="shared" si="71"/>
        <v>750000</v>
      </c>
      <c r="R352" s="2">
        <f t="shared" ref="R352:R385" si="77">IF(COUNT($C353)=0,IF(COUNT($C352)=1,M352,SUM(R351+Q352)),M352)</f>
        <v>220573135.55942312</v>
      </c>
      <c r="S352" s="2">
        <f t="shared" si="58"/>
        <v>739997.71428570151</v>
      </c>
      <c r="T352" s="2">
        <f t="shared" si="59"/>
        <v>10002.285714285914</v>
      </c>
      <c r="U352" s="2">
        <f t="shared" si="60"/>
        <v>750000</v>
      </c>
      <c r="V352" s="2">
        <f t="shared" si="34"/>
        <v>155157291.23819694</v>
      </c>
      <c r="W352" s="2">
        <f t="shared" si="61"/>
        <v>739997.71428570151</v>
      </c>
      <c r="X352" s="2">
        <f t="shared" si="51"/>
        <v>10002.285714298487</v>
      </c>
      <c r="Y352" s="2">
        <f t="shared" si="74"/>
        <v>65415844.321226135</v>
      </c>
      <c r="Z352" s="2" t="str">
        <f t="shared" si="52"/>
        <v>MEEP</v>
      </c>
      <c r="AA352" s="2">
        <f>IF(Z352="HERE",Y352,AA351+Graph!$G$1*1000)</f>
        <v>115845563.17836884</v>
      </c>
      <c r="AB352" s="2">
        <f t="shared" si="63"/>
        <v>420000</v>
      </c>
      <c r="AC352" s="2">
        <f t="shared" si="75"/>
        <v>63397574.666768521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283</v>
      </c>
      <c r="C353" s="7"/>
      <c r="D353" s="2" t="e">
        <f t="shared" si="55"/>
        <v>#N/A</v>
      </c>
      <c r="E353" s="2" t="e">
        <f t="shared" si="67"/>
        <v>#N/A</v>
      </c>
      <c r="F353" s="2">
        <v>1734523.2217832506</v>
      </c>
      <c r="G353" s="2">
        <f t="shared" si="70"/>
        <v>739997.71428571432</v>
      </c>
      <c r="H353" s="2">
        <f t="shared" si="76"/>
        <v>218057096.95248157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3435531.8571428787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1760668.6734693646</v>
      </c>
      <c r="Q353" s="2">
        <f t="shared" si="71"/>
        <v>750000</v>
      </c>
      <c r="R353" s="2">
        <f t="shared" si="77"/>
        <v>221323135.55942312</v>
      </c>
      <c r="S353" s="2">
        <f t="shared" si="58"/>
        <v>739997.71428570151</v>
      </c>
      <c r="T353" s="2">
        <f t="shared" si="59"/>
        <v>10002.285714285914</v>
      </c>
      <c r="U353" s="2">
        <f t="shared" si="60"/>
        <v>750000</v>
      </c>
      <c r="V353" s="2">
        <f t="shared" si="34"/>
        <v>155897288.95248264</v>
      </c>
      <c r="W353" s="2">
        <f t="shared" si="61"/>
        <v>739997.71428570151</v>
      </c>
      <c r="X353" s="2">
        <f t="shared" si="51"/>
        <v>10002.285714298487</v>
      </c>
      <c r="Y353" s="2">
        <f t="shared" si="74"/>
        <v>65425846.606940433</v>
      </c>
      <c r="Z353" s="2" t="str">
        <f t="shared" si="52"/>
        <v>MEEP</v>
      </c>
      <c r="AA353" s="2">
        <f>IF(Z353="HERE",Y353,AA352+Graph!$G$1*1000)</f>
        <v>116265563.17836884</v>
      </c>
      <c r="AB353" s="2">
        <f t="shared" si="63"/>
        <v>420000</v>
      </c>
      <c r="AC353" s="2">
        <f t="shared" si="75"/>
        <v>63397574.666768521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284</v>
      </c>
      <c r="C354" s="7"/>
      <c r="D354" s="2" t="e">
        <f t="shared" si="55"/>
        <v>#N/A</v>
      </c>
      <c r="E354" s="2" t="e">
        <f t="shared" si="67"/>
        <v>#N/A</v>
      </c>
      <c r="F354" s="2">
        <v>1739030.4155625999</v>
      </c>
      <c r="G354" s="2">
        <f t="shared" si="70"/>
        <v>739997.71428571432</v>
      </c>
      <c r="H354" s="2">
        <f t="shared" si="76"/>
        <v>218797094.66676727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3445534.1428571646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1765250.2581032217</v>
      </c>
      <c r="Q354" s="2">
        <f t="shared" si="71"/>
        <v>750000</v>
      </c>
      <c r="R354" s="2">
        <f t="shared" si="77"/>
        <v>222073135.55942312</v>
      </c>
      <c r="S354" s="2">
        <f t="shared" si="58"/>
        <v>739997.71428570151</v>
      </c>
      <c r="T354" s="2">
        <f t="shared" si="59"/>
        <v>10002.285714285914</v>
      </c>
      <c r="U354" s="2">
        <f t="shared" si="60"/>
        <v>750000</v>
      </c>
      <c r="V354" s="2">
        <f t="shared" si="34"/>
        <v>156637286.66676834</v>
      </c>
      <c r="W354" s="2">
        <f t="shared" si="61"/>
        <v>739997.71428570151</v>
      </c>
      <c r="X354" s="2">
        <f t="shared" si="51"/>
        <v>10002.285714298487</v>
      </c>
      <c r="Y354" s="2">
        <f t="shared" si="74"/>
        <v>65435848.892654732</v>
      </c>
      <c r="Z354" s="2" t="str">
        <f t="shared" si="52"/>
        <v>MEEP</v>
      </c>
      <c r="AA354" s="2">
        <f>IF(Z354="HERE",Y354,AA353+Graph!$G$1*1000)</f>
        <v>116685563.17836884</v>
      </c>
      <c r="AB354" s="2">
        <f t="shared" si="63"/>
        <v>420000</v>
      </c>
      <c r="AC354" s="2">
        <f t="shared" si="75"/>
        <v>63397574.666768521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285</v>
      </c>
      <c r="C355" s="7"/>
      <c r="D355" s="2" t="e">
        <f t="shared" si="55"/>
        <v>#N/A</v>
      </c>
      <c r="E355" s="2" t="e">
        <f t="shared" si="67"/>
        <v>#N/A</v>
      </c>
      <c r="F355" s="2">
        <v>1743537.6093419194</v>
      </c>
      <c r="G355" s="2">
        <f t="shared" si="70"/>
        <v>739997.71428571432</v>
      </c>
      <c r="H355" s="2">
        <f t="shared" si="76"/>
        <v>219537092.38105297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3455536.4285714505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1769831.8427370787</v>
      </c>
      <c r="Q355" s="2">
        <f t="shared" si="71"/>
        <v>750000</v>
      </c>
      <c r="R355" s="2">
        <f t="shared" si="77"/>
        <v>222823135.55942312</v>
      </c>
      <c r="S355" s="2">
        <f t="shared" si="58"/>
        <v>739997.71428570151</v>
      </c>
      <c r="T355" s="2">
        <f t="shared" si="59"/>
        <v>10002.285714285914</v>
      </c>
      <c r="U355" s="2">
        <f t="shared" si="60"/>
        <v>750000</v>
      </c>
      <c r="V355" s="2">
        <f t="shared" si="34"/>
        <v>157377284.38105404</v>
      </c>
      <c r="W355" s="2">
        <f t="shared" si="61"/>
        <v>739997.71428570151</v>
      </c>
      <c r="X355" s="2">
        <f t="shared" si="51"/>
        <v>10002.285714298487</v>
      </c>
      <c r="Y355" s="2">
        <f t="shared" si="74"/>
        <v>65445851.17836903</v>
      </c>
      <c r="Z355" s="2" t="str">
        <f t="shared" si="52"/>
        <v>MEEP</v>
      </c>
      <c r="AA355" s="2">
        <f>IF(Z355="HERE",Y355,AA354+Graph!$G$1*1000)</f>
        <v>117105563.17836884</v>
      </c>
      <c r="AB355" s="2">
        <f t="shared" si="63"/>
        <v>420000</v>
      </c>
      <c r="AC355" s="2">
        <f t="shared" si="75"/>
        <v>63397574.666768521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286</v>
      </c>
      <c r="C356" s="7"/>
      <c r="D356" s="2" t="e">
        <f t="shared" si="55"/>
        <v>#N/A</v>
      </c>
      <c r="E356" s="2" t="e">
        <f t="shared" si="67"/>
        <v>#N/A</v>
      </c>
      <c r="F356" s="2">
        <v>1748044.8031212389</v>
      </c>
      <c r="G356" s="2">
        <f t="shared" si="70"/>
        <v>739997.71428571432</v>
      </c>
      <c r="H356" s="2">
        <f t="shared" si="76"/>
        <v>220277090.09533867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3465538.7142857364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1774413.4273709357</v>
      </c>
      <c r="Q356" s="2">
        <f t="shared" si="71"/>
        <v>750000</v>
      </c>
      <c r="R356" s="2">
        <f t="shared" si="77"/>
        <v>223573135.55942312</v>
      </c>
      <c r="S356" s="2">
        <f t="shared" si="58"/>
        <v>739997.71428570151</v>
      </c>
      <c r="T356" s="2">
        <f t="shared" si="59"/>
        <v>10002.285714285914</v>
      </c>
      <c r="U356" s="2">
        <f t="shared" si="60"/>
        <v>750000</v>
      </c>
      <c r="V356" s="2">
        <f t="shared" ref="V356:V385" si="78">H272</f>
        <v>158117282.09533975</v>
      </c>
      <c r="W356" s="2">
        <f t="shared" si="61"/>
        <v>739997.71428570151</v>
      </c>
      <c r="X356" s="2">
        <f t="shared" si="51"/>
        <v>10002.285714298487</v>
      </c>
      <c r="Y356" s="2">
        <f t="shared" si="74"/>
        <v>65455853.464083329</v>
      </c>
      <c r="Z356" s="2" t="str">
        <f t="shared" si="52"/>
        <v>MEEP</v>
      </c>
      <c r="AA356" s="2">
        <f>IF(Z356="HERE",Y356,AA355+Graph!$G$1*1000)</f>
        <v>117525563.17836884</v>
      </c>
      <c r="AB356" s="2">
        <f t="shared" si="63"/>
        <v>420000</v>
      </c>
      <c r="AC356" s="2">
        <f t="shared" si="75"/>
        <v>63397574.666768521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287</v>
      </c>
      <c r="C357" s="7"/>
      <c r="D357" s="2" t="e">
        <f t="shared" si="55"/>
        <v>#N/A</v>
      </c>
      <c r="E357" s="2" t="e">
        <f t="shared" si="67"/>
        <v>#N/A</v>
      </c>
      <c r="F357" s="2">
        <v>1752551.9969005883</v>
      </c>
      <c r="G357" s="2">
        <f t="shared" si="70"/>
        <v>739997.71428571432</v>
      </c>
      <c r="H357" s="2">
        <f t="shared" si="76"/>
        <v>221017087.80962437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3475541.0000000224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1778995.0120047927</v>
      </c>
      <c r="Q357" s="2">
        <f t="shared" si="71"/>
        <v>750000</v>
      </c>
      <c r="R357" s="2">
        <f t="shared" si="77"/>
        <v>224323135.55942312</v>
      </c>
      <c r="S357" s="2">
        <f t="shared" si="58"/>
        <v>739997.71428570151</v>
      </c>
      <c r="T357" s="2">
        <f t="shared" si="59"/>
        <v>10002.285714285914</v>
      </c>
      <c r="U357" s="2">
        <f t="shared" si="60"/>
        <v>750000</v>
      </c>
      <c r="V357" s="2">
        <f t="shared" si="78"/>
        <v>158857279.80962545</v>
      </c>
      <c r="W357" s="2">
        <f t="shared" si="61"/>
        <v>739997.71428570151</v>
      </c>
      <c r="X357" s="2">
        <f t="shared" si="51"/>
        <v>10002.285714298487</v>
      </c>
      <c r="Y357" s="2">
        <f t="shared" si="74"/>
        <v>65465855.749797627</v>
      </c>
      <c r="Z357" s="2" t="str">
        <f t="shared" si="52"/>
        <v>MEEP</v>
      </c>
      <c r="AA357" s="2">
        <f>IF(Z357="HERE",Y357,AA356+Graph!$G$1*1000)</f>
        <v>117945563.17836884</v>
      </c>
      <c r="AB357" s="2">
        <f t="shared" si="63"/>
        <v>420000</v>
      </c>
      <c r="AC357" s="2">
        <f t="shared" si="75"/>
        <v>63397574.666768521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288</v>
      </c>
      <c r="C358" s="7"/>
      <c r="D358" s="2" t="e">
        <f t="shared" si="55"/>
        <v>#N/A</v>
      </c>
      <c r="E358" s="2" t="e">
        <f t="shared" si="67"/>
        <v>#N/A</v>
      </c>
      <c r="F358" s="2">
        <v>1757059.1906799078</v>
      </c>
      <c r="G358" s="2">
        <f t="shared" ref="G358:G385" si="79">IF(F358&gt;750000,$AK$31*1000,F358)</f>
        <v>739997.71428571432</v>
      </c>
      <c r="H358" s="2">
        <f t="shared" si="76"/>
        <v>221757085.52391008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3485543.2857143083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1783576.5966386497</v>
      </c>
      <c r="Q358" s="2">
        <f t="shared" ref="Q358:Q385" si="80">IF(P358&gt;750000,750000,P358)</f>
        <v>750000</v>
      </c>
      <c r="R358" s="2">
        <f t="shared" si="77"/>
        <v>225073135.55942312</v>
      </c>
      <c r="S358" s="2">
        <f t="shared" si="58"/>
        <v>739997.71428570151</v>
      </c>
      <c r="T358" s="2">
        <f t="shared" si="59"/>
        <v>10002.285714285914</v>
      </c>
      <c r="U358" s="2">
        <f t="shared" si="60"/>
        <v>750000</v>
      </c>
      <c r="V358" s="2">
        <f t="shared" si="78"/>
        <v>159597277.52391115</v>
      </c>
      <c r="W358" s="2">
        <f t="shared" si="61"/>
        <v>739997.71428570151</v>
      </c>
      <c r="X358" s="2">
        <f t="shared" si="51"/>
        <v>10002.285714298487</v>
      </c>
      <c r="Y358" s="2">
        <f t="shared" si="74"/>
        <v>65475858.035511926</v>
      </c>
      <c r="Z358" s="2" t="str">
        <f t="shared" si="52"/>
        <v>MEEP</v>
      </c>
      <c r="AA358" s="2">
        <f>IF(Z358="HERE",Y358,AA357+Graph!$G$1*1000)</f>
        <v>118365563.17836884</v>
      </c>
      <c r="AB358" s="2">
        <f t="shared" si="63"/>
        <v>420000</v>
      </c>
      <c r="AC358" s="2">
        <f t="shared" si="75"/>
        <v>63397574.666768521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289</v>
      </c>
      <c r="C359" s="7"/>
      <c r="D359" s="2" t="e">
        <f t="shared" si="55"/>
        <v>#N/A</v>
      </c>
      <c r="E359" s="2" t="e">
        <f t="shared" si="67"/>
        <v>#N/A</v>
      </c>
      <c r="F359" s="2">
        <v>1761566.3844592273</v>
      </c>
      <c r="G359" s="2">
        <f t="shared" si="79"/>
        <v>739997.71428571432</v>
      </c>
      <c r="H359" s="2">
        <f t="shared" si="76"/>
        <v>222497083.23819578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3495545.5714285942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1788158.1812725067</v>
      </c>
      <c r="Q359" s="2">
        <f t="shared" si="80"/>
        <v>750000</v>
      </c>
      <c r="R359" s="2">
        <f t="shared" si="77"/>
        <v>225823135.55942312</v>
      </c>
      <c r="S359" s="2">
        <f t="shared" si="58"/>
        <v>739997.71428570151</v>
      </c>
      <c r="T359" s="2">
        <f t="shared" si="59"/>
        <v>10002.285714285914</v>
      </c>
      <c r="U359" s="2">
        <f t="shared" si="60"/>
        <v>750000</v>
      </c>
      <c r="V359" s="2">
        <f t="shared" si="78"/>
        <v>160337275.23819685</v>
      </c>
      <c r="W359" s="2">
        <f t="shared" si="61"/>
        <v>739997.71428570151</v>
      </c>
      <c r="X359" s="2">
        <f t="shared" si="51"/>
        <v>10002.285714298487</v>
      </c>
      <c r="Y359" s="2">
        <f t="shared" si="74"/>
        <v>65485860.321226224</v>
      </c>
      <c r="Z359" s="2" t="str">
        <f t="shared" si="52"/>
        <v>MEEP</v>
      </c>
      <c r="AA359" s="2">
        <f>IF(Z359="HERE",Y359,AA358+Graph!$G$1*1000)</f>
        <v>118785563.17836884</v>
      </c>
      <c r="AB359" s="2">
        <f t="shared" si="63"/>
        <v>420000</v>
      </c>
      <c r="AC359" s="2">
        <f t="shared" si="75"/>
        <v>63397574.666768521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290</v>
      </c>
      <c r="C360" s="7"/>
      <c r="D360" s="2" t="e">
        <f t="shared" si="55"/>
        <v>#N/A</v>
      </c>
      <c r="E360" s="2" t="e">
        <f t="shared" si="67"/>
        <v>#N/A</v>
      </c>
      <c r="F360" s="2">
        <v>1766073.5782385767</v>
      </c>
      <c r="G360" s="2">
        <f t="shared" si="79"/>
        <v>739997.71428571432</v>
      </c>
      <c r="H360" s="2">
        <f t="shared" si="76"/>
        <v>223237080.95248148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3505547.8571428801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1792739.7659063637</v>
      </c>
      <c r="Q360" s="2">
        <f t="shared" si="80"/>
        <v>750000</v>
      </c>
      <c r="R360" s="2">
        <f t="shared" si="77"/>
        <v>226573135.55942312</v>
      </c>
      <c r="S360" s="2">
        <f t="shared" si="58"/>
        <v>739997.71428570151</v>
      </c>
      <c r="T360" s="2">
        <f t="shared" si="59"/>
        <v>10002.285714285914</v>
      </c>
      <c r="U360" s="2">
        <f t="shared" si="60"/>
        <v>750000</v>
      </c>
      <c r="V360" s="2">
        <f t="shared" si="78"/>
        <v>161077272.95248255</v>
      </c>
      <c r="W360" s="2">
        <f t="shared" si="61"/>
        <v>739997.71428570151</v>
      </c>
      <c r="X360" s="2">
        <f t="shared" si="51"/>
        <v>10002.285714298487</v>
      </c>
      <c r="Y360" s="2">
        <f t="shared" si="74"/>
        <v>65495862.606940523</v>
      </c>
      <c r="Z360" s="2" t="str">
        <f t="shared" si="52"/>
        <v>MEEP</v>
      </c>
      <c r="AA360" s="2">
        <f>IF(Z360="HERE",Y360,AA359+Graph!$G$1*1000)</f>
        <v>119205563.17836884</v>
      </c>
      <c r="AB360" s="2">
        <f t="shared" si="63"/>
        <v>420000</v>
      </c>
      <c r="AC360" s="2">
        <f t="shared" si="75"/>
        <v>63397574.666768521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291</v>
      </c>
      <c r="C361" s="7"/>
      <c r="D361" s="2" t="e">
        <f t="shared" si="55"/>
        <v>#N/A</v>
      </c>
      <c r="E361" s="2" t="e">
        <f t="shared" si="67"/>
        <v>#N/A</v>
      </c>
      <c r="F361" s="2">
        <v>1770580.7720178962</v>
      </c>
      <c r="G361" s="2">
        <f t="shared" si="79"/>
        <v>739997.71428571432</v>
      </c>
      <c r="H361" s="2">
        <f t="shared" si="76"/>
        <v>223977078.66676718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3515550.142857166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1797321.3505402207</v>
      </c>
      <c r="Q361" s="2">
        <f t="shared" si="80"/>
        <v>750000</v>
      </c>
      <c r="R361" s="2">
        <f t="shared" si="77"/>
        <v>227323135.55942312</v>
      </c>
      <c r="S361" s="2">
        <f t="shared" si="58"/>
        <v>739997.71428570151</v>
      </c>
      <c r="T361" s="2">
        <f t="shared" si="59"/>
        <v>10002.285714285914</v>
      </c>
      <c r="U361" s="2">
        <f t="shared" si="60"/>
        <v>750000</v>
      </c>
      <c r="V361" s="2">
        <f t="shared" si="78"/>
        <v>161817270.66676825</v>
      </c>
      <c r="W361" s="2">
        <f t="shared" si="61"/>
        <v>739997.71428570151</v>
      </c>
      <c r="X361" s="2">
        <f t="shared" si="51"/>
        <v>10002.285714298487</v>
      </c>
      <c r="Y361" s="2">
        <f t="shared" si="74"/>
        <v>65505864.892654821</v>
      </c>
      <c r="Z361" s="2" t="str">
        <f t="shared" si="52"/>
        <v>MEEP</v>
      </c>
      <c r="AA361" s="2">
        <f>IF(Z361="HERE",Y361,AA360+Graph!$G$1*1000)</f>
        <v>119625563.17836884</v>
      </c>
      <c r="AB361" s="2">
        <f t="shared" si="63"/>
        <v>420000</v>
      </c>
      <c r="AC361" s="2">
        <f t="shared" si="75"/>
        <v>63397574.666768521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292</v>
      </c>
      <c r="C362" s="7"/>
      <c r="D362" s="2" t="e">
        <f t="shared" si="55"/>
        <v>#N/A</v>
      </c>
      <c r="E362" s="2" t="e">
        <f t="shared" si="67"/>
        <v>#N/A</v>
      </c>
      <c r="F362" s="2">
        <v>1775087.9657972157</v>
      </c>
      <c r="G362" s="2">
        <f t="shared" si="79"/>
        <v>739997.71428571432</v>
      </c>
      <c r="H362" s="2">
        <f t="shared" si="76"/>
        <v>224717076.38105288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3525552.4285714519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1801902.9351740479</v>
      </c>
      <c r="Q362" s="2">
        <f t="shared" si="80"/>
        <v>750000</v>
      </c>
      <c r="R362" s="2">
        <f t="shared" si="77"/>
        <v>228073135.55942312</v>
      </c>
      <c r="S362" s="2">
        <f t="shared" si="58"/>
        <v>739997.71428570151</v>
      </c>
      <c r="T362" s="2">
        <f t="shared" si="59"/>
        <v>10002.285714285914</v>
      </c>
      <c r="U362" s="2">
        <f t="shared" si="60"/>
        <v>750000</v>
      </c>
      <c r="V362" s="2">
        <f t="shared" si="78"/>
        <v>162557268.38105395</v>
      </c>
      <c r="W362" s="2">
        <f t="shared" si="61"/>
        <v>739997.71428570151</v>
      </c>
      <c r="X362" s="2">
        <f t="shared" si="51"/>
        <v>10002.285714298487</v>
      </c>
      <c r="Y362" s="2">
        <f t="shared" si="74"/>
        <v>65515867.17836912</v>
      </c>
      <c r="Z362" s="2" t="str">
        <f t="shared" si="52"/>
        <v>MEEP</v>
      </c>
      <c r="AA362" s="2">
        <f>IF(Z362="HERE",Y362,AA361+Graph!$G$1*1000)</f>
        <v>120045563.17836884</v>
      </c>
      <c r="AB362" s="2">
        <f t="shared" si="63"/>
        <v>420000</v>
      </c>
      <c r="AC362" s="2">
        <f t="shared" si="75"/>
        <v>63397574.666768521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293</v>
      </c>
      <c r="C363" s="7"/>
      <c r="D363" s="2" t="e">
        <f t="shared" si="55"/>
        <v>#N/A</v>
      </c>
      <c r="E363" s="2" t="e">
        <f t="shared" si="67"/>
        <v>#N/A</v>
      </c>
      <c r="F363" s="2">
        <v>1779595.159576565</v>
      </c>
      <c r="G363" s="2">
        <f t="shared" si="79"/>
        <v>739997.71428571432</v>
      </c>
      <c r="H363" s="2">
        <f t="shared" si="76"/>
        <v>225457074.09533858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3535554.7142857378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1806484.519807905</v>
      </c>
      <c r="Q363" s="2">
        <f t="shared" si="80"/>
        <v>750000</v>
      </c>
      <c r="R363" s="2">
        <f t="shared" si="77"/>
        <v>228823135.55942312</v>
      </c>
      <c r="S363" s="2">
        <f t="shared" si="58"/>
        <v>739997.71428570151</v>
      </c>
      <c r="T363" s="2">
        <f t="shared" si="59"/>
        <v>10002.285714285914</v>
      </c>
      <c r="U363" s="2">
        <f t="shared" si="60"/>
        <v>750000</v>
      </c>
      <c r="V363" s="2">
        <f t="shared" si="78"/>
        <v>163297266.09533966</v>
      </c>
      <c r="W363" s="2">
        <f t="shared" si="61"/>
        <v>739997.71428570151</v>
      </c>
      <c r="X363" s="2">
        <f t="shared" si="51"/>
        <v>10002.285714298487</v>
      </c>
      <c r="Y363" s="2">
        <f t="shared" si="74"/>
        <v>65525869.464083418</v>
      </c>
      <c r="Z363" s="2" t="str">
        <f t="shared" si="52"/>
        <v>MEEP</v>
      </c>
      <c r="AA363" s="2">
        <f>IF(Z363="HERE",Y363,AA362+Graph!$G$1*1000)</f>
        <v>120465563.17836884</v>
      </c>
      <c r="AB363" s="2">
        <f t="shared" si="63"/>
        <v>420000</v>
      </c>
      <c r="AC363" s="2">
        <f t="shared" si="75"/>
        <v>63397574.666768521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294</v>
      </c>
      <c r="C364" s="7"/>
      <c r="D364" s="2" t="e">
        <f t="shared" si="55"/>
        <v>#N/A</v>
      </c>
      <c r="E364" s="2" t="e">
        <f t="shared" si="67"/>
        <v>#N/A</v>
      </c>
      <c r="F364" s="2">
        <v>1784102.3533558846</v>
      </c>
      <c r="G364" s="2">
        <f t="shared" si="79"/>
        <v>739997.71428571432</v>
      </c>
      <c r="H364" s="2">
        <f t="shared" si="76"/>
        <v>226197071.80962428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3545557.0000000237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1811066.104441762</v>
      </c>
      <c r="Q364" s="2">
        <f t="shared" si="80"/>
        <v>750000</v>
      </c>
      <c r="R364" s="2">
        <f t="shared" si="77"/>
        <v>229573135.55942312</v>
      </c>
      <c r="S364" s="2">
        <f t="shared" si="58"/>
        <v>739997.71428570151</v>
      </c>
      <c r="T364" s="2">
        <f t="shared" si="59"/>
        <v>10002.285714285914</v>
      </c>
      <c r="U364" s="2">
        <f t="shared" si="60"/>
        <v>750000</v>
      </c>
      <c r="V364" s="2">
        <f t="shared" si="78"/>
        <v>164037263.80962536</v>
      </c>
      <c r="W364" s="2">
        <f t="shared" si="61"/>
        <v>739997.71428570151</v>
      </c>
      <c r="X364" s="2">
        <f t="shared" si="51"/>
        <v>10002.285714298487</v>
      </c>
      <c r="Y364" s="2">
        <f t="shared" si="74"/>
        <v>65535871.749797717</v>
      </c>
      <c r="Z364" s="2" t="str">
        <f t="shared" si="52"/>
        <v>MEEP</v>
      </c>
      <c r="AA364" s="2">
        <f>IF(Z364="HERE",Y364,AA363+Graph!$G$1*1000)</f>
        <v>120885563.17836884</v>
      </c>
      <c r="AB364" s="2">
        <f t="shared" si="63"/>
        <v>420000</v>
      </c>
      <c r="AC364" s="2">
        <f t="shared" si="75"/>
        <v>63397574.666768521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295</v>
      </c>
      <c r="C365" s="7"/>
      <c r="D365" s="2" t="e">
        <f t="shared" si="55"/>
        <v>#N/A</v>
      </c>
      <c r="E365" s="2" t="e">
        <f t="shared" si="67"/>
        <v>#N/A</v>
      </c>
      <c r="F365" s="2">
        <v>1788609.5471352041</v>
      </c>
      <c r="G365" s="2">
        <f t="shared" si="79"/>
        <v>739997.71428571432</v>
      </c>
      <c r="H365" s="2">
        <f t="shared" si="76"/>
        <v>226937069.52390999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3555559.2857143097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1815647.689075619</v>
      </c>
      <c r="Q365" s="2">
        <f t="shared" si="80"/>
        <v>750000</v>
      </c>
      <c r="R365" s="2">
        <f t="shared" si="77"/>
        <v>230323135.55942312</v>
      </c>
      <c r="S365" s="2">
        <f t="shared" si="58"/>
        <v>739997.71428570151</v>
      </c>
      <c r="T365" s="2">
        <f t="shared" si="59"/>
        <v>10002.285714285914</v>
      </c>
      <c r="U365" s="2">
        <f t="shared" si="60"/>
        <v>750000</v>
      </c>
      <c r="V365" s="2">
        <f t="shared" si="78"/>
        <v>164777261.52391106</v>
      </c>
      <c r="W365" s="2">
        <f t="shared" si="61"/>
        <v>739997.71428570151</v>
      </c>
      <c r="X365" s="2">
        <f t="shared" si="51"/>
        <v>10002.285714298487</v>
      </c>
      <c r="Y365" s="2">
        <f t="shared" si="74"/>
        <v>65545874.035512015</v>
      </c>
      <c r="Z365" s="2" t="str">
        <f t="shared" si="52"/>
        <v>MEEP</v>
      </c>
      <c r="AA365" s="2">
        <f>IF(Z365="HERE",Y365,AA364+Graph!$G$1*1000)</f>
        <v>121305563.17836884</v>
      </c>
      <c r="AB365" s="2">
        <f t="shared" si="63"/>
        <v>420000</v>
      </c>
      <c r="AC365" s="2">
        <f t="shared" si="75"/>
        <v>63397574.666768521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296</v>
      </c>
      <c r="C366" s="7"/>
      <c r="D366" s="2" t="e">
        <f t="shared" si="55"/>
        <v>#N/A</v>
      </c>
      <c r="E366" s="2" t="e">
        <f t="shared" si="67"/>
        <v>#N/A</v>
      </c>
      <c r="F366" s="2">
        <v>1793116.7409145534</v>
      </c>
      <c r="G366" s="2">
        <f t="shared" si="79"/>
        <v>739997.71428571432</v>
      </c>
      <c r="H366" s="2">
        <f t="shared" si="76"/>
        <v>227677067.23819569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3565561.5714285956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1820229.273709476</v>
      </c>
      <c r="Q366" s="2">
        <f t="shared" si="80"/>
        <v>750000</v>
      </c>
      <c r="R366" s="2">
        <f t="shared" si="77"/>
        <v>231073135.55942312</v>
      </c>
      <c r="S366" s="2">
        <f t="shared" si="58"/>
        <v>739997.71428570151</v>
      </c>
      <c r="T366" s="2">
        <f t="shared" si="59"/>
        <v>10002.285714285914</v>
      </c>
      <c r="U366" s="2">
        <f t="shared" si="60"/>
        <v>750000</v>
      </c>
      <c r="V366" s="2">
        <f t="shared" si="78"/>
        <v>165517259.23819676</v>
      </c>
      <c r="W366" s="2">
        <f t="shared" si="61"/>
        <v>739997.71428570151</v>
      </c>
      <c r="X366" s="2">
        <f t="shared" si="51"/>
        <v>10002.285714298487</v>
      </c>
      <c r="Y366" s="2">
        <f t="shared" si="74"/>
        <v>65555876.321226314</v>
      </c>
      <c r="Z366" s="2" t="str">
        <f t="shared" si="52"/>
        <v>MEEP</v>
      </c>
      <c r="AA366" s="2">
        <f>IF(Z366="HERE",Y366,AA365+Graph!$G$1*1000)</f>
        <v>121725563.17836884</v>
      </c>
      <c r="AB366" s="2">
        <f t="shared" si="63"/>
        <v>420000</v>
      </c>
      <c r="AC366" s="2">
        <f t="shared" si="75"/>
        <v>63397574.666768521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297</v>
      </c>
      <c r="C367" s="7"/>
      <c r="D367" s="2" t="e">
        <f t="shared" si="55"/>
        <v>#N/A</v>
      </c>
      <c r="E367" s="2" t="e">
        <f t="shared" si="67"/>
        <v>#N/A</v>
      </c>
      <c r="F367" s="2">
        <v>1797623.9346938729</v>
      </c>
      <c r="G367" s="2">
        <f t="shared" si="79"/>
        <v>739997.71428571432</v>
      </c>
      <c r="H367" s="2">
        <f t="shared" si="76"/>
        <v>228417064.95248139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3575563.8571428815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1824810.858343333</v>
      </c>
      <c r="Q367" s="2">
        <f t="shared" si="80"/>
        <v>750000</v>
      </c>
      <c r="R367" s="2">
        <f t="shared" si="77"/>
        <v>231823135.55942312</v>
      </c>
      <c r="S367" s="2">
        <f t="shared" si="58"/>
        <v>739997.71428570151</v>
      </c>
      <c r="T367" s="2">
        <f t="shared" si="59"/>
        <v>10002.285714285914</v>
      </c>
      <c r="U367" s="2">
        <f t="shared" si="60"/>
        <v>750000</v>
      </c>
      <c r="V367" s="2">
        <f t="shared" si="78"/>
        <v>166257256.95248246</v>
      </c>
      <c r="W367" s="2">
        <f t="shared" si="61"/>
        <v>739997.71428570151</v>
      </c>
      <c r="X367" s="2">
        <f t="shared" si="51"/>
        <v>10002.285714298487</v>
      </c>
      <c r="Y367" s="2">
        <f t="shared" si="74"/>
        <v>65565878.606940612</v>
      </c>
      <c r="Z367" s="2" t="str">
        <f t="shared" si="52"/>
        <v>MEEP</v>
      </c>
      <c r="AA367" s="2">
        <f>IF(Z367="HERE",Y367,AA366+Graph!$G$1*1000)</f>
        <v>122145563.17836884</v>
      </c>
      <c r="AB367" s="2">
        <f t="shared" si="63"/>
        <v>420000</v>
      </c>
      <c r="AC367" s="2">
        <f t="shared" si="75"/>
        <v>63397574.666768521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298</v>
      </c>
      <c r="C368" s="7"/>
      <c r="D368" s="2" t="e">
        <f t="shared" si="55"/>
        <v>#N/A</v>
      </c>
      <c r="E368" s="2" t="e">
        <f t="shared" si="67"/>
        <v>#N/A</v>
      </c>
      <c r="F368" s="2">
        <v>1802131.1284732223</v>
      </c>
      <c r="G368" s="2">
        <f t="shared" si="79"/>
        <v>739997.71428571432</v>
      </c>
      <c r="H368" s="2">
        <f t="shared" si="76"/>
        <v>229157062.66676709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3585566.1428571674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1829392.44297719</v>
      </c>
      <c r="Q368" s="2">
        <f t="shared" si="80"/>
        <v>750000</v>
      </c>
      <c r="R368" s="2">
        <f t="shared" si="77"/>
        <v>232573135.55942312</v>
      </c>
      <c r="S368" s="2">
        <f t="shared" si="58"/>
        <v>739997.71428570151</v>
      </c>
      <c r="T368" s="2">
        <f t="shared" si="59"/>
        <v>10002.285714285914</v>
      </c>
      <c r="U368" s="2">
        <f t="shared" si="60"/>
        <v>750000</v>
      </c>
      <c r="V368" s="2">
        <f t="shared" si="78"/>
        <v>166997254.66676816</v>
      </c>
      <c r="W368" s="2">
        <f t="shared" si="61"/>
        <v>739997.71428570151</v>
      </c>
      <c r="X368" s="2">
        <f t="shared" si="51"/>
        <v>10002.285714298487</v>
      </c>
      <c r="Y368" s="2">
        <f t="shared" si="74"/>
        <v>65575880.892654911</v>
      </c>
      <c r="Z368" s="2" t="str">
        <f t="shared" si="52"/>
        <v>MEEP</v>
      </c>
      <c r="AA368" s="2">
        <f>IF(Z368="HERE",Y368,AA367+Graph!$G$1*1000)</f>
        <v>122565563.17836884</v>
      </c>
      <c r="AB368" s="2">
        <f t="shared" si="63"/>
        <v>420000</v>
      </c>
      <c r="AC368" s="2">
        <f t="shared" si="75"/>
        <v>63397574.666768521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299</v>
      </c>
      <c r="C369" s="7"/>
      <c r="D369" s="2" t="e">
        <f t="shared" si="55"/>
        <v>#N/A</v>
      </c>
      <c r="E369" s="2" t="e">
        <f t="shared" si="67"/>
        <v>#N/A</v>
      </c>
      <c r="F369" s="2">
        <v>1806638.3222525418</v>
      </c>
      <c r="G369" s="2">
        <f t="shared" si="79"/>
        <v>739997.71428571432</v>
      </c>
      <c r="H369" s="2">
        <f t="shared" si="76"/>
        <v>229897060.38105279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3595568.4285714533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1833974.027611047</v>
      </c>
      <c r="Q369" s="2">
        <f t="shared" si="80"/>
        <v>750000</v>
      </c>
      <c r="R369" s="2">
        <f t="shared" si="77"/>
        <v>233323135.55942312</v>
      </c>
      <c r="S369" s="2">
        <f t="shared" si="58"/>
        <v>739997.71428570151</v>
      </c>
      <c r="T369" s="2">
        <f t="shared" si="59"/>
        <v>10002.285714285914</v>
      </c>
      <c r="U369" s="2">
        <f t="shared" si="60"/>
        <v>750000</v>
      </c>
      <c r="V369" s="2">
        <f t="shared" si="78"/>
        <v>167737252.38105386</v>
      </c>
      <c r="W369" s="2">
        <f t="shared" si="61"/>
        <v>739997.71428570151</v>
      </c>
      <c r="X369" s="2">
        <f t="shared" si="51"/>
        <v>10002.285714298487</v>
      </c>
      <c r="Y369" s="2">
        <f t="shared" si="74"/>
        <v>65585883.178369209</v>
      </c>
      <c r="Z369" s="2" t="str">
        <f t="shared" si="52"/>
        <v>MEEP</v>
      </c>
      <c r="AA369" s="2">
        <f>IF(Z369="HERE",Y369,AA368+Graph!$G$1*1000)</f>
        <v>122985563.17836884</v>
      </c>
      <c r="AB369" s="2">
        <f t="shared" si="63"/>
        <v>420000</v>
      </c>
      <c r="AC369" s="2">
        <f t="shared" si="75"/>
        <v>63397574.666768521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300</v>
      </c>
      <c r="C370" s="7"/>
      <c r="D370" s="2" t="e">
        <f t="shared" si="55"/>
        <v>#N/A</v>
      </c>
      <c r="E370" s="2" t="e">
        <f t="shared" si="67"/>
        <v>#N/A</v>
      </c>
      <c r="F370" s="2">
        <v>1811145.5160318613</v>
      </c>
      <c r="G370" s="2">
        <f t="shared" si="79"/>
        <v>739997.71428571432</v>
      </c>
      <c r="H370" s="2">
        <f t="shared" si="76"/>
        <v>230637058.09533849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3605570.7142857392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1838555.6122448742</v>
      </c>
      <c r="Q370" s="2">
        <f t="shared" si="80"/>
        <v>750000</v>
      </c>
      <c r="R370" s="2">
        <f t="shared" si="77"/>
        <v>234073135.55942312</v>
      </c>
      <c r="S370" s="2">
        <f t="shared" si="58"/>
        <v>739997.71428570151</v>
      </c>
      <c r="T370" s="2">
        <f t="shared" si="59"/>
        <v>10002.285714285914</v>
      </c>
      <c r="U370" s="2">
        <f t="shared" si="60"/>
        <v>750000</v>
      </c>
      <c r="V370" s="2">
        <f t="shared" si="78"/>
        <v>168477250.09533957</v>
      </c>
      <c r="W370" s="2">
        <f t="shared" si="61"/>
        <v>739997.71428570151</v>
      </c>
      <c r="X370" s="2">
        <f t="shared" si="51"/>
        <v>10002.285714298487</v>
      </c>
      <c r="Y370" s="2">
        <f t="shared" si="74"/>
        <v>65595885.464083508</v>
      </c>
      <c r="Z370" s="2" t="str">
        <f t="shared" si="52"/>
        <v>MEEP</v>
      </c>
      <c r="AA370" s="2">
        <f>IF(Z370="HERE",Y370,AA369+Graph!$G$1*1000)</f>
        <v>123405563.17836884</v>
      </c>
      <c r="AB370" s="2">
        <f t="shared" si="63"/>
        <v>420000</v>
      </c>
      <c r="AC370" s="2">
        <f t="shared" si="75"/>
        <v>63397574.666768521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301</v>
      </c>
      <c r="C371" s="7"/>
      <c r="D371" s="2" t="e">
        <f t="shared" si="55"/>
        <v>#N/A</v>
      </c>
      <c r="E371" s="2" t="e">
        <f t="shared" si="67"/>
        <v>#N/A</v>
      </c>
      <c r="F371" s="2">
        <v>1815652.7098112106</v>
      </c>
      <c r="G371" s="2">
        <f t="shared" si="79"/>
        <v>739997.71428571432</v>
      </c>
      <c r="H371" s="2">
        <f t="shared" si="76"/>
        <v>231377055.8096242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3615573.0000000251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1843137.1968787313</v>
      </c>
      <c r="Q371" s="2">
        <f t="shared" si="80"/>
        <v>750000</v>
      </c>
      <c r="R371" s="2">
        <f t="shared" si="77"/>
        <v>234823135.55942312</v>
      </c>
      <c r="S371" s="2">
        <f t="shared" si="58"/>
        <v>739997.71428570151</v>
      </c>
      <c r="T371" s="2">
        <f t="shared" si="59"/>
        <v>10002.285714285914</v>
      </c>
      <c r="U371" s="2">
        <f t="shared" si="60"/>
        <v>750000</v>
      </c>
      <c r="V371" s="2">
        <f t="shared" si="78"/>
        <v>169217247.80962527</v>
      </c>
      <c r="W371" s="2">
        <f t="shared" si="61"/>
        <v>739997.71428570151</v>
      </c>
      <c r="X371" s="2">
        <f t="shared" si="51"/>
        <v>10002.285714298487</v>
      </c>
      <c r="Y371" s="2">
        <f t="shared" si="74"/>
        <v>65605887.749797806</v>
      </c>
      <c r="Z371" s="2" t="str">
        <f t="shared" si="52"/>
        <v>MEEP</v>
      </c>
      <c r="AA371" s="2">
        <f>IF(Z371="HERE",Y371,AA370+Graph!$G$1*1000)</f>
        <v>123825563.17836884</v>
      </c>
      <c r="AB371" s="2">
        <f t="shared" si="63"/>
        <v>420000</v>
      </c>
      <c r="AC371" s="2">
        <f t="shared" si="75"/>
        <v>63397574.666768521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302</v>
      </c>
      <c r="C372" s="7"/>
      <c r="D372" s="2" t="e">
        <f t="shared" si="55"/>
        <v>#N/A</v>
      </c>
      <c r="E372" s="2" t="e">
        <f t="shared" si="67"/>
        <v>#N/A</v>
      </c>
      <c r="F372" s="2">
        <v>1820159.9035905302</v>
      </c>
      <c r="G372" s="2">
        <f t="shared" si="79"/>
        <v>739997.71428571432</v>
      </c>
      <c r="H372" s="2">
        <f t="shared" si="76"/>
        <v>232117053.5239099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3625575.2857143111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1847718.7815125883</v>
      </c>
      <c r="Q372" s="2">
        <f t="shared" si="80"/>
        <v>750000</v>
      </c>
      <c r="R372" s="2">
        <f t="shared" si="77"/>
        <v>235573135.55942312</v>
      </c>
      <c r="S372" s="2">
        <f t="shared" si="58"/>
        <v>739997.71428570151</v>
      </c>
      <c r="T372" s="2">
        <f t="shared" si="59"/>
        <v>10002.285714285914</v>
      </c>
      <c r="U372" s="2">
        <f t="shared" si="60"/>
        <v>750000</v>
      </c>
      <c r="V372" s="2">
        <f t="shared" si="78"/>
        <v>169957245.52391097</v>
      </c>
      <c r="W372" s="2">
        <f t="shared" si="61"/>
        <v>739997.71428570151</v>
      </c>
      <c r="X372" s="2">
        <f t="shared" si="51"/>
        <v>10002.285714298487</v>
      </c>
      <c r="Y372" s="2">
        <f t="shared" si="74"/>
        <v>65615890.035512105</v>
      </c>
      <c r="Z372" s="2" t="str">
        <f t="shared" si="52"/>
        <v>MEEP</v>
      </c>
      <c r="AA372" s="2">
        <f>IF(Z372="HERE",Y372,AA371+Graph!$G$1*1000)</f>
        <v>124245563.17836884</v>
      </c>
      <c r="AB372" s="2">
        <f t="shared" si="63"/>
        <v>420000</v>
      </c>
      <c r="AC372" s="2">
        <f t="shared" si="75"/>
        <v>63397574.666768521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303</v>
      </c>
      <c r="C373" s="7"/>
      <c r="D373" s="2" t="e">
        <f t="shared" si="55"/>
        <v>#N/A</v>
      </c>
      <c r="E373" s="2" t="e">
        <f t="shared" si="67"/>
        <v>#N/A</v>
      </c>
      <c r="F373" s="2">
        <v>1824667.0973698497</v>
      </c>
      <c r="G373" s="2">
        <f t="shared" si="79"/>
        <v>739997.71428571432</v>
      </c>
      <c r="H373" s="2">
        <f t="shared" si="76"/>
        <v>232857051.2381956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3635577.571428597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1852300.3661464453</v>
      </c>
      <c r="Q373" s="2">
        <f t="shared" si="80"/>
        <v>750000</v>
      </c>
      <c r="R373" s="2">
        <f t="shared" si="77"/>
        <v>236323135.55942312</v>
      </c>
      <c r="S373" s="2">
        <f t="shared" si="58"/>
        <v>739997.71428570151</v>
      </c>
      <c r="T373" s="2">
        <f t="shared" si="59"/>
        <v>10002.285714285914</v>
      </c>
      <c r="U373" s="2">
        <f t="shared" si="60"/>
        <v>750000</v>
      </c>
      <c r="V373" s="2">
        <f t="shared" si="78"/>
        <v>170697243.23819667</v>
      </c>
      <c r="W373" s="2">
        <f t="shared" si="61"/>
        <v>739997.71428570151</v>
      </c>
      <c r="X373" s="2">
        <f t="shared" si="51"/>
        <v>10002.285714298487</v>
      </c>
      <c r="Y373" s="2">
        <f t="shared" si="74"/>
        <v>65625892.321226403</v>
      </c>
      <c r="Z373" s="2" t="str">
        <f t="shared" si="52"/>
        <v>MEEP</v>
      </c>
      <c r="AA373" s="2">
        <f>IF(Z373="HERE",Y373,AA372+Graph!$G$1*1000)</f>
        <v>124665563.17836884</v>
      </c>
      <c r="AB373" s="2">
        <f t="shared" si="63"/>
        <v>420000</v>
      </c>
      <c r="AC373" s="2">
        <f t="shared" si="75"/>
        <v>63397574.666768521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304</v>
      </c>
      <c r="C374" s="7"/>
      <c r="D374" s="2" t="e">
        <f t="shared" si="55"/>
        <v>#N/A</v>
      </c>
      <c r="E374" s="2" t="e">
        <f t="shared" si="67"/>
        <v>#N/A</v>
      </c>
      <c r="F374" s="2">
        <v>1829174.291149199</v>
      </c>
      <c r="G374" s="2">
        <f t="shared" si="79"/>
        <v>739997.71428571432</v>
      </c>
      <c r="H374" s="2">
        <f t="shared" si="76"/>
        <v>233597048.9524813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3645579.8571428829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1856881.9507803023</v>
      </c>
      <c r="Q374" s="2">
        <f t="shared" si="80"/>
        <v>750000</v>
      </c>
      <c r="R374" s="2">
        <f t="shared" si="77"/>
        <v>237073135.55942312</v>
      </c>
      <c r="S374" s="2">
        <f t="shared" si="58"/>
        <v>739997.71428570151</v>
      </c>
      <c r="T374" s="2">
        <f t="shared" si="59"/>
        <v>10002.285714285914</v>
      </c>
      <c r="U374" s="2">
        <f t="shared" si="60"/>
        <v>750000</v>
      </c>
      <c r="V374" s="2">
        <f t="shared" si="78"/>
        <v>171437240.95248237</v>
      </c>
      <c r="W374" s="2">
        <f t="shared" si="61"/>
        <v>739997.71428570151</v>
      </c>
      <c r="X374" s="2">
        <f t="shared" si="51"/>
        <v>10002.285714298487</v>
      </c>
      <c r="Y374" s="2">
        <f t="shared" si="74"/>
        <v>65635894.606940702</v>
      </c>
      <c r="Z374" s="2" t="str">
        <f t="shared" si="52"/>
        <v>MEEP</v>
      </c>
      <c r="AA374" s="2">
        <f>IF(Z374="HERE",Y374,AA373+Graph!$G$1*1000)</f>
        <v>125085563.17836884</v>
      </c>
      <c r="AB374" s="2">
        <f t="shared" si="63"/>
        <v>420000</v>
      </c>
      <c r="AC374" s="2">
        <f t="shared" si="75"/>
        <v>63397574.666768521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305</v>
      </c>
      <c r="C375" s="7"/>
      <c r="D375" s="2" t="e">
        <f t="shared" si="55"/>
        <v>#N/A</v>
      </c>
      <c r="E375" s="2" t="e">
        <f t="shared" si="67"/>
        <v>#N/A</v>
      </c>
      <c r="F375" s="2">
        <v>1833681.4849285185</v>
      </c>
      <c r="G375" s="2">
        <f t="shared" si="79"/>
        <v>739997.71428571432</v>
      </c>
      <c r="H375" s="2">
        <f t="shared" si="76"/>
        <v>234337046.666767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3655582.1428571688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1861463.5354141593</v>
      </c>
      <c r="Q375" s="2">
        <f t="shared" si="80"/>
        <v>750000</v>
      </c>
      <c r="R375" s="2">
        <f t="shared" si="77"/>
        <v>237823135.55942312</v>
      </c>
      <c r="S375" s="2">
        <f t="shared" si="58"/>
        <v>739997.71428570151</v>
      </c>
      <c r="T375" s="2">
        <f t="shared" si="59"/>
        <v>10002.285714285914</v>
      </c>
      <c r="U375" s="2">
        <f t="shared" si="60"/>
        <v>750000</v>
      </c>
      <c r="V375" s="2">
        <f t="shared" si="78"/>
        <v>172177238.66676807</v>
      </c>
      <c r="W375" s="2">
        <f t="shared" si="61"/>
        <v>739997.71428570151</v>
      </c>
      <c r="X375" s="2">
        <f t="shared" si="51"/>
        <v>10002.285714298487</v>
      </c>
      <c r="Y375" s="2">
        <f t="shared" si="74"/>
        <v>65645896.892655</v>
      </c>
      <c r="Z375" s="2" t="str">
        <f t="shared" si="52"/>
        <v>MEEP</v>
      </c>
      <c r="AA375" s="2">
        <f>IF(Z375="HERE",Y375,AA374+Graph!$G$1*1000)</f>
        <v>125505563.17836884</v>
      </c>
      <c r="AB375" s="2">
        <f t="shared" si="63"/>
        <v>420000</v>
      </c>
      <c r="AC375" s="2">
        <f t="shared" si="75"/>
        <v>63397574.666768521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306</v>
      </c>
      <c r="C376" s="7"/>
      <c r="D376" s="2" t="e">
        <f t="shared" si="55"/>
        <v>#N/A</v>
      </c>
      <c r="E376" s="2" t="e">
        <f t="shared" si="67"/>
        <v>#N/A</v>
      </c>
      <c r="F376" s="2">
        <v>1838188.6787078381</v>
      </c>
      <c r="G376" s="2">
        <f t="shared" si="79"/>
        <v>739997.71428571432</v>
      </c>
      <c r="H376" s="2">
        <f t="shared" si="76"/>
        <v>235077044.3810527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3665584.4285714547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1866045.1200480163</v>
      </c>
      <c r="Q376" s="2">
        <f t="shared" si="80"/>
        <v>750000</v>
      </c>
      <c r="R376" s="2">
        <f t="shared" si="77"/>
        <v>238573135.55942312</v>
      </c>
      <c r="S376" s="2">
        <f t="shared" si="58"/>
        <v>739997.71428570151</v>
      </c>
      <c r="T376" s="2">
        <f t="shared" si="59"/>
        <v>10002.285714285914</v>
      </c>
      <c r="U376" s="2">
        <f t="shared" si="60"/>
        <v>750000</v>
      </c>
      <c r="V376" s="2">
        <f t="shared" si="78"/>
        <v>172917236.38105378</v>
      </c>
      <c r="W376" s="2">
        <f t="shared" si="61"/>
        <v>739997.71428570151</v>
      </c>
      <c r="X376" s="2">
        <f t="shared" si="51"/>
        <v>10002.285714298487</v>
      </c>
      <c r="Y376" s="2">
        <f t="shared" si="74"/>
        <v>65655899.178369299</v>
      </c>
      <c r="Z376" s="2" t="str">
        <f t="shared" si="52"/>
        <v>MEEP</v>
      </c>
      <c r="AA376" s="2">
        <f>IF(Z376="HERE",Y376,AA375+Graph!$G$1*1000)</f>
        <v>125925563.17836884</v>
      </c>
      <c r="AB376" s="2">
        <f t="shared" si="63"/>
        <v>420000</v>
      </c>
      <c r="AC376" s="2">
        <f t="shared" si="75"/>
        <v>63397574.666768521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307</v>
      </c>
      <c r="C377" s="7"/>
      <c r="D377" s="2" t="e">
        <f t="shared" si="55"/>
        <v>#N/A</v>
      </c>
      <c r="E377" s="2" t="e">
        <f t="shared" si="67"/>
        <v>#N/A</v>
      </c>
      <c r="F377" s="2">
        <v>1842695.8724871874</v>
      </c>
      <c r="G377" s="2">
        <f t="shared" si="79"/>
        <v>739997.71428571432</v>
      </c>
      <c r="H377" s="2">
        <f t="shared" si="76"/>
        <v>235817042.0953384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3675586.7142857406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1870626.7046818733</v>
      </c>
      <c r="Q377" s="2">
        <f t="shared" si="80"/>
        <v>750000</v>
      </c>
      <c r="R377" s="2">
        <f t="shared" si="77"/>
        <v>239323135.55942312</v>
      </c>
      <c r="S377" s="2">
        <f t="shared" si="58"/>
        <v>739997.71428570151</v>
      </c>
      <c r="T377" s="2">
        <f t="shared" si="59"/>
        <v>10002.285714285914</v>
      </c>
      <c r="U377" s="2">
        <f t="shared" si="60"/>
        <v>750000</v>
      </c>
      <c r="V377" s="2">
        <f t="shared" si="78"/>
        <v>173657234.09533948</v>
      </c>
      <c r="W377" s="2">
        <f t="shared" si="61"/>
        <v>739997.71428570151</v>
      </c>
      <c r="X377" s="2">
        <f t="shared" si="51"/>
        <v>10002.285714298487</v>
      </c>
      <c r="Y377" s="2">
        <f t="shared" si="74"/>
        <v>65665901.464083597</v>
      </c>
      <c r="Z377" s="2" t="str">
        <f t="shared" si="52"/>
        <v>MEEP</v>
      </c>
      <c r="AA377" s="2">
        <f>IF(Z377="HERE",Y377,AA376+Graph!$G$1*1000)</f>
        <v>126345563.17836884</v>
      </c>
      <c r="AB377" s="2">
        <f t="shared" si="63"/>
        <v>420000</v>
      </c>
      <c r="AC377" s="2">
        <f t="shared" si="75"/>
        <v>63397574.666768521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308</v>
      </c>
      <c r="C378" s="7"/>
      <c r="D378" s="2" t="e">
        <f t="shared" si="55"/>
        <v>#N/A</v>
      </c>
      <c r="E378" s="2" t="e">
        <f t="shared" si="67"/>
        <v>#N/A</v>
      </c>
      <c r="F378" s="2">
        <v>1847203.0662665069</v>
      </c>
      <c r="G378" s="2">
        <f t="shared" si="79"/>
        <v>739997.71428571432</v>
      </c>
      <c r="H378" s="2">
        <f t="shared" si="76"/>
        <v>236557039.80962411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3685589.0000000265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1875208.2893157303</v>
      </c>
      <c r="Q378" s="2">
        <f t="shared" si="80"/>
        <v>750000</v>
      </c>
      <c r="R378" s="2">
        <f t="shared" si="77"/>
        <v>240073135.55942312</v>
      </c>
      <c r="S378" s="2">
        <f t="shared" si="58"/>
        <v>739997.71428570151</v>
      </c>
      <c r="T378" s="2">
        <f t="shared" si="59"/>
        <v>10002.285714285914</v>
      </c>
      <c r="U378" s="2">
        <f t="shared" si="60"/>
        <v>750000</v>
      </c>
      <c r="V378" s="2">
        <f t="shared" si="78"/>
        <v>174397231.80962518</v>
      </c>
      <c r="W378" s="2">
        <f t="shared" si="61"/>
        <v>739997.71428570151</v>
      </c>
      <c r="X378" s="2">
        <f t="shared" si="51"/>
        <v>10002.285714298487</v>
      </c>
      <c r="Y378" s="2">
        <f t="shared" si="74"/>
        <v>65675903.749797896</v>
      </c>
      <c r="Z378" s="2" t="str">
        <f t="shared" si="52"/>
        <v>MEEP</v>
      </c>
      <c r="AA378" s="2">
        <f>IF(Z378="HERE",Y378,AA377+Graph!$G$1*1000)</f>
        <v>126765563.17836884</v>
      </c>
      <c r="AB378" s="2">
        <f t="shared" si="63"/>
        <v>420000</v>
      </c>
      <c r="AC378" s="2">
        <f t="shared" si="75"/>
        <v>63397574.666768521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309</v>
      </c>
      <c r="C379" s="7"/>
      <c r="D379" s="2" t="e">
        <f t="shared" si="55"/>
        <v>#N/A</v>
      </c>
      <c r="E379" s="2" t="e">
        <f t="shared" si="67"/>
        <v>#N/A</v>
      </c>
      <c r="F379" s="2">
        <v>1851710.2600458264</v>
      </c>
      <c r="G379" s="2">
        <f t="shared" si="79"/>
        <v>739997.71428571432</v>
      </c>
      <c r="H379" s="2">
        <f t="shared" si="76"/>
        <v>237297037.52390981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3695591.2857143125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1879789.8739495575</v>
      </c>
      <c r="Q379" s="2">
        <f t="shared" si="80"/>
        <v>750000</v>
      </c>
      <c r="R379" s="2">
        <f t="shared" si="77"/>
        <v>240823135.55942312</v>
      </c>
      <c r="S379" s="2">
        <f t="shared" si="58"/>
        <v>739997.71428570151</v>
      </c>
      <c r="T379" s="2">
        <f t="shared" si="59"/>
        <v>10002.285714285914</v>
      </c>
      <c r="U379" s="2">
        <f t="shared" si="60"/>
        <v>750000</v>
      </c>
      <c r="V379" s="2">
        <f t="shared" si="78"/>
        <v>175137229.52391088</v>
      </c>
      <c r="W379" s="2">
        <f t="shared" si="61"/>
        <v>739997.71428570151</v>
      </c>
      <c r="X379" s="2">
        <f t="shared" si="51"/>
        <v>10002.285714298487</v>
      </c>
      <c r="Y379" s="2">
        <f t="shared" si="74"/>
        <v>65685906.035512194</v>
      </c>
      <c r="Z379" s="2" t="str">
        <f t="shared" si="52"/>
        <v>MEEP</v>
      </c>
      <c r="AA379" s="2">
        <f>IF(Z379="HERE",Y379,AA378+Graph!$G$1*1000)</f>
        <v>127185563.17836884</v>
      </c>
      <c r="AB379" s="2">
        <f t="shared" si="63"/>
        <v>420000</v>
      </c>
      <c r="AC379" s="2">
        <f t="shared" si="75"/>
        <v>63397574.666768521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310</v>
      </c>
      <c r="C380" s="7"/>
      <c r="D380" s="2" t="e">
        <f t="shared" si="55"/>
        <v>#N/A</v>
      </c>
      <c r="E380" s="2" t="e">
        <f t="shared" si="67"/>
        <v>#N/A</v>
      </c>
      <c r="F380" s="2">
        <v>1856217.4538251758</v>
      </c>
      <c r="G380" s="2">
        <f t="shared" si="79"/>
        <v>739997.71428571432</v>
      </c>
      <c r="H380" s="2">
        <f t="shared" si="76"/>
        <v>238037035.23819551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3705593.5714285984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1884371.4585834146</v>
      </c>
      <c r="Q380" s="2">
        <f t="shared" si="80"/>
        <v>750000</v>
      </c>
      <c r="R380" s="2">
        <f t="shared" si="77"/>
        <v>241573135.55942312</v>
      </c>
      <c r="S380" s="2">
        <f t="shared" si="58"/>
        <v>739997.71428570151</v>
      </c>
      <c r="T380" s="2">
        <f t="shared" si="59"/>
        <v>10002.285714285914</v>
      </c>
      <c r="U380" s="2">
        <f t="shared" si="60"/>
        <v>750000</v>
      </c>
      <c r="V380" s="2">
        <f t="shared" si="78"/>
        <v>175877227.23819658</v>
      </c>
      <c r="W380" s="2">
        <f t="shared" si="61"/>
        <v>739997.71428570151</v>
      </c>
      <c r="X380" s="2">
        <f t="shared" si="51"/>
        <v>10002.285714298487</v>
      </c>
      <c r="Y380" s="2">
        <f t="shared" si="74"/>
        <v>65695908.321226493</v>
      </c>
      <c r="Z380" s="2" t="str">
        <f t="shared" si="52"/>
        <v>MEEP</v>
      </c>
      <c r="AA380" s="2">
        <f>IF(Z380="HERE",Y380,AA379+Graph!$G$1*1000)</f>
        <v>127605563.17836884</v>
      </c>
      <c r="AB380" s="2">
        <f t="shared" si="63"/>
        <v>420000</v>
      </c>
      <c r="AC380" s="2">
        <f t="shared" si="75"/>
        <v>63397574.666768521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311</v>
      </c>
      <c r="C381" s="7"/>
      <c r="D381" s="2" t="e">
        <f t="shared" si="55"/>
        <v>#N/A</v>
      </c>
      <c r="E381" s="2" t="e">
        <f t="shared" si="67"/>
        <v>#N/A</v>
      </c>
      <c r="F381" s="2">
        <v>1860724.6476044953</v>
      </c>
      <c r="G381" s="2">
        <f t="shared" si="79"/>
        <v>739997.71428571432</v>
      </c>
      <c r="H381" s="2">
        <f t="shared" si="76"/>
        <v>238777032.95248121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3715595.8571428843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1888953.0432172716</v>
      </c>
      <c r="Q381" s="2">
        <f t="shared" si="80"/>
        <v>750000</v>
      </c>
      <c r="R381" s="2">
        <f t="shared" si="77"/>
        <v>242323135.55942312</v>
      </c>
      <c r="S381" s="2">
        <f t="shared" si="58"/>
        <v>739997.71428570151</v>
      </c>
      <c r="T381" s="2">
        <f t="shared" si="59"/>
        <v>10002.285714285914</v>
      </c>
      <c r="U381" s="2">
        <f t="shared" si="60"/>
        <v>750000</v>
      </c>
      <c r="V381" s="2">
        <f t="shared" si="78"/>
        <v>176617224.95248228</v>
      </c>
      <c r="W381" s="2">
        <f t="shared" si="61"/>
        <v>739997.71428570151</v>
      </c>
      <c r="X381" s="2">
        <f t="shared" si="51"/>
        <v>10002.285714298487</v>
      </c>
      <c r="Y381" s="2">
        <f t="shared" si="74"/>
        <v>65705910.606940791</v>
      </c>
      <c r="Z381" s="2" t="str">
        <f t="shared" si="52"/>
        <v>MEEP</v>
      </c>
      <c r="AA381" s="2">
        <f>IF(Z381="HERE",Y381,AA380+Graph!$G$1*1000)</f>
        <v>128025563.17836884</v>
      </c>
      <c r="AB381" s="2">
        <f t="shared" si="63"/>
        <v>420000</v>
      </c>
      <c r="AC381" s="2">
        <f t="shared" si="75"/>
        <v>63397574.666768521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312</v>
      </c>
      <c r="C382" s="7"/>
      <c r="D382" s="2" t="e">
        <f t="shared" si="55"/>
        <v>#N/A</v>
      </c>
      <c r="E382" s="2" t="e">
        <f t="shared" si="67"/>
        <v>#N/A</v>
      </c>
      <c r="F382" s="2">
        <v>1865231.8413838148</v>
      </c>
      <c r="G382" s="2">
        <f t="shared" si="79"/>
        <v>739997.71428571432</v>
      </c>
      <c r="H382" s="2">
        <f t="shared" si="76"/>
        <v>239517030.66676691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3725598.1428571702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1893534.6278511286</v>
      </c>
      <c r="Q382" s="2">
        <f t="shared" si="80"/>
        <v>750000</v>
      </c>
      <c r="R382" s="2">
        <f t="shared" si="77"/>
        <v>243073135.55942312</v>
      </c>
      <c r="S382" s="2">
        <f t="shared" si="58"/>
        <v>739997.71428570151</v>
      </c>
      <c r="T382" s="2">
        <f t="shared" si="59"/>
        <v>10002.285714285914</v>
      </c>
      <c r="U382" s="2">
        <f t="shared" si="60"/>
        <v>750000</v>
      </c>
      <c r="V382" s="2">
        <f t="shared" si="78"/>
        <v>177357222.66676798</v>
      </c>
      <c r="W382" s="2">
        <f t="shared" si="61"/>
        <v>739997.71428570151</v>
      </c>
      <c r="X382" s="2">
        <f t="shared" si="51"/>
        <v>10002.285714298487</v>
      </c>
      <c r="Y382" s="2">
        <f t="shared" si="74"/>
        <v>65715912.892655089</v>
      </c>
      <c r="Z382" s="2" t="str">
        <f t="shared" si="52"/>
        <v>MEEP</v>
      </c>
      <c r="AA382" s="2">
        <f>IF(Z382="HERE",Y382,AA381+Graph!$G$1*1000)</f>
        <v>128445563.17836884</v>
      </c>
      <c r="AB382" s="2">
        <f t="shared" si="63"/>
        <v>420000</v>
      </c>
      <c r="AC382" s="2">
        <f t="shared" si="75"/>
        <v>63397574.666768521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313</v>
      </c>
      <c r="C383" s="7"/>
      <c r="D383" s="2" t="e">
        <f t="shared" si="55"/>
        <v>#N/A</v>
      </c>
      <c r="E383" s="2" t="e">
        <f t="shared" si="67"/>
        <v>#N/A</v>
      </c>
      <c r="F383" s="2">
        <v>1869739.0351631641</v>
      </c>
      <c r="G383" s="2">
        <f t="shared" si="79"/>
        <v>739997.71428571432</v>
      </c>
      <c r="H383" s="2">
        <f t="shared" si="76"/>
        <v>240257028.38105261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3735600.4285714561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1898116.2124849856</v>
      </c>
      <c r="Q383" s="2">
        <f t="shared" si="80"/>
        <v>750000</v>
      </c>
      <c r="R383" s="2">
        <f t="shared" si="77"/>
        <v>243823135.55942312</v>
      </c>
      <c r="S383" s="2">
        <f t="shared" si="58"/>
        <v>739997.71428570151</v>
      </c>
      <c r="T383" s="2">
        <f t="shared" si="59"/>
        <v>10002.285714285914</v>
      </c>
      <c r="U383" s="2">
        <f t="shared" si="60"/>
        <v>750000</v>
      </c>
      <c r="V383" s="2">
        <f t="shared" si="78"/>
        <v>178097220.38105369</v>
      </c>
      <c r="W383" s="2">
        <f t="shared" si="61"/>
        <v>739997.71428570151</v>
      </c>
      <c r="X383" s="2">
        <f t="shared" si="51"/>
        <v>10002.285714298487</v>
      </c>
      <c r="Y383" s="2">
        <f t="shared" si="74"/>
        <v>65725915.178369388</v>
      </c>
      <c r="Z383" s="2" t="str">
        <f t="shared" si="52"/>
        <v>MEEP</v>
      </c>
      <c r="AA383" s="2">
        <f>IF(Z383="HERE",Y383,AA382+Graph!$G$1*1000)</f>
        <v>128865563.17836884</v>
      </c>
      <c r="AB383" s="2">
        <f t="shared" si="63"/>
        <v>420000</v>
      </c>
      <c r="AC383" s="2">
        <f t="shared" si="75"/>
        <v>63397574.666768521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314</v>
      </c>
      <c r="C384" s="7"/>
      <c r="D384" s="2" t="e">
        <f t="shared" si="55"/>
        <v>#N/A</v>
      </c>
      <c r="E384" s="2" t="e">
        <f t="shared" si="67"/>
        <v>#N/A</v>
      </c>
      <c r="F384" s="2">
        <v>1874246.2289424837</v>
      </c>
      <c r="G384" s="2">
        <f t="shared" si="79"/>
        <v>739997.71428571432</v>
      </c>
      <c r="H384" s="2">
        <f t="shared" si="76"/>
        <v>240997026.09533831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3745602.714285742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1902697.7971188426</v>
      </c>
      <c r="Q384" s="2">
        <f t="shared" si="80"/>
        <v>750000</v>
      </c>
      <c r="R384" s="2">
        <f t="shared" si="77"/>
        <v>244573135.55942312</v>
      </c>
      <c r="S384" s="2">
        <f t="shared" si="58"/>
        <v>739997.71428570151</v>
      </c>
      <c r="T384" s="2">
        <f t="shared" si="59"/>
        <v>10002.285714285914</v>
      </c>
      <c r="U384" s="2">
        <f t="shared" si="60"/>
        <v>750000</v>
      </c>
      <c r="V384" s="2">
        <f t="shared" si="78"/>
        <v>178837218.09533939</v>
      </c>
      <c r="W384" s="2">
        <f t="shared" si="61"/>
        <v>739997.71428570151</v>
      </c>
      <c r="X384" s="2">
        <f t="shared" si="51"/>
        <v>10002.285714298487</v>
      </c>
      <c r="Y384" s="2">
        <f t="shared" si="74"/>
        <v>65735917.464083686</v>
      </c>
      <c r="Z384" s="2" t="str">
        <f t="shared" si="52"/>
        <v>MEEP</v>
      </c>
      <c r="AA384" s="2">
        <f>IF(Z384="HERE",Y384,AA383+Graph!$G$1*1000)</f>
        <v>129285563.17836884</v>
      </c>
      <c r="AB384" s="2">
        <f t="shared" si="63"/>
        <v>420000</v>
      </c>
      <c r="AC384" s="2">
        <f t="shared" si="75"/>
        <v>63397574.666768521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315</v>
      </c>
      <c r="C385" s="7"/>
      <c r="D385" s="2" t="e">
        <f t="shared" si="55"/>
        <v>#N/A</v>
      </c>
      <c r="E385" s="2" t="e">
        <f t="shared" si="67"/>
        <v>#N/A</v>
      </c>
      <c r="F385" s="2">
        <v>1878753.4227218032</v>
      </c>
      <c r="G385" s="2">
        <f t="shared" si="79"/>
        <v>739997.71428571432</v>
      </c>
      <c r="H385" s="2">
        <f t="shared" si="76"/>
        <v>241737023.80962402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3755605.0000000279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1907279.3817526996</v>
      </c>
      <c r="Q385" s="2">
        <f t="shared" si="80"/>
        <v>750000</v>
      </c>
      <c r="R385" s="2">
        <f t="shared" si="77"/>
        <v>245323135.55942312</v>
      </c>
      <c r="S385" s="2">
        <f t="shared" si="58"/>
        <v>739997.71428570151</v>
      </c>
      <c r="T385" s="2">
        <f t="shared" si="59"/>
        <v>10002.285714285914</v>
      </c>
      <c r="U385" s="2">
        <f t="shared" si="60"/>
        <v>750000</v>
      </c>
      <c r="V385" s="2">
        <f t="shared" si="78"/>
        <v>179577215.80962509</v>
      </c>
      <c r="W385" s="2">
        <f t="shared" si="61"/>
        <v>739997.71428570151</v>
      </c>
      <c r="X385" s="2">
        <f t="shared" si="51"/>
        <v>10002.285714298487</v>
      </c>
      <c r="Y385" s="2">
        <f t="shared" si="74"/>
        <v>65745919.749797985</v>
      </c>
      <c r="Z385" s="2" t="str">
        <f t="shared" si="52"/>
        <v>MEEP</v>
      </c>
      <c r="AA385" s="2">
        <f>IF(Z385="HERE",Y385,AA384+Graph!$G$1*1000)</f>
        <v>129705563.17836884</v>
      </c>
      <c r="AB385" s="2">
        <f t="shared" si="63"/>
        <v>420000</v>
      </c>
      <c r="AC385" s="2">
        <f t="shared" si="75"/>
        <v>63397574.666768521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1:I385">
    <cfRule type="cellIs" dxfId="43" priority="19" operator="greaterThan">
      <formula>0</formula>
    </cfRule>
  </conditionalFormatting>
  <conditionalFormatting sqref="C31:C64 C117:C385 C71:C114">
    <cfRule type="cellIs" dxfId="42" priority="20" operator="greaterThan">
      <formula>0</formula>
    </cfRule>
  </conditionalFormatting>
  <conditionalFormatting sqref="C31:C64 C117:C385 C71:C11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1" priority="22" operator="greaterThan">
      <formula>0</formula>
    </cfRule>
  </conditionalFormatting>
  <conditionalFormatting sqref="C115">
    <cfRule type="cellIs" dxfId="40" priority="23" operator="greaterThan">
      <formula>0</formula>
    </cfRule>
  </conditionalFormatting>
  <conditionalFormatting sqref="C65">
    <cfRule type="cellIs" dxfId="39" priority="17" operator="greaterThan">
      <formula>0</formula>
    </cfRule>
  </conditionalFormatting>
  <conditionalFormatting sqref="C6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8" priority="16" operator="greaterThan">
      <formula>0</formula>
    </cfRule>
  </conditionalFormatting>
  <conditionalFormatting sqref="C66">
    <cfRule type="cellIs" dxfId="37" priority="14" operator="greaterThan">
      <formula>0</formula>
    </cfRule>
  </conditionalFormatting>
  <conditionalFormatting sqref="C6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36" priority="13" operator="greaterThan">
      <formula>0</formula>
    </cfRule>
  </conditionalFormatting>
  <conditionalFormatting sqref="C67">
    <cfRule type="cellIs" dxfId="35" priority="11" operator="greaterThan">
      <formula>0</formula>
    </cfRule>
  </conditionalFormatting>
  <conditionalFormatting sqref="C6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34" priority="10" operator="greaterThan">
      <formula>0</formula>
    </cfRule>
  </conditionalFormatting>
  <conditionalFormatting sqref="C68">
    <cfRule type="cellIs" dxfId="33" priority="8" operator="greaterThan">
      <formula>0</formula>
    </cfRule>
  </conditionalFormatting>
  <conditionalFormatting sqref="C6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32" priority="7" operator="greaterThan">
      <formula>0</formula>
    </cfRule>
  </conditionalFormatting>
  <conditionalFormatting sqref="C69">
    <cfRule type="cellIs" dxfId="31" priority="5" operator="greaterThan">
      <formula>0</formula>
    </cfRule>
  </conditionalFormatting>
  <conditionalFormatting sqref="C6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30" priority="4" operator="greaterThan">
      <formula>0</formula>
    </cfRule>
  </conditionalFormatting>
  <conditionalFormatting sqref="C70">
    <cfRule type="cellIs" dxfId="9" priority="2" operator="greaterThan">
      <formula>0</formula>
    </cfRule>
  </conditionalFormatting>
  <conditionalFormatting sqref="C7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opLeftCell="A43" workbookViewId="0">
      <selection activeCell="I70" sqref="I7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76</v>
      </c>
      <c r="O1" s="2" t="s">
        <v>11</v>
      </c>
      <c r="P1" s="2" t="s">
        <v>12</v>
      </c>
      <c r="Q1" s="25" t="s">
        <v>83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62</v>
      </c>
      <c r="AE1" s="2" t="s">
        <v>23</v>
      </c>
      <c r="AF1" s="21" t="s">
        <v>63</v>
      </c>
      <c r="AG1" s="21" t="s">
        <v>64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SUM((800000-LOOKUP(2,1/(ISNUMBER($K$1:$K$194)),$K$1:$K$194))/1000)</f>
        <v>789.99771428571432</v>
      </c>
    </row>
    <row r="32" spans="1:37" ht="15" x14ac:dyDescent="0.25">
      <c r="A32" s="1">
        <v>44208</v>
      </c>
      <c r="B32" s="2">
        <f t="shared" si="0"/>
        <v>-38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310249.98751500249</v>
      </c>
      <c r="G37" s="2">
        <f>IF(F37&gt;800000,$AK$31*1000,F37)</f>
        <v>310249.98751500249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312887.9291716516</v>
      </c>
      <c r="Q37" s="2">
        <f>IF(P37&gt;800000,800000,P37)</f>
        <v>312887.9291716516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314757.18129432201</v>
      </c>
      <c r="G38" s="2">
        <f t="shared" ref="G38:G101" si="25">IF(F38&gt;800000,$AK$31*1000,F38)</f>
        <v>314757.18129432201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317469.51380550861</v>
      </c>
      <c r="Q38" s="2">
        <f t="shared" ref="Q38:Q101" si="26">IF(P38&gt;800000,800000,P38)</f>
        <v>317469.51380550861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319264.37507367134</v>
      </c>
      <c r="G39" s="2">
        <f t="shared" si="25"/>
        <v>319264.37507367134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322051.09843936563</v>
      </c>
      <c r="Q39" s="2">
        <f t="shared" si="26"/>
        <v>322051.09843936563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323771.56885299087</v>
      </c>
      <c r="G40" s="2">
        <f t="shared" si="25"/>
        <v>323771.56885299087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326632.68307322264</v>
      </c>
      <c r="Q40" s="2">
        <f t="shared" si="26"/>
        <v>326632.68307322264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328278.76263231039</v>
      </c>
      <c r="G41" s="2">
        <f t="shared" si="25"/>
        <v>328278.76263231039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331214.26770707965</v>
      </c>
      <c r="Q41" s="2">
        <f t="shared" si="26"/>
        <v>331214.26770707965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332785.95641165972</v>
      </c>
      <c r="G42" s="2">
        <f t="shared" si="25"/>
        <v>332785.95641165972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335795.85234093666</v>
      </c>
      <c r="Q42" s="2">
        <f t="shared" si="26"/>
        <v>335795.85234093666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337293.15019097924</v>
      </c>
      <c r="G43" s="2">
        <f t="shared" si="25"/>
        <v>337293.15019097924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340377.43697479367</v>
      </c>
      <c r="Q43" s="2">
        <f t="shared" si="26"/>
        <v>340377.43697479367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341800.34397032857</v>
      </c>
      <c r="G44" s="2">
        <f t="shared" si="25"/>
        <v>341800.34397032857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344959.02160862088</v>
      </c>
      <c r="Q44" s="2">
        <f t="shared" si="26"/>
        <v>344959.02160862088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346307.53774964809</v>
      </c>
      <c r="G45" s="2">
        <f t="shared" si="25"/>
        <v>346307.53774964809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349540.60624247789</v>
      </c>
      <c r="Q45" s="2">
        <f t="shared" si="26"/>
        <v>349540.60624247789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350814.73152896762</v>
      </c>
      <c r="G46" s="2">
        <f t="shared" si="25"/>
        <v>350814.73152896762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354122.19087633491</v>
      </c>
      <c r="Q46" s="2">
        <f t="shared" si="26"/>
        <v>354122.19087633491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355321.92530831695</v>
      </c>
      <c r="G47" s="2">
        <f t="shared" si="25"/>
        <v>355321.92530831695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358703.77551019192</v>
      </c>
      <c r="Q47" s="2">
        <f t="shared" si="26"/>
        <v>358703.77551019192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5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363285.36014404893</v>
      </c>
      <c r="Q48" s="2">
        <f t="shared" si="26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364336.312866956</v>
      </c>
      <c r="G49" s="2">
        <f t="shared" si="25"/>
        <v>364336.312866956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367866.94477790594</v>
      </c>
      <c r="Q49" s="2">
        <f t="shared" si="26"/>
        <v>367866.94477790594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368843.50664630532</v>
      </c>
      <c r="G50" s="2">
        <f t="shared" si="25"/>
        <v>368843.50664630532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372448.52941176295</v>
      </c>
      <c r="Q50" s="2">
        <f t="shared" si="26"/>
        <v>372448.52941176295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373350.70042562485</v>
      </c>
      <c r="G51" s="2">
        <f t="shared" si="25"/>
        <v>373350.70042562485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377030.11404561996</v>
      </c>
      <c r="Q51" s="2">
        <f t="shared" si="26"/>
        <v>377030.11404561996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377857.89420494437</v>
      </c>
      <c r="G52" s="2">
        <f t="shared" si="25"/>
        <v>377857.89420494437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381611.69867944717</v>
      </c>
      <c r="Q52" s="2">
        <f t="shared" si="26"/>
        <v>381611.69867944717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382365.0879842937</v>
      </c>
      <c r="G53" s="2">
        <f t="shared" si="25"/>
        <v>382365.0879842937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386193.28331330419</v>
      </c>
      <c r="Q53" s="2">
        <f t="shared" si="26"/>
        <v>386193.28331330419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386872.28176361322</v>
      </c>
      <c r="G54" s="2">
        <f t="shared" si="25"/>
        <v>386872.28176361322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390774.8679471612</v>
      </c>
      <c r="Q54" s="2">
        <f t="shared" si="26"/>
        <v>390774.8679471612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391379.47554293275</v>
      </c>
      <c r="G55" s="2">
        <f t="shared" si="25"/>
        <v>391379.47554293275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395356.45258101821</v>
      </c>
      <c r="Q55" s="2">
        <f t="shared" si="26"/>
        <v>395356.45258101821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395886.66932228208</v>
      </c>
      <c r="G56" s="2">
        <f t="shared" si="25"/>
        <v>395886.66932228208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399938.03721487522</v>
      </c>
      <c r="Q56" s="2">
        <f t="shared" si="26"/>
        <v>399938.03721487522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400393.8631016016</v>
      </c>
      <c r="G57" s="2">
        <f t="shared" si="25"/>
        <v>400393.8631016016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404519.62184873223</v>
      </c>
      <c r="Q57" s="2">
        <f t="shared" si="26"/>
        <v>404519.62184873223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404901.05688092113</v>
      </c>
      <c r="G58" s="2">
        <f t="shared" si="25"/>
        <v>404901.05688092113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409101.20648258924</v>
      </c>
      <c r="Q58" s="2">
        <f t="shared" si="26"/>
        <v>409101.20648258924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409408.25066027045</v>
      </c>
      <c r="G59" s="2">
        <f t="shared" si="25"/>
        <v>409408.25066027045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413682.79111644626</v>
      </c>
      <c r="Q59" s="2">
        <f t="shared" si="26"/>
        <v>413682.79111644626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413915.44443958998</v>
      </c>
      <c r="G60" s="2">
        <f t="shared" si="25"/>
        <v>413915.44443958998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418264.37575030327</v>
      </c>
      <c r="Q60" s="2">
        <f t="shared" si="26"/>
        <v>418264.37575030327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418422.6382189095</v>
      </c>
      <c r="G61" s="2">
        <f t="shared" si="25"/>
        <v>418422.6382189095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422845.96038413048</v>
      </c>
      <c r="Q61" s="2">
        <f t="shared" si="26"/>
        <v>422845.96038413048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422929.83199825883</v>
      </c>
      <c r="G62" s="2">
        <f t="shared" si="25"/>
        <v>422929.83199825883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427427.54501798749</v>
      </c>
      <c r="Q62" s="2">
        <f t="shared" si="26"/>
        <v>427427.54501798749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427437.02577757835</v>
      </c>
      <c r="G63" s="2">
        <f t="shared" si="25"/>
        <v>427437.02577757835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432009.1296518445</v>
      </c>
      <c r="Q63" s="2">
        <f t="shared" si="26"/>
        <v>432009.1296518445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431944.21955692768</v>
      </c>
      <c r="G64" s="2">
        <f t="shared" si="25"/>
        <v>431944.21955692768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436590.71428570151</v>
      </c>
      <c r="Q64" s="2">
        <f t="shared" si="26"/>
        <v>436590.71428570151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436451.41333624721</v>
      </c>
      <c r="G65" s="2">
        <f t="shared" si="25"/>
        <v>436451.41333624721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441172.29891955853</v>
      </c>
      <c r="Q65" s="2">
        <f t="shared" si="26"/>
        <v>441172.29891955853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440958.60711556673</v>
      </c>
      <c r="G66" s="2">
        <f t="shared" si="25"/>
        <v>440958.60711556673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445753.88355341554</v>
      </c>
      <c r="Q66" s="2">
        <f t="shared" si="26"/>
        <v>445753.88355341554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445465.80089491606</v>
      </c>
      <c r="G67" s="2">
        <f t="shared" si="25"/>
        <v>445465.80089491606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450335.46818727255</v>
      </c>
      <c r="Q67" s="2">
        <f t="shared" si="26"/>
        <v>450335.46818727255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449972.99467423558</v>
      </c>
      <c r="G68" s="2">
        <f t="shared" si="25"/>
        <v>449972.99467423558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454917.05282112956</v>
      </c>
      <c r="Q68" s="2">
        <f t="shared" si="26"/>
        <v>454917.05282112956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454480.18845355511</v>
      </c>
      <c r="G69" s="2">
        <f t="shared" si="25"/>
        <v>454480.18845355511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459498.63745495677</v>
      </c>
      <c r="Q69" s="2">
        <f t="shared" si="26"/>
        <v>459498.63745495677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458987.38223290443</v>
      </c>
      <c r="G70" s="2">
        <f t="shared" si="25"/>
        <v>458987.38223290443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464080.22208881378</v>
      </c>
      <c r="Q70" s="2">
        <f t="shared" si="26"/>
        <v>464080.22208881378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1</v>
      </c>
      <c r="C71" s="7"/>
      <c r="D71" s="2" t="e">
        <f t="shared" si="12"/>
        <v>#N/A</v>
      </c>
      <c r="E71" s="2" t="e">
        <f t="shared" si="22"/>
        <v>#N/A</v>
      </c>
      <c r="F71" s="2">
        <v>463494.57601222396</v>
      </c>
      <c r="G71" s="2">
        <f t="shared" si="25"/>
        <v>463494.57601222396</v>
      </c>
      <c r="H71" s="2">
        <f t="shared" si="13"/>
        <v>17710936.576012224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614887.28571428568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468661.80672267079</v>
      </c>
      <c r="Q71" s="2">
        <f t="shared" si="26"/>
        <v>468661.80672267079</v>
      </c>
      <c r="R71" s="2">
        <f t="shared" si="16"/>
        <v>18320988.806722671</v>
      </c>
      <c r="S71" s="2">
        <f t="shared" si="17"/>
        <v>463494.57601222396</v>
      </c>
      <c r="T71" s="2">
        <f t="shared" si="18"/>
        <v>10002.285714285681</v>
      </c>
      <c r="U71" s="2">
        <f t="shared" si="19"/>
        <v>468661.80672267079</v>
      </c>
      <c r="V71" s="2">
        <f t="shared" si="5"/>
        <v>618153.16666666663</v>
      </c>
      <c r="W71" s="2">
        <f t="shared" si="20"/>
        <v>13268.166666666628</v>
      </c>
      <c r="X71" s="2">
        <f t="shared" si="6"/>
        <v>455393.64005600417</v>
      </c>
      <c r="Y71" s="2">
        <f t="shared" si="7"/>
        <v>17702835.640056003</v>
      </c>
      <c r="Z71" s="2" t="str">
        <f t="shared" si="8"/>
        <v>HERE</v>
      </c>
      <c r="AA71" s="2">
        <f>IF(Z71="HERE",Y71,AA70+Graph!$G$1*1000)</f>
        <v>17702835.640056003</v>
      </c>
      <c r="AB71" s="2">
        <f t="shared" si="21"/>
        <v>455393.64005600289</v>
      </c>
      <c r="AC71" s="2">
        <f t="shared" si="9"/>
        <v>618153.16666666663</v>
      </c>
      <c r="AD71" s="3">
        <f t="shared" si="10"/>
        <v>17702835.640056003</v>
      </c>
      <c r="AE71" s="2">
        <f>IF(AE69&gt;=52800000,52800000,IF(AB50=Graph!G$1*1000,AE70+Graph!G$1*1000,AC71))</f>
        <v>618153.16666666663</v>
      </c>
      <c r="AF71" s="3">
        <f t="shared" si="11"/>
        <v>618153.16666666663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2</v>
      </c>
      <c r="C72" s="7"/>
      <c r="D72" s="2" t="e">
        <f t="shared" si="12"/>
        <v>#N/A</v>
      </c>
      <c r="E72" s="2" t="e">
        <f t="shared" si="22"/>
        <v>#N/A</v>
      </c>
      <c r="F72" s="2">
        <v>468001.76979154348</v>
      </c>
      <c r="G72" s="2">
        <f t="shared" si="25"/>
        <v>468001.76979154348</v>
      </c>
      <c r="H72" s="2">
        <f t="shared" si="13"/>
        <v>18178938.345803767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624889.57142857136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473243.39135652781</v>
      </c>
      <c r="Q72" s="2">
        <f t="shared" si="26"/>
        <v>473243.39135652781</v>
      </c>
      <c r="R72" s="2">
        <f t="shared" si="16"/>
        <v>18794232.198079199</v>
      </c>
      <c r="S72" s="2">
        <f t="shared" si="17"/>
        <v>468001.76979154348</v>
      </c>
      <c r="T72" s="2">
        <f t="shared" si="18"/>
        <v>10002.285714285681</v>
      </c>
      <c r="U72" s="2">
        <f t="shared" si="19"/>
        <v>473243.39135652781</v>
      </c>
      <c r="V72" s="2">
        <f t="shared" si="5"/>
        <v>631421.33333333337</v>
      </c>
      <c r="W72" s="2">
        <f t="shared" si="20"/>
        <v>13268.166666666744</v>
      </c>
      <c r="X72" s="2">
        <f t="shared" si="6"/>
        <v>459975.22468986106</v>
      </c>
      <c r="Y72" s="2">
        <f t="shared" si="7"/>
        <v>18162810.864745863</v>
      </c>
      <c r="Z72" s="2" t="str">
        <f t="shared" si="8"/>
        <v>HERE</v>
      </c>
      <c r="AA72" s="2">
        <f>IF(Z72="HERE",Y72,AA71+Graph!$G$1*1000)</f>
        <v>18162810.864745863</v>
      </c>
      <c r="AB72" s="2">
        <f t="shared" si="21"/>
        <v>459975.2246898599</v>
      </c>
      <c r="AC72" s="2">
        <f t="shared" si="9"/>
        <v>631421.33333333337</v>
      </c>
      <c r="AD72" s="3">
        <f t="shared" si="10"/>
        <v>18162810.864745863</v>
      </c>
      <c r="AE72" s="2">
        <f>IF(AE70&gt;=52800000,52800000,IF(AB51=Graph!G$1*1000,AE71+Graph!G$1*1000,AC72))</f>
        <v>631421.33333333337</v>
      </c>
      <c r="AF72" s="3">
        <f t="shared" si="11"/>
        <v>631421.33333333337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3</v>
      </c>
      <c r="C73" s="7"/>
      <c r="D73" s="2" t="e">
        <f t="shared" si="12"/>
        <v>#N/A</v>
      </c>
      <c r="E73" s="2" t="e">
        <f t="shared" si="22"/>
        <v>#N/A</v>
      </c>
      <c r="F73" s="2">
        <v>472508.96357089281</v>
      </c>
      <c r="G73" s="2">
        <f t="shared" si="25"/>
        <v>472508.96357089281</v>
      </c>
      <c r="H73" s="2">
        <f t="shared" si="13"/>
        <v>18651447.30937466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634891.85714285704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477824.97599038482</v>
      </c>
      <c r="Q73" s="2">
        <f t="shared" si="26"/>
        <v>477824.97599038482</v>
      </c>
      <c r="R73" s="2">
        <f t="shared" si="16"/>
        <v>19272057.174069583</v>
      </c>
      <c r="S73" s="2">
        <f t="shared" si="17"/>
        <v>472508.96357089281</v>
      </c>
      <c r="T73" s="2">
        <f t="shared" si="18"/>
        <v>10002.285714285681</v>
      </c>
      <c r="U73" s="2">
        <f t="shared" si="19"/>
        <v>477824.97599038482</v>
      </c>
      <c r="V73" s="2">
        <f t="shared" si="5"/>
        <v>644689.5</v>
      </c>
      <c r="W73" s="2">
        <f t="shared" si="20"/>
        <v>13268.166666666628</v>
      </c>
      <c r="X73" s="2">
        <f t="shared" si="6"/>
        <v>464556.80932371819</v>
      </c>
      <c r="Y73" s="2">
        <f t="shared" si="7"/>
        <v>18627367.67406958</v>
      </c>
      <c r="Z73" s="2" t="str">
        <f t="shared" si="8"/>
        <v>HERE</v>
      </c>
      <c r="AA73" s="2">
        <f>IF(Z73="HERE",Y73,AA72+Graph!$G$1*1000)</f>
        <v>18627367.67406958</v>
      </c>
      <c r="AB73" s="2">
        <f t="shared" si="21"/>
        <v>464556.80932371691</v>
      </c>
      <c r="AC73" s="2">
        <f t="shared" si="9"/>
        <v>644689.5</v>
      </c>
      <c r="AD73" s="3">
        <f t="shared" si="10"/>
        <v>18627367.67406958</v>
      </c>
      <c r="AE73" s="2">
        <f>IF(AE71&gt;=52800000,52800000,IF(AB52=Graph!G$1*1000,AE72+Graph!G$1*1000,AC73))</f>
        <v>644689.5</v>
      </c>
      <c r="AF73" s="3">
        <f t="shared" si="11"/>
        <v>644689.5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4</v>
      </c>
      <c r="C74" s="7"/>
      <c r="D74" s="2" t="e">
        <f t="shared" si="12"/>
        <v>#N/A</v>
      </c>
      <c r="E74" s="2" t="e">
        <f t="shared" si="22"/>
        <v>#N/A</v>
      </c>
      <c r="F74" s="2">
        <v>477016.15735021234</v>
      </c>
      <c r="G74" s="2">
        <f t="shared" si="25"/>
        <v>477016.15735021234</v>
      </c>
      <c r="H74" s="2">
        <f t="shared" si="13"/>
        <v>19128463.466724873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644894.14285714272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482406.56062424183</v>
      </c>
      <c r="Q74" s="2">
        <f t="shared" si="26"/>
        <v>482406.56062424183</v>
      </c>
      <c r="R74" s="2">
        <f t="shared" si="16"/>
        <v>19754463.734693825</v>
      </c>
      <c r="S74" s="2">
        <f t="shared" si="17"/>
        <v>477016.15735021234</v>
      </c>
      <c r="T74" s="2">
        <f t="shared" si="18"/>
        <v>10002.285714285681</v>
      </c>
      <c r="U74" s="2">
        <f t="shared" si="19"/>
        <v>482406.56062424183</v>
      </c>
      <c r="V74" s="2">
        <f t="shared" si="5"/>
        <v>657957.66666666663</v>
      </c>
      <c r="W74" s="2">
        <f t="shared" si="20"/>
        <v>13268.166666666628</v>
      </c>
      <c r="X74" s="2">
        <f t="shared" si="6"/>
        <v>469138.3939575752</v>
      </c>
      <c r="Y74" s="2">
        <f t="shared" si="7"/>
        <v>19096506.068027154</v>
      </c>
      <c r="Z74" s="2" t="str">
        <f t="shared" si="8"/>
        <v>HERE</v>
      </c>
      <c r="AA74" s="2">
        <f>IF(Z74="HERE",Y74,AA73+Graph!$G$1*1000)</f>
        <v>19096506.068027154</v>
      </c>
      <c r="AB74" s="2">
        <f t="shared" si="21"/>
        <v>469138.39395757392</v>
      </c>
      <c r="AC74" s="2">
        <f t="shared" si="9"/>
        <v>657957.66666666663</v>
      </c>
      <c r="AD74" s="3">
        <f t="shared" si="10"/>
        <v>19096506.068027154</v>
      </c>
      <c r="AE74" s="2">
        <f>IF(AE72&gt;=52800000,52800000,IF(AB53=Graph!G$1*1000,AE73+Graph!G$1*1000,AC74))</f>
        <v>657957.66666666663</v>
      </c>
      <c r="AF74" s="3">
        <f t="shared" si="11"/>
        <v>657957.66666666663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5</v>
      </c>
      <c r="C75" s="7"/>
      <c r="D75" s="2" t="e">
        <f t="shared" si="12"/>
        <v>#N/A</v>
      </c>
      <c r="E75" s="2" t="e">
        <f t="shared" si="22"/>
        <v>#N/A</v>
      </c>
      <c r="F75" s="2">
        <v>481523.35112953186</v>
      </c>
      <c r="G75" s="2">
        <f t="shared" si="25"/>
        <v>481523.35112953186</v>
      </c>
      <c r="H75" s="2">
        <f t="shared" si="13"/>
        <v>19609986.817854404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654896.42857142841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486988.14525809884</v>
      </c>
      <c r="Q75" s="2">
        <f t="shared" si="26"/>
        <v>486988.14525809884</v>
      </c>
      <c r="R75" s="2">
        <f t="shared" si="16"/>
        <v>20241451.879951924</v>
      </c>
      <c r="S75" s="2">
        <f t="shared" si="17"/>
        <v>481523.35112953186</v>
      </c>
      <c r="T75" s="2">
        <f t="shared" si="18"/>
        <v>10002.285714285681</v>
      </c>
      <c r="U75" s="2">
        <f t="shared" si="19"/>
        <v>486988.14525809884</v>
      </c>
      <c r="V75" s="2">
        <f t="shared" si="5"/>
        <v>671225.83333333337</v>
      </c>
      <c r="W75" s="2">
        <f t="shared" si="20"/>
        <v>13268.166666666744</v>
      </c>
      <c r="X75" s="2">
        <f t="shared" si="6"/>
        <v>473719.9785914321</v>
      </c>
      <c r="Y75" s="2">
        <f t="shared" si="7"/>
        <v>19570226.046618585</v>
      </c>
      <c r="Z75" s="2" t="str">
        <f t="shared" si="8"/>
        <v>HERE</v>
      </c>
      <c r="AA75" s="2">
        <f>IF(Z75="HERE",Y75,AA74+Graph!$G$1*1000)</f>
        <v>19570226.046618585</v>
      </c>
      <c r="AB75" s="2">
        <f t="shared" si="21"/>
        <v>473719.97859143093</v>
      </c>
      <c r="AC75" s="2">
        <f t="shared" si="9"/>
        <v>671225.83333333337</v>
      </c>
      <c r="AD75" s="3">
        <f t="shared" si="10"/>
        <v>19570226.046618585</v>
      </c>
      <c r="AE75" s="2">
        <f>IF(AE73&gt;=52800000,52800000,IF(AB54=Graph!G$1*1000,AE74+Graph!G$1*1000,AC75))</f>
        <v>671225.83333333337</v>
      </c>
      <c r="AF75" s="3">
        <f t="shared" si="11"/>
        <v>671225.83333333337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6</v>
      </c>
      <c r="C76" s="7"/>
      <c r="D76" s="2" t="e">
        <f t="shared" si="12"/>
        <v>#N/A</v>
      </c>
      <c r="E76" s="2" t="e">
        <f t="shared" si="22"/>
        <v>#N/A</v>
      </c>
      <c r="F76" s="2">
        <v>486030.54490888119</v>
      </c>
      <c r="G76" s="2">
        <f t="shared" si="25"/>
        <v>486030.54490888119</v>
      </c>
      <c r="H76" s="2">
        <f t="shared" si="13"/>
        <v>20096017.362763286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664898.71428571409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491569.72989195585</v>
      </c>
      <c r="Q76" s="2">
        <f t="shared" si="26"/>
        <v>491569.72989195585</v>
      </c>
      <c r="R76" s="2">
        <f t="shared" si="16"/>
        <v>20733021.60984388</v>
      </c>
      <c r="S76" s="2">
        <f t="shared" si="17"/>
        <v>486030.54490888119</v>
      </c>
      <c r="T76" s="2">
        <f t="shared" si="18"/>
        <v>10002.285714285681</v>
      </c>
      <c r="U76" s="2">
        <f t="shared" si="19"/>
        <v>491569.72989195585</v>
      </c>
      <c r="V76" s="2">
        <f t="shared" si="5"/>
        <v>684494</v>
      </c>
      <c r="W76" s="2">
        <f t="shared" si="20"/>
        <v>13268.166666666628</v>
      </c>
      <c r="X76" s="2">
        <f t="shared" si="6"/>
        <v>478301.56322528922</v>
      </c>
      <c r="Y76" s="2">
        <f t="shared" si="7"/>
        <v>20048527.609843872</v>
      </c>
      <c r="Z76" s="2" t="str">
        <f t="shared" si="8"/>
        <v>HERE</v>
      </c>
      <c r="AA76" s="2">
        <f>IF(Z76="HERE",Y76,AA75+Graph!$G$1*1000)</f>
        <v>20048527.609843872</v>
      </c>
      <c r="AB76" s="2">
        <f t="shared" si="21"/>
        <v>478301.56322528794</v>
      </c>
      <c r="AC76" s="2">
        <f t="shared" si="9"/>
        <v>684494</v>
      </c>
      <c r="AD76" s="3">
        <f t="shared" si="10"/>
        <v>20048527.609843872</v>
      </c>
      <c r="AE76" s="2">
        <f>IF(AE74&gt;=52800000,52800000,IF(AB55=Graph!G$1*1000,AE75+Graph!G$1*1000,AC76))</f>
        <v>684494</v>
      </c>
      <c r="AF76" s="3">
        <f t="shared" si="11"/>
        <v>684494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7</v>
      </c>
      <c r="C77" s="7"/>
      <c r="D77" s="2" t="e">
        <f t="shared" si="12"/>
        <v>#N/A</v>
      </c>
      <c r="E77" s="2" t="e">
        <f t="shared" si="22"/>
        <v>#N/A</v>
      </c>
      <c r="F77" s="2">
        <v>490537.73868820071</v>
      </c>
      <c r="G77" s="2">
        <f t="shared" si="25"/>
        <v>490537.73868820071</v>
      </c>
      <c r="H77" s="2">
        <f t="shared" si="13"/>
        <v>20586555.101451486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674900.99999999977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496151.31452581286</v>
      </c>
      <c r="Q77" s="2">
        <f t="shared" si="26"/>
        <v>496151.31452581286</v>
      </c>
      <c r="R77" s="2">
        <f t="shared" si="16"/>
        <v>21229172.924369693</v>
      </c>
      <c r="S77" s="2">
        <f t="shared" si="17"/>
        <v>490537.73868820071</v>
      </c>
      <c r="T77" s="2">
        <f t="shared" si="18"/>
        <v>10002.285714285681</v>
      </c>
      <c r="U77" s="2">
        <f t="shared" si="19"/>
        <v>496151.31452581286</v>
      </c>
      <c r="V77" s="2">
        <f t="shared" si="5"/>
        <v>697762.16666666663</v>
      </c>
      <c r="W77" s="2">
        <f t="shared" si="20"/>
        <v>13268.166666666628</v>
      </c>
      <c r="X77" s="2">
        <f t="shared" si="6"/>
        <v>482883.14785914624</v>
      </c>
      <c r="Y77" s="2">
        <f t="shared" si="7"/>
        <v>20531410.757703017</v>
      </c>
      <c r="Z77" s="2" t="str">
        <f t="shared" si="8"/>
        <v>HERE</v>
      </c>
      <c r="AA77" s="2">
        <f>IF(Z77="HERE",Y77,AA76+Graph!$G$1*1000)</f>
        <v>20531410.757703017</v>
      </c>
      <c r="AB77" s="2">
        <f t="shared" si="21"/>
        <v>482883.14785914496</v>
      </c>
      <c r="AC77" s="2">
        <f t="shared" si="9"/>
        <v>697762.16666666663</v>
      </c>
      <c r="AD77" s="3">
        <f t="shared" si="10"/>
        <v>20531410.757703017</v>
      </c>
      <c r="AE77" s="2">
        <f>IF(AE75&gt;=52800000,52800000,IF(AB56=Graph!G$1*1000,AE76+Graph!G$1*1000,AC77))</f>
        <v>697762.16666666663</v>
      </c>
      <c r="AF77" s="3">
        <f t="shared" si="11"/>
        <v>697762.16666666663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8</v>
      </c>
      <c r="C78" s="7"/>
      <c r="D78" s="2" t="e">
        <f t="shared" si="12"/>
        <v>#N/A</v>
      </c>
      <c r="E78" s="2" t="e">
        <f t="shared" si="22"/>
        <v>#N/A</v>
      </c>
      <c r="F78" s="2">
        <v>495044.93246752024</v>
      </c>
      <c r="G78" s="2">
        <f t="shared" si="25"/>
        <v>495044.93246752024</v>
      </c>
      <c r="H78" s="2">
        <f t="shared" si="13"/>
        <v>21081600.033919007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684903.28571428545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500732.89915964007</v>
      </c>
      <c r="Q78" s="2">
        <f t="shared" si="26"/>
        <v>500732.89915964007</v>
      </c>
      <c r="R78" s="2">
        <f t="shared" si="16"/>
        <v>21729905.823529333</v>
      </c>
      <c r="S78" s="2">
        <f t="shared" si="17"/>
        <v>495044.93246752024</v>
      </c>
      <c r="T78" s="2">
        <f t="shared" si="18"/>
        <v>10002.285714285681</v>
      </c>
      <c r="U78" s="2">
        <f t="shared" si="19"/>
        <v>500732.89915964007</v>
      </c>
      <c r="V78" s="2">
        <f t="shared" si="5"/>
        <v>711030.33333333337</v>
      </c>
      <c r="W78" s="2">
        <f t="shared" si="20"/>
        <v>13268.166666666744</v>
      </c>
      <c r="X78" s="2">
        <f t="shared" si="6"/>
        <v>487464.73249297333</v>
      </c>
      <c r="Y78" s="2">
        <f t="shared" si="7"/>
        <v>21018875.49019599</v>
      </c>
      <c r="Z78" s="2" t="str">
        <f t="shared" si="8"/>
        <v>HERE</v>
      </c>
      <c r="AA78" s="2">
        <f>IF(Z78="HERE",Y78,AA77+Graph!$G$1*1000)</f>
        <v>21018875.49019599</v>
      </c>
      <c r="AB78" s="2">
        <f t="shared" si="21"/>
        <v>487464.73249297217</v>
      </c>
      <c r="AC78" s="2">
        <f t="shared" si="9"/>
        <v>711030.33333333337</v>
      </c>
      <c r="AD78" s="3">
        <f t="shared" si="10"/>
        <v>21018875.49019599</v>
      </c>
      <c r="AE78" s="2">
        <f>IF(AE76&gt;=52800000,52800000,IF(AB57=Graph!G$1*1000,AE77+Graph!G$1*1000,AC78))</f>
        <v>711030.33333333337</v>
      </c>
      <c r="AF78" s="3">
        <f t="shared" si="11"/>
        <v>711030.33333333337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9</v>
      </c>
      <c r="C79" s="7"/>
      <c r="D79" s="2" t="e">
        <f t="shared" si="12"/>
        <v>#N/A</v>
      </c>
      <c r="E79" s="2" t="e">
        <f t="shared" si="22"/>
        <v>#N/A</v>
      </c>
      <c r="F79" s="2">
        <v>499552.12624686956</v>
      </c>
      <c r="G79" s="2">
        <f t="shared" si="25"/>
        <v>499552.12624686956</v>
      </c>
      <c r="H79" s="2">
        <f t="shared" si="13"/>
        <v>21581152.160165876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694905.57142857113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505314.48379349709</v>
      </c>
      <c r="Q79" s="2">
        <f t="shared" si="26"/>
        <v>505314.48379349709</v>
      </c>
      <c r="R79" s="2">
        <f t="shared" si="16"/>
        <v>22235220.30732283</v>
      </c>
      <c r="S79" s="2">
        <f t="shared" si="17"/>
        <v>499552.12624686956</v>
      </c>
      <c r="T79" s="2">
        <f t="shared" si="18"/>
        <v>10002.285714285681</v>
      </c>
      <c r="U79" s="2">
        <f t="shared" si="19"/>
        <v>505314.48379349709</v>
      </c>
      <c r="V79" s="2">
        <f t="shared" si="5"/>
        <v>724298.5</v>
      </c>
      <c r="W79" s="2">
        <f t="shared" si="20"/>
        <v>13268.166666666628</v>
      </c>
      <c r="X79" s="2">
        <f t="shared" si="6"/>
        <v>492046.31712683046</v>
      </c>
      <c r="Y79" s="2">
        <f t="shared" si="7"/>
        <v>21510921.807322819</v>
      </c>
      <c r="Z79" s="2" t="str">
        <f t="shared" si="8"/>
        <v>HERE</v>
      </c>
      <c r="AA79" s="2">
        <f>IF(Z79="HERE",Y79,AA78+Graph!$G$1*1000)</f>
        <v>21510921.807322819</v>
      </c>
      <c r="AB79" s="2">
        <f t="shared" si="21"/>
        <v>492046.31712682918</v>
      </c>
      <c r="AC79" s="2">
        <f t="shared" si="9"/>
        <v>724298.5</v>
      </c>
      <c r="AD79" s="3">
        <f t="shared" si="10"/>
        <v>21510921.807322819</v>
      </c>
      <c r="AE79" s="2">
        <f>IF(AE77&gt;=52800000,52800000,IF(AB58=Graph!G$1*1000,AE78+Graph!G$1*1000,AC79))</f>
        <v>724298.5</v>
      </c>
      <c r="AF79" s="3">
        <f t="shared" si="11"/>
        <v>724298.5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10</v>
      </c>
      <c r="C80" s="7"/>
      <c r="D80" s="2" t="e">
        <f t="shared" si="12"/>
        <v>#N/A</v>
      </c>
      <c r="E80" s="2" t="e">
        <f t="shared" si="22"/>
        <v>#N/A</v>
      </c>
      <c r="F80" s="2">
        <v>504059.32002618909</v>
      </c>
      <c r="G80" s="2">
        <f t="shared" si="25"/>
        <v>504059.32002618909</v>
      </c>
      <c r="H80" s="2">
        <f t="shared" si="13"/>
        <v>22085211.480192065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704907.85714285681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509896.0684273541</v>
      </c>
      <c r="Q80" s="2">
        <f t="shared" si="26"/>
        <v>509896.0684273541</v>
      </c>
      <c r="R80" s="2">
        <f t="shared" si="16"/>
        <v>22745116.375750184</v>
      </c>
      <c r="S80" s="2">
        <f t="shared" si="17"/>
        <v>504059.32002618909</v>
      </c>
      <c r="T80" s="2">
        <f t="shared" si="18"/>
        <v>10002.285714285681</v>
      </c>
      <c r="U80" s="2">
        <f t="shared" si="19"/>
        <v>509896.0684273541</v>
      </c>
      <c r="V80" s="2">
        <f t="shared" si="5"/>
        <v>737566.66666666663</v>
      </c>
      <c r="W80" s="2">
        <f t="shared" si="20"/>
        <v>13268.166666666628</v>
      </c>
      <c r="X80" s="2">
        <f t="shared" si="6"/>
        <v>496627.90176068747</v>
      </c>
      <c r="Y80" s="2">
        <f t="shared" si="7"/>
        <v>22007549.709083505</v>
      </c>
      <c r="Z80" s="2" t="str">
        <f t="shared" si="8"/>
        <v>HERE</v>
      </c>
      <c r="AA80" s="2">
        <f>IF(Z80="HERE",Y80,AA79+Graph!$G$1*1000)</f>
        <v>22007549.709083505</v>
      </c>
      <c r="AB80" s="2">
        <f t="shared" si="21"/>
        <v>496627.90176068619</v>
      </c>
      <c r="AC80" s="2">
        <f t="shared" si="9"/>
        <v>737566.66666666663</v>
      </c>
      <c r="AD80" s="3">
        <f t="shared" si="10"/>
        <v>22007549.709083505</v>
      </c>
      <c r="AE80" s="2">
        <f>IF(AE78&gt;=52800000,52800000,IF(AB59=Graph!G$1*1000,AE79+Graph!G$1*1000,AC80))</f>
        <v>737566.66666666663</v>
      </c>
      <c r="AF80" s="3">
        <f t="shared" si="11"/>
        <v>737566.66666666663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11</v>
      </c>
      <c r="C81" s="7"/>
      <c r="D81" s="2" t="e">
        <f t="shared" si="12"/>
        <v>#N/A</v>
      </c>
      <c r="E81" s="2" t="e">
        <f t="shared" si="22"/>
        <v>#N/A</v>
      </c>
      <c r="F81" s="2">
        <v>508566.51380550861</v>
      </c>
      <c r="G81" s="2">
        <f t="shared" si="25"/>
        <v>508566.51380550861</v>
      </c>
      <c r="H81" s="2">
        <f t="shared" si="13"/>
        <v>22593777.993997574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714910.14285714249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514477.65306121111</v>
      </c>
      <c r="Q81" s="2">
        <f t="shared" si="26"/>
        <v>514477.65306121111</v>
      </c>
      <c r="R81" s="2">
        <f t="shared" si="16"/>
        <v>23259594.028811395</v>
      </c>
      <c r="S81" s="2">
        <f t="shared" si="17"/>
        <v>508566.51380550861</v>
      </c>
      <c r="T81" s="2">
        <f t="shared" si="18"/>
        <v>10002.285714285681</v>
      </c>
      <c r="U81" s="2">
        <f t="shared" si="19"/>
        <v>514477.65306121111</v>
      </c>
      <c r="V81" s="2">
        <f t="shared" si="5"/>
        <v>750834.83333333326</v>
      </c>
      <c r="W81" s="2">
        <f t="shared" si="20"/>
        <v>13268.166666666628</v>
      </c>
      <c r="X81" s="2">
        <f t="shared" si="6"/>
        <v>501209.48639454448</v>
      </c>
      <c r="Y81" s="2">
        <f t="shared" si="7"/>
        <v>22508759.195478048</v>
      </c>
      <c r="Z81" s="2" t="str">
        <f t="shared" si="8"/>
        <v>HERE</v>
      </c>
      <c r="AA81" s="2">
        <f>IF(Z81="HERE",Y81,AA80+Graph!$G$1*1000)</f>
        <v>22508759.195478048</v>
      </c>
      <c r="AB81" s="2">
        <f t="shared" si="21"/>
        <v>501209.4863945432</v>
      </c>
      <c r="AC81" s="2">
        <f t="shared" si="9"/>
        <v>750834.83333333326</v>
      </c>
      <c r="AD81" s="3">
        <f t="shared" si="10"/>
        <v>22508759.195478048</v>
      </c>
      <c r="AE81" s="2">
        <f>IF(AE79&gt;=52800000,52800000,IF(AB60=Graph!G$1*1000,AE80+Graph!G$1*1000,AC81))</f>
        <v>750834.83333333326</v>
      </c>
      <c r="AF81" s="3">
        <f t="shared" si="11"/>
        <v>750834.83333333326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12</v>
      </c>
      <c r="C82" s="7"/>
      <c r="D82" s="2" t="e">
        <f t="shared" si="12"/>
        <v>#N/A</v>
      </c>
      <c r="E82" s="2" t="e">
        <f t="shared" si="22"/>
        <v>#N/A</v>
      </c>
      <c r="F82" s="2">
        <v>513073.70758485794</v>
      </c>
      <c r="G82" s="2">
        <f t="shared" si="25"/>
        <v>513073.70758485794</v>
      </c>
      <c r="H82" s="2">
        <f t="shared" si="13"/>
        <v>23106851.701582432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724912.42857142817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519059.23769506812</v>
      </c>
      <c r="Q82" s="2">
        <f t="shared" si="26"/>
        <v>519059.23769506812</v>
      </c>
      <c r="R82" s="2">
        <f t="shared" si="16"/>
        <v>23778653.266506463</v>
      </c>
      <c r="S82" s="2">
        <f t="shared" si="17"/>
        <v>513073.70758485794</v>
      </c>
      <c r="T82" s="2">
        <f t="shared" si="18"/>
        <v>10002.285714285681</v>
      </c>
      <c r="U82" s="2">
        <f t="shared" si="19"/>
        <v>519059.23769506812</v>
      </c>
      <c r="V82" s="2">
        <f t="shared" si="5"/>
        <v>764103</v>
      </c>
      <c r="W82" s="2">
        <f t="shared" si="20"/>
        <v>13268.166666666744</v>
      </c>
      <c r="X82" s="2">
        <f t="shared" si="6"/>
        <v>505791.07102840138</v>
      </c>
      <c r="Y82" s="2">
        <f t="shared" si="7"/>
        <v>23014550.266506448</v>
      </c>
      <c r="Z82" s="2" t="str">
        <f t="shared" si="8"/>
        <v>HERE</v>
      </c>
      <c r="AA82" s="2">
        <f>IF(Z82="HERE",Y82,AA81+Graph!$G$1*1000)</f>
        <v>23014550.266506448</v>
      </c>
      <c r="AB82" s="2">
        <f t="shared" si="21"/>
        <v>505791.07102840021</v>
      </c>
      <c r="AC82" s="2">
        <f t="shared" si="9"/>
        <v>764103</v>
      </c>
      <c r="AD82" s="3">
        <f t="shared" si="10"/>
        <v>23014550.266506448</v>
      </c>
      <c r="AE82" s="2">
        <f>IF(AE80&gt;=52800000,52800000,IF(AB61=Graph!G$1*1000,AE81+Graph!G$1*1000,AC82))</f>
        <v>764103</v>
      </c>
      <c r="AF82" s="3">
        <f t="shared" si="11"/>
        <v>764103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13</v>
      </c>
      <c r="C83" s="7"/>
      <c r="D83" s="2" t="e">
        <f t="shared" si="12"/>
        <v>#N/A</v>
      </c>
      <c r="E83" s="2" t="e">
        <f t="shared" si="22"/>
        <v>#N/A</v>
      </c>
      <c r="F83" s="2">
        <v>517580.90136417747</v>
      </c>
      <c r="G83" s="2">
        <f t="shared" si="25"/>
        <v>517580.90136417747</v>
      </c>
      <c r="H83" s="2">
        <f t="shared" si="13"/>
        <v>23624432.602946609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734914.71428571385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523640.82232892513</v>
      </c>
      <c r="Q83" s="2">
        <f t="shared" si="26"/>
        <v>523640.82232892513</v>
      </c>
      <c r="R83" s="2">
        <f t="shared" si="16"/>
        <v>24302294.088835388</v>
      </c>
      <c r="S83" s="2">
        <f t="shared" si="17"/>
        <v>517580.90136417747</v>
      </c>
      <c r="T83" s="2">
        <f t="shared" si="18"/>
        <v>10002.285714285681</v>
      </c>
      <c r="U83" s="2">
        <f t="shared" si="19"/>
        <v>523640.82232892513</v>
      </c>
      <c r="V83" s="2">
        <f t="shared" si="5"/>
        <v>777371.16666666663</v>
      </c>
      <c r="W83" s="2">
        <f t="shared" si="20"/>
        <v>13268.166666666628</v>
      </c>
      <c r="X83" s="2">
        <f t="shared" si="6"/>
        <v>510372.6556622585</v>
      </c>
      <c r="Y83" s="2">
        <f t="shared" si="7"/>
        <v>23524922.922168706</v>
      </c>
      <c r="Z83" s="2" t="str">
        <f t="shared" si="8"/>
        <v>HERE</v>
      </c>
      <c r="AA83" s="2">
        <f>IF(Z83="HERE",Y83,AA82+Graph!$G$1*1000)</f>
        <v>23524922.922168706</v>
      </c>
      <c r="AB83" s="2">
        <f t="shared" si="21"/>
        <v>510372.65566225722</v>
      </c>
      <c r="AC83" s="2">
        <f t="shared" si="9"/>
        <v>777371.16666666663</v>
      </c>
      <c r="AD83" s="3">
        <f t="shared" si="10"/>
        <v>23524922.922168706</v>
      </c>
      <c r="AE83" s="2">
        <f>IF(AE81&gt;=52800000,52800000,IF(AB62=Graph!G$1*1000,AE82+Graph!G$1*1000,AC83))</f>
        <v>777371.16666666663</v>
      </c>
      <c r="AF83" s="3">
        <f t="shared" si="11"/>
        <v>777371.16666666663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14</v>
      </c>
      <c r="C84" s="7"/>
      <c r="D84" s="2" t="e">
        <f t="shared" si="12"/>
        <v>#N/A</v>
      </c>
      <c r="E84" s="2" t="e">
        <f t="shared" si="22"/>
        <v>#N/A</v>
      </c>
      <c r="F84" s="2">
        <v>522088.09514349699</v>
      </c>
      <c r="G84" s="2">
        <f t="shared" si="25"/>
        <v>522088.09514349699</v>
      </c>
      <c r="H84" s="2">
        <f t="shared" si="13"/>
        <v>24146520.698090106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744916.99999999953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528222.40696278214</v>
      </c>
      <c r="Q84" s="2">
        <f t="shared" si="26"/>
        <v>528222.40696278214</v>
      </c>
      <c r="R84" s="2">
        <f t="shared" si="16"/>
        <v>24830516.495798171</v>
      </c>
      <c r="S84" s="2">
        <f t="shared" si="17"/>
        <v>522088.09514349699</v>
      </c>
      <c r="T84" s="2">
        <f t="shared" si="18"/>
        <v>10002.285714285681</v>
      </c>
      <c r="U84" s="2">
        <f t="shared" si="19"/>
        <v>528222.40696278214</v>
      </c>
      <c r="V84" s="2">
        <f t="shared" si="5"/>
        <v>790639.33333333326</v>
      </c>
      <c r="W84" s="2">
        <f t="shared" si="20"/>
        <v>13268.166666666628</v>
      </c>
      <c r="X84" s="2">
        <f t="shared" si="6"/>
        <v>514954.24029611552</v>
      </c>
      <c r="Y84" s="2">
        <f t="shared" si="7"/>
        <v>24039877.16246482</v>
      </c>
      <c r="Z84" s="2" t="str">
        <f t="shared" si="8"/>
        <v>HERE</v>
      </c>
      <c r="AA84" s="2">
        <f>IF(Z84="HERE",Y84,AA83+Graph!$G$1*1000)</f>
        <v>24039877.16246482</v>
      </c>
      <c r="AB84" s="2">
        <f t="shared" si="21"/>
        <v>514954.24029611424</v>
      </c>
      <c r="AC84" s="2">
        <f t="shared" si="9"/>
        <v>790639.33333333326</v>
      </c>
      <c r="AD84" s="3">
        <f t="shared" si="10"/>
        <v>24039877.16246482</v>
      </c>
      <c r="AE84" s="2">
        <f>IF(AE82&gt;=52800000,52800000,IF(AB63=Graph!G$1*1000,AE83+Graph!G$1*1000,AC84))</f>
        <v>790639.33333333326</v>
      </c>
      <c r="AF84" s="3">
        <f t="shared" si="11"/>
        <v>790639.33333333326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15</v>
      </c>
      <c r="C85" s="7"/>
      <c r="D85" s="2" t="e">
        <f t="shared" si="12"/>
        <v>#N/A</v>
      </c>
      <c r="E85" s="2" t="e">
        <f t="shared" si="22"/>
        <v>#N/A</v>
      </c>
      <c r="F85" s="2">
        <v>526595.28892284632</v>
      </c>
      <c r="G85" s="2">
        <f t="shared" si="25"/>
        <v>526595.28892284632</v>
      </c>
      <c r="H85" s="2">
        <f t="shared" si="13"/>
        <v>24673115.987012953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754919.28571428522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532803.99159663916</v>
      </c>
      <c r="Q85" s="2">
        <f t="shared" si="26"/>
        <v>532803.99159663916</v>
      </c>
      <c r="R85" s="2">
        <f t="shared" si="16"/>
        <v>25363320.48739481</v>
      </c>
      <c r="S85" s="2">
        <f t="shared" si="17"/>
        <v>526595.28892284632</v>
      </c>
      <c r="T85" s="2">
        <f t="shared" si="18"/>
        <v>10002.285714285681</v>
      </c>
      <c r="U85" s="2">
        <f t="shared" si="19"/>
        <v>532803.99159663916</v>
      </c>
      <c r="V85" s="2">
        <f t="shared" si="5"/>
        <v>803907.5</v>
      </c>
      <c r="W85" s="2">
        <f t="shared" si="20"/>
        <v>13268.166666666744</v>
      </c>
      <c r="X85" s="2">
        <f t="shared" si="6"/>
        <v>519535.82492997241</v>
      </c>
      <c r="Y85" s="2">
        <f t="shared" si="7"/>
        <v>24559412.987394791</v>
      </c>
      <c r="Z85" s="2" t="str">
        <f t="shared" si="8"/>
        <v>HERE</v>
      </c>
      <c r="AA85" s="2">
        <f>IF(Z85="HERE",Y85,AA84+Graph!$G$1*1000)</f>
        <v>24559412.987394791</v>
      </c>
      <c r="AB85" s="2">
        <f t="shared" si="21"/>
        <v>519535.82492997125</v>
      </c>
      <c r="AC85" s="2">
        <f t="shared" si="9"/>
        <v>803907.5</v>
      </c>
      <c r="AD85" s="3">
        <f t="shared" si="10"/>
        <v>24559412.987394791</v>
      </c>
      <c r="AE85" s="2">
        <f>IF(AE83&gt;=52800000,52800000,IF(AB64=Graph!G$1*1000,AE84+Graph!G$1*1000,AC85))</f>
        <v>803907.5</v>
      </c>
      <c r="AF85" s="3">
        <f t="shared" si="11"/>
        <v>803907.5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16</v>
      </c>
      <c r="C86" s="7"/>
      <c r="D86" s="2" t="e">
        <f t="shared" si="12"/>
        <v>#N/A</v>
      </c>
      <c r="E86" s="2" t="e">
        <f t="shared" si="22"/>
        <v>#N/A</v>
      </c>
      <c r="F86" s="2">
        <v>531102.48270216584</v>
      </c>
      <c r="G86" s="2">
        <f t="shared" si="25"/>
        <v>531102.48270216584</v>
      </c>
      <c r="H86" s="2">
        <f t="shared" si="13"/>
        <v>25204218.469715118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764921.5714285709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537385.57623049617</v>
      </c>
      <c r="Q86" s="2">
        <f t="shared" si="26"/>
        <v>537385.57623049617</v>
      </c>
      <c r="R86" s="2">
        <f t="shared" si="16"/>
        <v>25900706.063625306</v>
      </c>
      <c r="S86" s="2">
        <f t="shared" si="17"/>
        <v>531102.48270216584</v>
      </c>
      <c r="T86" s="2">
        <f t="shared" si="18"/>
        <v>10002.285714285681</v>
      </c>
      <c r="U86" s="2">
        <f t="shared" si="19"/>
        <v>537385.57623049617</v>
      </c>
      <c r="V86" s="2">
        <f t="shared" si="5"/>
        <v>817175.66666666663</v>
      </c>
      <c r="W86" s="2">
        <f t="shared" si="20"/>
        <v>13268.166666666628</v>
      </c>
      <c r="X86" s="2">
        <f t="shared" si="6"/>
        <v>524117.40956382954</v>
      </c>
      <c r="Y86" s="2">
        <f t="shared" si="7"/>
        <v>25083530.396958619</v>
      </c>
      <c r="Z86" s="2" t="str">
        <f t="shared" si="8"/>
        <v>HERE</v>
      </c>
      <c r="AA86" s="2">
        <f>IF(Z86="HERE",Y86,AA85+Graph!$G$1*1000)</f>
        <v>25083530.396958619</v>
      </c>
      <c r="AB86" s="2">
        <f t="shared" si="21"/>
        <v>524117.40956382826</v>
      </c>
      <c r="AC86" s="2">
        <f t="shared" si="9"/>
        <v>817175.66666666663</v>
      </c>
      <c r="AD86" s="3">
        <f t="shared" si="10"/>
        <v>25083530.396958619</v>
      </c>
      <c r="AE86" s="2">
        <f>IF(AE84&gt;=52800000,52800000,IF(AB65=Graph!G$1*1000,AE85+Graph!G$1*1000,AC86))</f>
        <v>817175.66666666663</v>
      </c>
      <c r="AF86" s="3">
        <f t="shared" si="11"/>
        <v>817175.66666666663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17</v>
      </c>
      <c r="C87" s="7"/>
      <c r="D87" s="2" t="e">
        <f t="shared" si="12"/>
        <v>#N/A</v>
      </c>
      <c r="E87" s="2" t="e">
        <f t="shared" si="22"/>
        <v>#N/A</v>
      </c>
      <c r="F87" s="2">
        <v>535609.67648151517</v>
      </c>
      <c r="G87" s="2">
        <f t="shared" si="25"/>
        <v>535609.67648151517</v>
      </c>
      <c r="H87" s="2">
        <f t="shared" si="13"/>
        <v>25739828.146196634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774923.85714285658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541967.16086432338</v>
      </c>
      <c r="Q87" s="2">
        <f t="shared" si="26"/>
        <v>541967.16086432338</v>
      </c>
      <c r="R87" s="2">
        <f t="shared" si="16"/>
        <v>26442673.224489629</v>
      </c>
      <c r="S87" s="2">
        <f t="shared" si="17"/>
        <v>535609.67648151517</v>
      </c>
      <c r="T87" s="2">
        <f t="shared" si="18"/>
        <v>10002.285714285681</v>
      </c>
      <c r="U87" s="2">
        <f t="shared" si="19"/>
        <v>541967.16086432338</v>
      </c>
      <c r="V87" s="2">
        <f t="shared" si="5"/>
        <v>830443.83333333326</v>
      </c>
      <c r="W87" s="2">
        <f t="shared" si="20"/>
        <v>13268.166666666628</v>
      </c>
      <c r="X87" s="2">
        <f t="shared" si="6"/>
        <v>528698.99419765675</v>
      </c>
      <c r="Y87" s="2">
        <f t="shared" si="7"/>
        <v>25612229.391156275</v>
      </c>
      <c r="Z87" s="2" t="str">
        <f t="shared" si="8"/>
        <v>HERE</v>
      </c>
      <c r="AA87" s="2">
        <f>IF(Z87="HERE",Y87,AA86+Graph!$G$1*1000)</f>
        <v>25612229.391156275</v>
      </c>
      <c r="AB87" s="2">
        <f t="shared" si="21"/>
        <v>528698.99419765547</v>
      </c>
      <c r="AC87" s="2">
        <f t="shared" si="9"/>
        <v>830443.83333333326</v>
      </c>
      <c r="AD87" s="3">
        <f t="shared" si="10"/>
        <v>25612229.391156275</v>
      </c>
      <c r="AE87" s="2">
        <f>IF(AE85&gt;=52800000,52800000,IF(AB66=Graph!G$1*1000,AE86+Graph!G$1*1000,AC87))</f>
        <v>830443.83333333326</v>
      </c>
      <c r="AF87" s="3">
        <f t="shared" si="11"/>
        <v>830443.83333333326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18</v>
      </c>
      <c r="C88" s="7"/>
      <c r="D88" s="2" t="e">
        <f t="shared" si="12"/>
        <v>#N/A</v>
      </c>
      <c r="E88" s="2" t="e">
        <f t="shared" si="22"/>
        <v>#N/A</v>
      </c>
      <c r="F88" s="2">
        <v>540116.87026083469</v>
      </c>
      <c r="G88" s="2">
        <f t="shared" si="25"/>
        <v>540116.87026083469</v>
      </c>
      <c r="H88" s="2">
        <f t="shared" si="13"/>
        <v>26279945.016457468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784926.14285714226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546548.74549818039</v>
      </c>
      <c r="Q88" s="2">
        <f t="shared" si="26"/>
        <v>546548.74549818039</v>
      </c>
      <c r="R88" s="2">
        <f t="shared" si="16"/>
        <v>26989221.96998781</v>
      </c>
      <c r="S88" s="2">
        <f t="shared" si="17"/>
        <v>540116.87026083469</v>
      </c>
      <c r="T88" s="2">
        <f t="shared" si="18"/>
        <v>10002.285714285681</v>
      </c>
      <c r="U88" s="2">
        <f t="shared" si="19"/>
        <v>546548.74549818039</v>
      </c>
      <c r="V88" s="2">
        <f t="shared" si="5"/>
        <v>843712</v>
      </c>
      <c r="W88" s="2">
        <f t="shared" si="20"/>
        <v>13268.166666666744</v>
      </c>
      <c r="X88" s="2">
        <f t="shared" si="6"/>
        <v>533280.57883151365</v>
      </c>
      <c r="Y88" s="2">
        <f t="shared" si="7"/>
        <v>26145509.969987787</v>
      </c>
      <c r="Z88" s="2" t="str">
        <f t="shared" si="8"/>
        <v>HERE</v>
      </c>
      <c r="AA88" s="2">
        <f>IF(Z88="HERE",Y88,AA87+Graph!$G$1*1000)</f>
        <v>26145509.969987787</v>
      </c>
      <c r="AB88" s="2">
        <f t="shared" si="21"/>
        <v>533280.57883151248</v>
      </c>
      <c r="AC88" s="2">
        <f t="shared" si="9"/>
        <v>843712</v>
      </c>
      <c r="AD88" s="3">
        <f t="shared" si="10"/>
        <v>26145509.969987787</v>
      </c>
      <c r="AE88" s="2">
        <f>IF(AE86&gt;=52800000,52800000,IF(AB67=Graph!G$1*1000,AE87+Graph!G$1*1000,AC88))</f>
        <v>843712</v>
      </c>
      <c r="AF88" s="3">
        <f t="shared" si="11"/>
        <v>843712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19</v>
      </c>
      <c r="C89" s="7"/>
      <c r="D89" s="2" t="e">
        <f t="shared" si="12"/>
        <v>#N/A</v>
      </c>
      <c r="E89" s="2" t="e">
        <f t="shared" si="22"/>
        <v>#N/A</v>
      </c>
      <c r="F89" s="2">
        <v>544624.06404015422</v>
      </c>
      <c r="G89" s="2">
        <f t="shared" si="25"/>
        <v>544624.06404015422</v>
      </c>
      <c r="H89" s="2">
        <f t="shared" si="13"/>
        <v>26824569.080497622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794928.42857142794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551130.3301320374</v>
      </c>
      <c r="Q89" s="2">
        <f t="shared" si="26"/>
        <v>551130.3301320374</v>
      </c>
      <c r="R89" s="2">
        <f t="shared" si="16"/>
        <v>27540352.300119847</v>
      </c>
      <c r="S89" s="2">
        <f t="shared" si="17"/>
        <v>544624.06404015422</v>
      </c>
      <c r="T89" s="2">
        <f t="shared" si="18"/>
        <v>10002.285714285681</v>
      </c>
      <c r="U89" s="2">
        <f t="shared" si="19"/>
        <v>551130.3301320374</v>
      </c>
      <c r="V89" s="2">
        <f t="shared" si="5"/>
        <v>856980.16666666663</v>
      </c>
      <c r="W89" s="2">
        <f t="shared" si="20"/>
        <v>13268.166666666628</v>
      </c>
      <c r="X89" s="2">
        <f t="shared" si="6"/>
        <v>537862.16346537077</v>
      </c>
      <c r="Y89" s="2">
        <f t="shared" si="7"/>
        <v>26683372.133453157</v>
      </c>
      <c r="Z89" s="2" t="str">
        <f t="shared" si="8"/>
        <v>HERE</v>
      </c>
      <c r="AA89" s="2">
        <f>IF(Z89="HERE",Y89,AA88+Graph!$G$1*1000)</f>
        <v>26683372.133453157</v>
      </c>
      <c r="AB89" s="2">
        <f t="shared" si="21"/>
        <v>537862.16346536949</v>
      </c>
      <c r="AC89" s="2">
        <f t="shared" si="9"/>
        <v>856980.16666666663</v>
      </c>
      <c r="AD89" s="3">
        <f t="shared" si="10"/>
        <v>26683372.133453157</v>
      </c>
      <c r="AE89" s="2">
        <f>IF(AE87&gt;=52800000,52800000,IF(AB68=Graph!G$1*1000,AE88+Graph!G$1*1000,AC89))</f>
        <v>856980.16666666663</v>
      </c>
      <c r="AF89" s="3">
        <f t="shared" si="11"/>
        <v>856980.16666666663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20</v>
      </c>
      <c r="C90" s="7"/>
      <c r="D90" s="2" t="e">
        <f t="shared" si="12"/>
        <v>#N/A</v>
      </c>
      <c r="E90" s="2" t="e">
        <f t="shared" si="22"/>
        <v>#N/A</v>
      </c>
      <c r="F90" s="2">
        <v>549131.25781950355</v>
      </c>
      <c r="G90" s="2">
        <f t="shared" si="25"/>
        <v>549131.25781950355</v>
      </c>
      <c r="H90" s="2">
        <f t="shared" si="13"/>
        <v>27373700.338317126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804930.71428571362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555711.91476589441</v>
      </c>
      <c r="Q90" s="2">
        <f t="shared" si="26"/>
        <v>555711.91476589441</v>
      </c>
      <c r="R90" s="2">
        <f t="shared" si="16"/>
        <v>28096064.214885741</v>
      </c>
      <c r="S90" s="2">
        <f t="shared" si="17"/>
        <v>549131.25781950355</v>
      </c>
      <c r="T90" s="2">
        <f t="shared" si="18"/>
        <v>10002.285714285681</v>
      </c>
      <c r="U90" s="2">
        <f t="shared" si="19"/>
        <v>555711.91476589441</v>
      </c>
      <c r="V90" s="2">
        <f t="shared" si="5"/>
        <v>870248.33333333326</v>
      </c>
      <c r="W90" s="2">
        <f t="shared" si="20"/>
        <v>13268.166666666628</v>
      </c>
      <c r="X90" s="2">
        <f t="shared" si="6"/>
        <v>542443.74809922779</v>
      </c>
      <c r="Y90" s="2">
        <f t="shared" si="7"/>
        <v>27225815.881552383</v>
      </c>
      <c r="Z90" s="2" t="str">
        <f t="shared" si="8"/>
        <v>HERE</v>
      </c>
      <c r="AA90" s="2">
        <f>IF(Z90="HERE",Y90,AA89+Graph!$G$1*1000)</f>
        <v>27225815.881552383</v>
      </c>
      <c r="AB90" s="2">
        <f t="shared" si="21"/>
        <v>542443.7480992265</v>
      </c>
      <c r="AC90" s="2">
        <f t="shared" si="9"/>
        <v>870248.33333333326</v>
      </c>
      <c r="AD90" s="3">
        <f t="shared" si="10"/>
        <v>27225815.881552383</v>
      </c>
      <c r="AE90" s="2">
        <f>IF(AE88&gt;=52800000,52800000,IF(AB69=Graph!G$1*1000,AE89+Graph!G$1*1000,AC90))</f>
        <v>870248.33333333326</v>
      </c>
      <c r="AF90" s="3">
        <f t="shared" si="11"/>
        <v>870248.33333333326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21</v>
      </c>
      <c r="C91" s="7"/>
      <c r="D91" s="2" t="e">
        <f t="shared" si="12"/>
        <v>#N/A</v>
      </c>
      <c r="E91" s="2" t="e">
        <f t="shared" si="22"/>
        <v>#N/A</v>
      </c>
      <c r="F91" s="2">
        <v>553638.45159882307</v>
      </c>
      <c r="G91" s="2">
        <f t="shared" si="25"/>
        <v>553638.45159882307</v>
      </c>
      <c r="H91" s="2">
        <f t="shared" si="13"/>
        <v>27927338.789915949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814932.9999999993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560293.49939975142</v>
      </c>
      <c r="Q91" s="2">
        <f t="shared" si="26"/>
        <v>560293.49939975142</v>
      </c>
      <c r="R91" s="2">
        <f t="shared" si="16"/>
        <v>28656357.714285493</v>
      </c>
      <c r="S91" s="2">
        <f t="shared" si="17"/>
        <v>553638.45159882307</v>
      </c>
      <c r="T91" s="2">
        <f t="shared" si="18"/>
        <v>10002.285714285681</v>
      </c>
      <c r="U91" s="2">
        <f t="shared" si="19"/>
        <v>560293.49939975142</v>
      </c>
      <c r="V91" s="2">
        <f t="shared" si="5"/>
        <v>883516.5</v>
      </c>
      <c r="W91" s="2">
        <f t="shared" si="20"/>
        <v>13268.166666666744</v>
      </c>
      <c r="X91" s="2">
        <f t="shared" si="6"/>
        <v>547025.33273308468</v>
      </c>
      <c r="Y91" s="2">
        <f t="shared" si="7"/>
        <v>27772841.214285467</v>
      </c>
      <c r="Z91" s="2" t="str">
        <f t="shared" si="8"/>
        <v>HERE</v>
      </c>
      <c r="AA91" s="2">
        <f>IF(Z91="HERE",Y91,AA90+Graph!$G$1*1000)</f>
        <v>27772841.214285467</v>
      </c>
      <c r="AB91" s="2">
        <f t="shared" si="21"/>
        <v>547025.33273308352</v>
      </c>
      <c r="AC91" s="2">
        <f t="shared" si="9"/>
        <v>883516.5</v>
      </c>
      <c r="AD91" s="3">
        <f t="shared" si="10"/>
        <v>27772841.214285467</v>
      </c>
      <c r="AE91" s="2">
        <f>IF(AE89&gt;=52800000,52800000,IF(AB70=Graph!G$1*1000,AE90+Graph!G$1*1000,AC91))</f>
        <v>883516.5</v>
      </c>
      <c r="AF91" s="3">
        <f t="shared" si="11"/>
        <v>883516.5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22</v>
      </c>
      <c r="C92" s="7"/>
      <c r="D92" s="2" t="e">
        <f t="shared" si="12"/>
        <v>#N/A</v>
      </c>
      <c r="E92" s="2" t="e">
        <f t="shared" si="22"/>
        <v>#N/A</v>
      </c>
      <c r="F92" s="2">
        <v>558145.6453781426</v>
      </c>
      <c r="G92" s="2">
        <f t="shared" si="25"/>
        <v>558145.6453781426</v>
      </c>
      <c r="H92" s="2">
        <f t="shared" si="13"/>
        <v>28485484.435294092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824935.28571428498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564875.08403360844</v>
      </c>
      <c r="Q92" s="2">
        <f t="shared" si="26"/>
        <v>564875.08403360844</v>
      </c>
      <c r="R92" s="2">
        <f t="shared" si="16"/>
        <v>29221232.798319101</v>
      </c>
      <c r="S92" s="2">
        <f t="shared" si="17"/>
        <v>558145.6453781426</v>
      </c>
      <c r="T92" s="2">
        <f t="shared" si="18"/>
        <v>10002.285714285681</v>
      </c>
      <c r="U92" s="2">
        <f t="shared" si="19"/>
        <v>564875.08403360844</v>
      </c>
      <c r="V92" s="2">
        <f t="shared" si="5"/>
        <v>896784.66666666663</v>
      </c>
      <c r="W92" s="2">
        <f t="shared" si="20"/>
        <v>13268.166666666628</v>
      </c>
      <c r="X92" s="2">
        <f t="shared" si="6"/>
        <v>551606.91736694181</v>
      </c>
      <c r="Y92" s="2">
        <f t="shared" si="7"/>
        <v>28324448.131652407</v>
      </c>
      <c r="Z92" s="2" t="str">
        <f t="shared" si="8"/>
        <v>HERE</v>
      </c>
      <c r="AA92" s="2">
        <f>IF(Z92="HERE",Y92,AA91+Graph!$G$1*1000)</f>
        <v>28324448.131652407</v>
      </c>
      <c r="AB92" s="2">
        <f t="shared" si="21"/>
        <v>551606.91736694053</v>
      </c>
      <c r="AC92" s="2">
        <f t="shared" si="9"/>
        <v>896784.66666666663</v>
      </c>
      <c r="AD92" s="3">
        <f t="shared" si="10"/>
        <v>28324448.131652407</v>
      </c>
      <c r="AE92" s="2">
        <f>IF(AE90&gt;=52800000,52800000,IF(AB71=Graph!G$1*1000,AE91+Graph!G$1*1000,AC92))</f>
        <v>896784.66666666663</v>
      </c>
      <c r="AF92" s="3">
        <f t="shared" si="11"/>
        <v>896784.66666666663</v>
      </c>
      <c r="AG92" s="3">
        <f t="shared" si="29"/>
        <v>15963459.734383736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23</v>
      </c>
      <c r="C93" s="7"/>
      <c r="D93" s="2" t="e">
        <f t="shared" si="12"/>
        <v>#N/A</v>
      </c>
      <c r="E93" s="2" t="e">
        <f t="shared" si="22"/>
        <v>#N/A</v>
      </c>
      <c r="F93" s="2">
        <v>562652.83915749192</v>
      </c>
      <c r="G93" s="2">
        <f t="shared" si="25"/>
        <v>562652.83915749192</v>
      </c>
      <c r="H93" s="2">
        <f t="shared" si="13"/>
        <v>29048137.274451584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834937.57142857066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569456.66866746545</v>
      </c>
      <c r="Q93" s="2">
        <f t="shared" si="26"/>
        <v>569456.66866746545</v>
      </c>
      <c r="R93" s="2">
        <f t="shared" si="16"/>
        <v>29790689.466986567</v>
      </c>
      <c r="S93" s="2">
        <f t="shared" si="17"/>
        <v>562652.83915749192</v>
      </c>
      <c r="T93" s="2">
        <f t="shared" si="18"/>
        <v>10002.285714285681</v>
      </c>
      <c r="U93" s="2">
        <f t="shared" si="19"/>
        <v>569456.66866746545</v>
      </c>
      <c r="V93" s="2">
        <f t="shared" si="5"/>
        <v>910052.83333333326</v>
      </c>
      <c r="W93" s="2">
        <f t="shared" si="20"/>
        <v>13268.166666666628</v>
      </c>
      <c r="X93" s="2">
        <f t="shared" si="6"/>
        <v>556188.50200079882</v>
      </c>
      <c r="Y93" s="2">
        <f t="shared" si="7"/>
        <v>28880636.633653205</v>
      </c>
      <c r="Z93" s="2" t="str">
        <f t="shared" si="8"/>
        <v>HERE</v>
      </c>
      <c r="AA93" s="2">
        <f>IF(Z93="HERE",Y93,AA92+Graph!$G$1*1000)</f>
        <v>28880636.633653205</v>
      </c>
      <c r="AB93" s="2">
        <f t="shared" si="21"/>
        <v>556188.50200079754</v>
      </c>
      <c r="AC93" s="2">
        <f t="shared" si="9"/>
        <v>910052.83333333326</v>
      </c>
      <c r="AD93" s="3">
        <f t="shared" si="10"/>
        <v>28880636.633653205</v>
      </c>
      <c r="AE93" s="2">
        <f>IF(AE91&gt;=52800000,52800000,IF(AB72=Graph!G$1*1000,AE92+Graph!G$1*1000,AC93))</f>
        <v>910052.83333333326</v>
      </c>
      <c r="AF93" s="3">
        <f t="shared" si="11"/>
        <v>910052.83333333326</v>
      </c>
      <c r="AG93" s="3">
        <f t="shared" si="29"/>
        <v>16378100.844937943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24</v>
      </c>
      <c r="C94" s="7"/>
      <c r="D94" s="2" t="e">
        <f t="shared" si="12"/>
        <v>#N/A</v>
      </c>
      <c r="E94" s="2" t="e">
        <f t="shared" si="22"/>
        <v>#N/A</v>
      </c>
      <c r="F94" s="2">
        <v>567160.03293681145</v>
      </c>
      <c r="G94" s="2">
        <f t="shared" si="25"/>
        <v>567160.03293681145</v>
      </c>
      <c r="H94" s="2">
        <f t="shared" si="13"/>
        <v>29615297.307388395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844939.85714285634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574038.25330132246</v>
      </c>
      <c r="Q94" s="2">
        <f t="shared" si="26"/>
        <v>574038.25330132246</v>
      </c>
      <c r="R94" s="2">
        <f t="shared" si="16"/>
        <v>30364727.720287889</v>
      </c>
      <c r="S94" s="2">
        <f t="shared" si="17"/>
        <v>567160.03293681145</v>
      </c>
      <c r="T94" s="2">
        <f t="shared" si="18"/>
        <v>10002.285714285681</v>
      </c>
      <c r="U94" s="2">
        <f t="shared" si="19"/>
        <v>574038.25330132246</v>
      </c>
      <c r="V94" s="2">
        <f t="shared" si="5"/>
        <v>923321</v>
      </c>
      <c r="W94" s="2">
        <f t="shared" si="20"/>
        <v>13268.166666666744</v>
      </c>
      <c r="X94" s="2">
        <f t="shared" si="6"/>
        <v>560770.08663465572</v>
      </c>
      <c r="Y94" s="2">
        <f t="shared" si="7"/>
        <v>29441406.720287859</v>
      </c>
      <c r="Z94" s="2" t="str">
        <f t="shared" si="8"/>
        <v>HERE</v>
      </c>
      <c r="AA94" s="2">
        <f>IF(Z94="HERE",Y94,AA93+Graph!$G$1*1000)</f>
        <v>29441406.720287859</v>
      </c>
      <c r="AB94" s="2">
        <f t="shared" si="21"/>
        <v>560770.08663465455</v>
      </c>
      <c r="AC94" s="2">
        <f t="shared" si="9"/>
        <v>923321</v>
      </c>
      <c r="AD94" s="3">
        <f t="shared" si="10"/>
        <v>29441406.720287859</v>
      </c>
      <c r="AE94" s="2">
        <f>IF(AE92&gt;=52800000,52800000,IF(AB73=Graph!G$1*1000,AE93+Graph!G$1*1000,AC94))</f>
        <v>923321</v>
      </c>
      <c r="AF94" s="3">
        <f t="shared" si="11"/>
        <v>923321</v>
      </c>
      <c r="AG94" s="3">
        <f t="shared" si="29"/>
        <v>16796865.381662622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25</v>
      </c>
      <c r="C95" s="7"/>
      <c r="D95" s="2" t="e">
        <f t="shared" si="12"/>
        <v>#N/A</v>
      </c>
      <c r="E95" s="2" t="e">
        <f t="shared" si="22"/>
        <v>#N/A</v>
      </c>
      <c r="F95" s="2">
        <v>571667.22671613097</v>
      </c>
      <c r="G95" s="2">
        <f t="shared" si="25"/>
        <v>571667.22671613097</v>
      </c>
      <c r="H95" s="2">
        <f t="shared" si="13"/>
        <v>30186964.534104526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854942.14285714203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578619.83793514967</v>
      </c>
      <c r="Q95" s="2">
        <f t="shared" si="26"/>
        <v>578619.83793514967</v>
      </c>
      <c r="R95" s="2">
        <f t="shared" si="16"/>
        <v>30943347.558223039</v>
      </c>
      <c r="S95" s="2">
        <f t="shared" si="17"/>
        <v>571667.22671613097</v>
      </c>
      <c r="T95" s="2">
        <f t="shared" si="18"/>
        <v>10002.285714285681</v>
      </c>
      <c r="U95" s="2">
        <f t="shared" si="19"/>
        <v>578619.83793514967</v>
      </c>
      <c r="V95" s="2">
        <f t="shared" si="5"/>
        <v>936589.16666666663</v>
      </c>
      <c r="W95" s="2">
        <f t="shared" si="20"/>
        <v>13268.166666666628</v>
      </c>
      <c r="X95" s="2">
        <f t="shared" si="6"/>
        <v>565351.67126848304</v>
      </c>
      <c r="Y95" s="2">
        <f t="shared" ref="Y95:Y158" si="30">IF(COUNT($C96)=0,IF(COUNT($C95)=1,C95,SUM(Y94+X95)),C95)</f>
        <v>30006758.391556341</v>
      </c>
      <c r="Z95" s="2" t="str">
        <f t="shared" si="8"/>
        <v>HERE</v>
      </c>
      <c r="AA95" s="2">
        <f>IF(Z95="HERE",Y95,AA94+Graph!$G$1*1000)</f>
        <v>30006758.391556341</v>
      </c>
      <c r="AB95" s="2">
        <f t="shared" si="21"/>
        <v>565351.67126848176</v>
      </c>
      <c r="AC95" s="2">
        <f t="shared" ref="AC95:AC158" si="31">IF(Z96="HERE",V95,AC94)</f>
        <v>936589.16666666663</v>
      </c>
      <c r="AD95" s="3">
        <f t="shared" si="10"/>
        <v>30006758.391556341</v>
      </c>
      <c r="AE95" s="2">
        <f>IF(AE93&gt;=52800000,52800000,IF(AB74=Graph!G$1*1000,AE94+Graph!G$1*1000,AC95))</f>
        <v>936589.16666666663</v>
      </c>
      <c r="AF95" s="3">
        <f t="shared" si="11"/>
        <v>936589.16666666663</v>
      </c>
      <c r="AG95" s="3">
        <f t="shared" si="29"/>
        <v>17219753.344557773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26</v>
      </c>
      <c r="C96" s="7"/>
      <c r="D96" s="2" t="e">
        <f t="shared" si="12"/>
        <v>#N/A</v>
      </c>
      <c r="E96" s="2" t="e">
        <f t="shared" si="22"/>
        <v>#N/A</v>
      </c>
      <c r="F96" s="2">
        <v>576174.4204954803</v>
      </c>
      <c r="G96" s="2">
        <f t="shared" si="25"/>
        <v>576174.4204954803</v>
      </c>
      <c r="H96" s="2">
        <f t="shared" ref="H96:H159" si="32">IF(COUNT($C97)=0,IF(COUNT($C96)=1,C96,SUM(H95+G96)),C96)</f>
        <v>30763138.954600006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864944.42857142771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583201.42256900668</v>
      </c>
      <c r="Q96" s="2">
        <f t="shared" si="26"/>
        <v>583201.42256900668</v>
      </c>
      <c r="R96" s="2">
        <f t="shared" ref="R96:R159" si="33">IF(COUNT($C97)=0,IF(COUNT($C96)=1,M96,SUM(R95+Q96)),M96)</f>
        <v>31526548.980792046</v>
      </c>
      <c r="S96" s="2">
        <f t="shared" si="17"/>
        <v>576174.4204954803</v>
      </c>
      <c r="T96" s="2">
        <f t="shared" si="18"/>
        <v>10002.285714285681</v>
      </c>
      <c r="U96" s="2">
        <f t="shared" si="19"/>
        <v>583201.42256900668</v>
      </c>
      <c r="V96" s="2">
        <f t="shared" si="5"/>
        <v>949857.33333333326</v>
      </c>
      <c r="W96" s="2">
        <f t="shared" si="20"/>
        <v>13268.166666666628</v>
      </c>
      <c r="X96" s="2">
        <f t="shared" si="6"/>
        <v>569933.25590234005</v>
      </c>
      <c r="Y96" s="2">
        <f t="shared" si="30"/>
        <v>30576691.64745868</v>
      </c>
      <c r="Z96" s="2" t="str">
        <f t="shared" si="8"/>
        <v>HERE</v>
      </c>
      <c r="AA96" s="2">
        <f>IF(Z96="HERE",Y96,AA95+Graph!$G$1*1000)</f>
        <v>30576691.64745868</v>
      </c>
      <c r="AB96" s="2">
        <f t="shared" si="21"/>
        <v>569933.25590233877</v>
      </c>
      <c r="AC96" s="2">
        <f t="shared" si="31"/>
        <v>949857.33333333326</v>
      </c>
      <c r="AD96" s="3">
        <f t="shared" si="10"/>
        <v>30576691.64745868</v>
      </c>
      <c r="AE96" s="2">
        <f>IF(AE94&gt;=52800000,52800000,IF(AB75=Graph!G$1*1000,AE95+Graph!G$1*1000,AC96))</f>
        <v>949857.33333333326</v>
      </c>
      <c r="AF96" s="3">
        <f t="shared" si="11"/>
        <v>949857.33333333326</v>
      </c>
      <c r="AG96" s="3">
        <f t="shared" si="29"/>
        <v>17646764.733623393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27</v>
      </c>
      <c r="C97" s="7"/>
      <c r="D97" s="2" t="e">
        <f t="shared" si="12"/>
        <v>#N/A</v>
      </c>
      <c r="E97" s="2" t="e">
        <f t="shared" si="22"/>
        <v>#N/A</v>
      </c>
      <c r="F97" s="2">
        <v>580681.61427479982</v>
      </c>
      <c r="G97" s="2">
        <f t="shared" si="25"/>
        <v>580681.61427479982</v>
      </c>
      <c r="H97" s="2">
        <f t="shared" si="32"/>
        <v>31343820.568874806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874946.71428571339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587783.00720286369</v>
      </c>
      <c r="Q97" s="2">
        <f t="shared" si="26"/>
        <v>587783.00720286369</v>
      </c>
      <c r="R97" s="2">
        <f t="shared" si="33"/>
        <v>32114331.987994909</v>
      </c>
      <c r="S97" s="2">
        <f t="shared" si="17"/>
        <v>580681.61427479982</v>
      </c>
      <c r="T97" s="2">
        <f t="shared" si="18"/>
        <v>10002.285714285681</v>
      </c>
      <c r="U97" s="2">
        <f t="shared" si="19"/>
        <v>587783.00720286369</v>
      </c>
      <c r="V97" s="2">
        <f t="shared" si="5"/>
        <v>963125.5</v>
      </c>
      <c r="W97" s="2">
        <f t="shared" si="20"/>
        <v>13268.166666666744</v>
      </c>
      <c r="X97" s="2">
        <f t="shared" si="6"/>
        <v>574514.84053619695</v>
      </c>
      <c r="Y97" s="2">
        <f t="shared" si="30"/>
        <v>31151206.487994876</v>
      </c>
      <c r="Z97" s="2" t="str">
        <f t="shared" si="8"/>
        <v>HERE</v>
      </c>
      <c r="AA97" s="2">
        <f>IF(Z97="HERE",Y97,AA96+Graph!$G$1*1000)</f>
        <v>31151206.487994876</v>
      </c>
      <c r="AB97" s="2">
        <f t="shared" si="21"/>
        <v>574514.84053619578</v>
      </c>
      <c r="AC97" s="2">
        <f t="shared" si="31"/>
        <v>963125.5</v>
      </c>
      <c r="AD97" s="3">
        <f t="shared" si="10"/>
        <v>31151206.487994876</v>
      </c>
      <c r="AE97" s="2">
        <f>IF(AE95&gt;=52800000,52800000,IF(AB76=Graph!G$1*1000,AE96+Graph!G$1*1000,AC97))</f>
        <v>963125.5</v>
      </c>
      <c r="AF97" s="3">
        <f t="shared" si="11"/>
        <v>963125.5</v>
      </c>
      <c r="AG97" s="3">
        <f t="shared" si="29"/>
        <v>18077899.548859484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28</v>
      </c>
      <c r="C98" s="7"/>
      <c r="D98" s="2" t="e">
        <f t="shared" si="12"/>
        <v>#N/A</v>
      </c>
      <c r="E98" s="2" t="e">
        <f t="shared" si="22"/>
        <v>#N/A</v>
      </c>
      <c r="F98" s="2">
        <v>585188.80805411935</v>
      </c>
      <c r="G98" s="2">
        <f t="shared" si="25"/>
        <v>585188.80805411935</v>
      </c>
      <c r="H98" s="2">
        <f t="shared" si="32"/>
        <v>31929009.376928926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884948.99999999907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592364.59183672071</v>
      </c>
      <c r="Q98" s="2">
        <f t="shared" si="26"/>
        <v>592364.59183672071</v>
      </c>
      <c r="R98" s="2">
        <f t="shared" si="33"/>
        <v>32706696.57983163</v>
      </c>
      <c r="S98" s="2">
        <f t="shared" si="17"/>
        <v>585188.80805411935</v>
      </c>
      <c r="T98" s="2">
        <f t="shared" si="18"/>
        <v>10002.285714285681</v>
      </c>
      <c r="U98" s="2">
        <f t="shared" si="19"/>
        <v>592364.59183672071</v>
      </c>
      <c r="V98" s="2">
        <f t="shared" si="5"/>
        <v>976393.66666666663</v>
      </c>
      <c r="W98" s="2">
        <f t="shared" si="20"/>
        <v>13268.166666666628</v>
      </c>
      <c r="X98" s="2">
        <f t="shared" si="6"/>
        <v>579096.42517005408</v>
      </c>
      <c r="Y98" s="2">
        <f t="shared" si="30"/>
        <v>31730302.913164929</v>
      </c>
      <c r="Z98" s="2" t="str">
        <f t="shared" si="8"/>
        <v>HERE</v>
      </c>
      <c r="AA98" s="2">
        <f>IF(Z98="HERE",Y98,AA97+Graph!$G$1*1000)</f>
        <v>31730302.913164929</v>
      </c>
      <c r="AB98" s="2">
        <f t="shared" si="21"/>
        <v>579096.4251700528</v>
      </c>
      <c r="AC98" s="2">
        <f t="shared" si="31"/>
        <v>976393.66666666663</v>
      </c>
      <c r="AD98" s="3">
        <f t="shared" si="10"/>
        <v>31730302.913164929</v>
      </c>
      <c r="AE98" s="2">
        <f>IF(AE96&gt;=52800000,52800000,IF(AB77=Graph!G$1*1000,AE97+Graph!G$1*1000,AC98))</f>
        <v>976393.66666666663</v>
      </c>
      <c r="AF98" s="3">
        <f t="shared" si="11"/>
        <v>976393.66666666663</v>
      </c>
      <c r="AG98" s="3">
        <f t="shared" si="29"/>
        <v>18513157.790266052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29</v>
      </c>
      <c r="C99" s="7"/>
      <c r="D99" s="2" t="e">
        <f t="shared" si="12"/>
        <v>#N/A</v>
      </c>
      <c r="E99" s="2" t="e">
        <f t="shared" si="22"/>
        <v>#N/A</v>
      </c>
      <c r="F99" s="2">
        <v>589696.00183346868</v>
      </c>
      <c r="G99" s="2">
        <f t="shared" si="25"/>
        <v>589696.00183346868</v>
      </c>
      <c r="H99" s="2">
        <f t="shared" si="32"/>
        <v>32518705.378762394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894951.28571428475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596946.17647057772</v>
      </c>
      <c r="Q99" s="2">
        <f t="shared" si="26"/>
        <v>596946.17647057772</v>
      </c>
      <c r="R99" s="2">
        <f t="shared" si="33"/>
        <v>33303642.756302208</v>
      </c>
      <c r="S99" s="2">
        <f t="shared" si="17"/>
        <v>589696.00183346868</v>
      </c>
      <c r="T99" s="2">
        <f t="shared" si="18"/>
        <v>10002.285714285681</v>
      </c>
      <c r="U99" s="2">
        <f t="shared" si="19"/>
        <v>596946.17647057772</v>
      </c>
      <c r="V99" s="2">
        <f t="shared" si="5"/>
        <v>989661.83333333326</v>
      </c>
      <c r="W99" s="2">
        <f t="shared" si="20"/>
        <v>13268.166666666628</v>
      </c>
      <c r="X99" s="2">
        <f t="shared" si="6"/>
        <v>583678.00980391109</v>
      </c>
      <c r="Y99" s="2">
        <f t="shared" si="30"/>
        <v>32313980.922968838</v>
      </c>
      <c r="Z99" s="2" t="str">
        <f t="shared" si="8"/>
        <v>HERE</v>
      </c>
      <c r="AA99" s="2">
        <f>IF(Z99="HERE",Y99,AA98+Graph!$G$1*1000)</f>
        <v>32313980.922968838</v>
      </c>
      <c r="AB99" s="2">
        <f t="shared" si="21"/>
        <v>583678.00980390981</v>
      </c>
      <c r="AC99" s="2">
        <f t="shared" si="31"/>
        <v>989661.83333333326</v>
      </c>
      <c r="AD99" s="3">
        <f t="shared" si="10"/>
        <v>32313980.922968838</v>
      </c>
      <c r="AE99" s="2">
        <f>IF(AE97&gt;=52800000,52800000,IF(AB78=Graph!G$1*1000,AE98+Graph!G$1*1000,AC99))</f>
        <v>989661.83333333326</v>
      </c>
      <c r="AF99" s="3">
        <f t="shared" si="11"/>
        <v>989661.83333333326</v>
      </c>
      <c r="AG99" s="3">
        <f t="shared" si="29"/>
        <v>18952539.457843058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30</v>
      </c>
      <c r="C100" s="14"/>
      <c r="D100" s="13" t="e">
        <f t="shared" si="12"/>
        <v>#N/A</v>
      </c>
      <c r="E100" s="13" t="e">
        <f t="shared" si="22"/>
        <v>#N/A</v>
      </c>
      <c r="F100" s="13">
        <v>594203.1956127882</v>
      </c>
      <c r="G100" s="2">
        <f t="shared" si="25"/>
        <v>594203.1956127882</v>
      </c>
      <c r="H100" s="13">
        <f t="shared" si="32"/>
        <v>33112908.574375182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904953.57142857043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601527.76110443473</v>
      </c>
      <c r="Q100" s="2">
        <f t="shared" si="26"/>
        <v>601527.76110443473</v>
      </c>
      <c r="R100" s="13">
        <f t="shared" si="33"/>
        <v>33905170.517406642</v>
      </c>
      <c r="S100" s="13">
        <f t="shared" si="17"/>
        <v>594203.1956127882</v>
      </c>
      <c r="T100" s="13">
        <f t="shared" si="18"/>
        <v>10002.285714285681</v>
      </c>
      <c r="U100" s="13">
        <f t="shared" si="19"/>
        <v>601527.76110443473</v>
      </c>
      <c r="V100" s="13">
        <f t="shared" si="5"/>
        <v>1002930</v>
      </c>
      <c r="W100" s="13">
        <f t="shared" si="20"/>
        <v>13268.166666666744</v>
      </c>
      <c r="X100" s="13">
        <f t="shared" si="6"/>
        <v>588259.59443776798</v>
      </c>
      <c r="Y100" s="2">
        <f t="shared" si="30"/>
        <v>32902240.517406605</v>
      </c>
      <c r="Z100" s="2" t="str">
        <f t="shared" si="8"/>
        <v>HERE</v>
      </c>
      <c r="AA100" s="2">
        <f>IF(Z100="HERE",Y100,AA99+Graph!$G$1*1000)</f>
        <v>32902240.517406605</v>
      </c>
      <c r="AB100" s="2">
        <f t="shared" si="21"/>
        <v>588259.59443776682</v>
      </c>
      <c r="AC100" s="2">
        <f t="shared" si="31"/>
        <v>1002930</v>
      </c>
      <c r="AD100" s="3">
        <f t="shared" si="10"/>
        <v>32902240.517406605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19396044.55159054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31</v>
      </c>
      <c r="C101" s="7"/>
      <c r="D101" s="2" t="e">
        <f t="shared" si="12"/>
        <v>#N/A</v>
      </c>
      <c r="E101" s="2" t="e">
        <f t="shared" si="22"/>
        <v>#N/A</v>
      </c>
      <c r="F101" s="2">
        <v>598710.38939210773</v>
      </c>
      <c r="G101" s="2">
        <f t="shared" si="25"/>
        <v>598710.38939210773</v>
      </c>
      <c r="H101" s="2">
        <f t="shared" si="32"/>
        <v>33711618.96376729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914955.85714285611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606109.34573829174</v>
      </c>
      <c r="Q101" s="2">
        <f t="shared" si="26"/>
        <v>606109.34573829174</v>
      </c>
      <c r="R101" s="2">
        <f t="shared" si="33"/>
        <v>34511279.863144934</v>
      </c>
      <c r="S101" s="2">
        <f t="shared" si="17"/>
        <v>598710.38939210773</v>
      </c>
      <c r="T101" s="2">
        <f t="shared" si="18"/>
        <v>10002.285714285681</v>
      </c>
      <c r="U101" s="2">
        <f t="shared" si="19"/>
        <v>606109.34573829174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552671.63145257742</v>
      </c>
      <c r="Y101" s="2">
        <f t="shared" si="30"/>
        <v>33454912.148859184</v>
      </c>
      <c r="Z101" s="2" t="str">
        <f t="shared" si="8"/>
        <v>HERE</v>
      </c>
      <c r="AA101" s="2">
        <f>IF(Z101="HERE",Y101,AA100+Graph!$G$1*1000)</f>
        <v>33454912.148859184</v>
      </c>
      <c r="AB101" s="2">
        <f t="shared" si="21"/>
        <v>552671.63145257905</v>
      </c>
      <c r="AC101" s="2">
        <f t="shared" si="31"/>
        <v>1056367.7142857143</v>
      </c>
      <c r="AD101" s="3">
        <f t="shared" si="10"/>
        <v>33454912.148859184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19843673.071508486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32</v>
      </c>
      <c r="C102" s="7"/>
      <c r="D102" s="2" t="e">
        <f t="shared" si="12"/>
        <v>#N/A</v>
      </c>
      <c r="E102" s="2" t="e">
        <f t="shared" si="22"/>
        <v>#N/A</v>
      </c>
      <c r="F102" s="2">
        <v>603217.58317145705</v>
      </c>
      <c r="G102" s="2">
        <f t="shared" ref="G102:G165" si="35">IF(F102&gt;800000,$AK$31*1000,F102)</f>
        <v>603217.58317145705</v>
      </c>
      <c r="H102" s="2">
        <f t="shared" si="32"/>
        <v>34314836.546938747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924958.14285714179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610690.93037214875</v>
      </c>
      <c r="Q102" s="2">
        <f t="shared" ref="Q102:Q165" si="36">IF(P102&gt;800000,800000,P102)</f>
        <v>610690.93037214875</v>
      </c>
      <c r="R102" s="2">
        <f t="shared" si="33"/>
        <v>35121970.793517083</v>
      </c>
      <c r="S102" s="2">
        <f t="shared" si="17"/>
        <v>603217.58317145705</v>
      </c>
      <c r="T102" s="2">
        <f t="shared" si="18"/>
        <v>10002.285714285681</v>
      </c>
      <c r="U102" s="2">
        <f t="shared" si="19"/>
        <v>610690.93037214875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557253.21608643443</v>
      </c>
      <c r="Y102" s="2">
        <f t="shared" si="30"/>
        <v>34012165.36494562</v>
      </c>
      <c r="Z102" s="2" t="str">
        <f t="shared" si="8"/>
        <v>HERE</v>
      </c>
      <c r="AA102" s="2">
        <f>IF(Z102="HERE",Y102,AA101+Graph!$G$1*1000)</f>
        <v>34012165.36494562</v>
      </c>
      <c r="AB102" s="2">
        <f t="shared" si="21"/>
        <v>557253.21608643606</v>
      </c>
      <c r="AC102" s="2">
        <f t="shared" si="31"/>
        <v>1109805.4285714286</v>
      </c>
      <c r="AD102" s="3">
        <f t="shared" si="10"/>
        <v>34012165.36494562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20295425.017596912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33</v>
      </c>
      <c r="C103" s="7"/>
      <c r="D103" s="2" t="e">
        <f t="shared" si="12"/>
        <v>#N/A</v>
      </c>
      <c r="E103" s="2" t="e">
        <f t="shared" si="22"/>
        <v>#N/A</v>
      </c>
      <c r="F103" s="2">
        <v>607724.77695077658</v>
      </c>
      <c r="G103" s="2">
        <f t="shared" si="35"/>
        <v>607724.77695077658</v>
      </c>
      <c r="H103" s="2">
        <f t="shared" si="32"/>
        <v>34922561.323889524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934960.42857142747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615272.51500600576</v>
      </c>
      <c r="Q103" s="2">
        <f t="shared" si="36"/>
        <v>615272.51500600576</v>
      </c>
      <c r="R103" s="2">
        <f t="shared" si="33"/>
        <v>35737243.308523089</v>
      </c>
      <c r="S103" s="2">
        <f t="shared" si="17"/>
        <v>607724.77695077658</v>
      </c>
      <c r="T103" s="2">
        <f t="shared" si="18"/>
        <v>10002.285714285681</v>
      </c>
      <c r="U103" s="2">
        <f t="shared" si="19"/>
        <v>615272.51500600576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561834.80072029168</v>
      </c>
      <c r="Y103" s="2">
        <f t="shared" si="30"/>
        <v>34574000.16566591</v>
      </c>
      <c r="Z103" s="2" t="str">
        <f t="shared" si="8"/>
        <v>HERE</v>
      </c>
      <c r="AA103" s="2">
        <f>IF(Z103="HERE",Y103,AA102+Graph!$G$1*1000)</f>
        <v>34574000.16566591</v>
      </c>
      <c r="AB103" s="2">
        <f t="shared" si="21"/>
        <v>561834.80072028935</v>
      </c>
      <c r="AC103" s="2">
        <f t="shared" si="31"/>
        <v>1163243.1428571427</v>
      </c>
      <c r="AD103" s="3">
        <f t="shared" si="10"/>
        <v>34574000.16566591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20751300.389855802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34</v>
      </c>
      <c r="C104" s="7"/>
      <c r="D104" s="2" t="e">
        <f t="shared" si="12"/>
        <v>#N/A</v>
      </c>
      <c r="E104" s="2" t="e">
        <f t="shared" si="22"/>
        <v>#N/A</v>
      </c>
      <c r="F104" s="2">
        <v>612231.9707300961</v>
      </c>
      <c r="G104" s="2">
        <f t="shared" si="35"/>
        <v>612231.9707300961</v>
      </c>
      <c r="H104" s="2">
        <f t="shared" si="32"/>
        <v>35534793.29461962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944962.71428571315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619854.09963983297</v>
      </c>
      <c r="Q104" s="2">
        <f t="shared" si="36"/>
        <v>619854.09963983297</v>
      </c>
      <c r="R104" s="2">
        <f t="shared" si="33"/>
        <v>36357097.408162922</v>
      </c>
      <c r="S104" s="2">
        <f t="shared" si="17"/>
        <v>612231.9707300961</v>
      </c>
      <c r="T104" s="2">
        <f t="shared" si="18"/>
        <v>10002.285714285681</v>
      </c>
      <c r="U104" s="2">
        <f t="shared" si="19"/>
        <v>619854.09963983297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566416.38535411865</v>
      </c>
      <c r="Y104" s="2">
        <f t="shared" si="30"/>
        <v>35140416.551020026</v>
      </c>
      <c r="Z104" s="2" t="str">
        <f t="shared" si="8"/>
        <v>HERE</v>
      </c>
      <c r="AA104" s="2">
        <f>IF(Z104="HERE",Y104,AA103+Graph!$G$1*1000)</f>
        <v>35140416.551020026</v>
      </c>
      <c r="AB104" s="2">
        <f t="shared" si="21"/>
        <v>566416.38535411656</v>
      </c>
      <c r="AC104" s="2">
        <f t="shared" si="31"/>
        <v>1216680.857142857</v>
      </c>
      <c r="AD104" s="3">
        <f t="shared" si="10"/>
        <v>35140416.551020026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21211299.188285168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35</v>
      </c>
      <c r="C105" s="7"/>
      <c r="D105" s="2" t="e">
        <f t="shared" si="12"/>
        <v>#N/A</v>
      </c>
      <c r="E105" s="2" t="e">
        <f t="shared" si="22"/>
        <v>#N/A</v>
      </c>
      <c r="F105" s="2">
        <v>616739.16450944543</v>
      </c>
      <c r="G105" s="2">
        <f t="shared" si="35"/>
        <v>616739.16450944543</v>
      </c>
      <c r="H105" s="2">
        <f t="shared" si="32"/>
        <v>36151532.459129065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954964.99999999884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624435.68427368999</v>
      </c>
      <c r="Q105" s="2">
        <f t="shared" si="36"/>
        <v>624435.68427368999</v>
      </c>
      <c r="R105" s="2">
        <f t="shared" si="33"/>
        <v>36981533.092436612</v>
      </c>
      <c r="S105" s="2">
        <f t="shared" si="17"/>
        <v>616739.16450944543</v>
      </c>
      <c r="T105" s="2">
        <f t="shared" si="18"/>
        <v>10002.285714285681</v>
      </c>
      <c r="U105" s="2">
        <f t="shared" si="19"/>
        <v>624435.68427368999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570997.96998797567</v>
      </c>
      <c r="Y105" s="2">
        <f t="shared" si="30"/>
        <v>35711414.521008</v>
      </c>
      <c r="Z105" s="2" t="str">
        <f t="shared" si="8"/>
        <v>HERE</v>
      </c>
      <c r="AA105" s="2">
        <f>IF(Z105="HERE",Y105,AA104+Graph!$G$1*1000)</f>
        <v>35711414.521008</v>
      </c>
      <c r="AB105" s="2">
        <f t="shared" si="21"/>
        <v>570997.96998797357</v>
      </c>
      <c r="AC105" s="2">
        <f t="shared" si="31"/>
        <v>1270118.5714285714</v>
      </c>
      <c r="AD105" s="3">
        <f t="shared" si="10"/>
        <v>35711414.521008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21675421.412885003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36</v>
      </c>
      <c r="C106" s="7"/>
      <c r="D106" s="2" t="e">
        <f t="shared" si="12"/>
        <v>#N/A</v>
      </c>
      <c r="E106" s="2" t="e">
        <f t="shared" si="22"/>
        <v>#N/A</v>
      </c>
      <c r="F106" s="2">
        <v>621246.35828876495</v>
      </c>
      <c r="G106" s="2">
        <f t="shared" si="35"/>
        <v>621246.35828876495</v>
      </c>
      <c r="H106" s="2">
        <f t="shared" si="32"/>
        <v>36772778.81741783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964967.28571428452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629017.268907547</v>
      </c>
      <c r="Q106" s="2">
        <f t="shared" si="36"/>
        <v>629017.268907547</v>
      </c>
      <c r="R106" s="2">
        <f t="shared" si="33"/>
        <v>37610550.361344159</v>
      </c>
      <c r="S106" s="2">
        <f t="shared" si="17"/>
        <v>621246.35828876495</v>
      </c>
      <c r="T106" s="2">
        <f t="shared" si="18"/>
        <v>10002.285714285681</v>
      </c>
      <c r="U106" s="2">
        <f t="shared" si="19"/>
        <v>629017.268907547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575579.55462183268</v>
      </c>
      <c r="Y106" s="2">
        <f t="shared" si="30"/>
        <v>36286994.07562983</v>
      </c>
      <c r="Z106" s="2" t="str">
        <f t="shared" si="8"/>
        <v>HERE</v>
      </c>
      <c r="AA106" s="2">
        <f>IF(Z106="HERE",Y106,AA105+Graph!$G$1*1000)</f>
        <v>36286994.07562983</v>
      </c>
      <c r="AB106" s="2">
        <f t="shared" si="21"/>
        <v>575579.55462183058</v>
      </c>
      <c r="AC106" s="2">
        <f t="shared" si="31"/>
        <v>1323556.2857142857</v>
      </c>
      <c r="AD106" s="3">
        <f t="shared" si="10"/>
        <v>36286994.07562983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22143667.063655313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37</v>
      </c>
      <c r="C107" s="7"/>
      <c r="D107" s="2" t="e">
        <f t="shared" si="12"/>
        <v>#N/A</v>
      </c>
      <c r="E107" s="2" t="e">
        <f t="shared" si="22"/>
        <v>#N/A</v>
      </c>
      <c r="F107" s="2">
        <v>625753.55206811428</v>
      </c>
      <c r="G107" s="2">
        <f t="shared" si="35"/>
        <v>625753.55206811428</v>
      </c>
      <c r="H107" s="2">
        <f t="shared" si="32"/>
        <v>37398532.369485945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974969.5714285702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633598.85354140401</v>
      </c>
      <c r="Q107" s="2">
        <f t="shared" si="36"/>
        <v>633598.85354140401</v>
      </c>
      <c r="R107" s="2">
        <f t="shared" si="33"/>
        <v>38244149.214885563</v>
      </c>
      <c r="S107" s="2">
        <f t="shared" si="17"/>
        <v>625753.55206811428</v>
      </c>
      <c r="T107" s="2">
        <f t="shared" si="18"/>
        <v>10002.285714285681</v>
      </c>
      <c r="U107" s="2">
        <f t="shared" si="19"/>
        <v>633598.85354140401</v>
      </c>
      <c r="V107" s="2">
        <f t="shared" si="34"/>
        <v>1376994</v>
      </c>
      <c r="W107" s="2">
        <f t="shared" si="20"/>
        <v>53437.714285714319</v>
      </c>
      <c r="X107" s="2">
        <f t="shared" si="6"/>
        <v>580161.13925568969</v>
      </c>
      <c r="Y107" s="2">
        <f t="shared" si="30"/>
        <v>36867155.214885518</v>
      </c>
      <c r="Z107" s="2" t="str">
        <f t="shared" si="8"/>
        <v>HERE</v>
      </c>
      <c r="AA107" s="2">
        <f>IF(Z107="HERE",Y107,AA106+Graph!$G$1*1000)</f>
        <v>36867155.214885518</v>
      </c>
      <c r="AB107" s="2">
        <f t="shared" si="21"/>
        <v>580161.13925568759</v>
      </c>
      <c r="AC107" s="2">
        <f t="shared" si="31"/>
        <v>1376994</v>
      </c>
      <c r="AD107" s="3">
        <f t="shared" si="10"/>
        <v>36867155.214885518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22616036.140596092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38</v>
      </c>
      <c r="C108" s="7"/>
      <c r="D108" s="2" t="e">
        <f t="shared" si="12"/>
        <v>#N/A</v>
      </c>
      <c r="E108" s="2" t="e">
        <f t="shared" si="22"/>
        <v>#N/A</v>
      </c>
      <c r="F108" s="2">
        <v>630260.74584743381</v>
      </c>
      <c r="G108" s="2">
        <f t="shared" si="35"/>
        <v>630260.74584743381</v>
      </c>
      <c r="H108" s="2">
        <f t="shared" si="32"/>
        <v>38028793.115333378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984971.85714285588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638180.43817526102</v>
      </c>
      <c r="Q108" s="2">
        <f t="shared" si="36"/>
        <v>638180.43817526102</v>
      </c>
      <c r="R108" s="2">
        <f t="shared" si="33"/>
        <v>38882329.653060824</v>
      </c>
      <c r="S108" s="2">
        <f t="shared" si="17"/>
        <v>630260.74584743381</v>
      </c>
      <c r="T108" s="2">
        <f t="shared" si="18"/>
        <v>10002.285714285681</v>
      </c>
      <c r="U108" s="2">
        <f t="shared" si="19"/>
        <v>638180.43817526102</v>
      </c>
      <c r="V108" s="2">
        <f t="shared" si="34"/>
        <v>1508825.75</v>
      </c>
      <c r="W108" s="2">
        <f t="shared" si="20"/>
        <v>131831.75</v>
      </c>
      <c r="X108" s="2">
        <f t="shared" si="6"/>
        <v>506348.68817526102</v>
      </c>
      <c r="Y108" s="2">
        <f t="shared" si="30"/>
        <v>37373503.903060779</v>
      </c>
      <c r="Z108" s="2" t="str">
        <f t="shared" si="8"/>
        <v>HERE</v>
      </c>
      <c r="AA108" s="2">
        <f>IF(Z108="HERE",Y108,AA107+Graph!$G$1*1000)</f>
        <v>37373503.903060779</v>
      </c>
      <c r="AB108" s="2">
        <f t="shared" si="21"/>
        <v>506348.68817526102</v>
      </c>
      <c r="AC108" s="2">
        <f t="shared" si="31"/>
        <v>1508825.75</v>
      </c>
      <c r="AD108" s="3">
        <f t="shared" si="10"/>
        <v>37373503.903060779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23092528.643707313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39</v>
      </c>
      <c r="C109" s="7"/>
      <c r="D109" s="2" t="e">
        <f t="shared" si="12"/>
        <v>#N/A</v>
      </c>
      <c r="E109" s="2" t="e">
        <f t="shared" si="22"/>
        <v>#N/A</v>
      </c>
      <c r="F109" s="2">
        <v>634767.93962675333</v>
      </c>
      <c r="G109" s="2">
        <f t="shared" si="35"/>
        <v>634767.93962675333</v>
      </c>
      <c r="H109" s="2">
        <f t="shared" si="32"/>
        <v>38663561.054960132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994974.14285714156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642762.02280911803</v>
      </c>
      <c r="Q109" s="2">
        <f t="shared" si="36"/>
        <v>642762.02280911803</v>
      </c>
      <c r="R109" s="2">
        <f t="shared" si="33"/>
        <v>39525091.675869942</v>
      </c>
      <c r="S109" s="2">
        <f t="shared" si="17"/>
        <v>634767.93962675333</v>
      </c>
      <c r="T109" s="2">
        <f t="shared" si="18"/>
        <v>10002.285714285681</v>
      </c>
      <c r="U109" s="2">
        <f t="shared" si="19"/>
        <v>642762.02280911803</v>
      </c>
      <c r="V109" s="2">
        <f t="shared" si="34"/>
        <v>1640657.5</v>
      </c>
      <c r="W109" s="2">
        <f t="shared" si="20"/>
        <v>131831.75</v>
      </c>
      <c r="X109" s="2">
        <f t="shared" si="6"/>
        <v>510930.27280911803</v>
      </c>
      <c r="Y109" s="2">
        <f t="shared" si="30"/>
        <v>37884434.175869897</v>
      </c>
      <c r="Z109" s="2" t="str">
        <f t="shared" si="8"/>
        <v>HERE</v>
      </c>
      <c r="AA109" s="2">
        <f>IF(Z109="HERE",Y109,AA108+Graph!$G$1*1000)</f>
        <v>37884434.175869897</v>
      </c>
      <c r="AB109" s="2">
        <f t="shared" si="21"/>
        <v>510930.27280911803</v>
      </c>
      <c r="AC109" s="2">
        <f t="shared" si="31"/>
        <v>1640657.5</v>
      </c>
      <c r="AD109" s="3">
        <f t="shared" si="10"/>
        <v>37884434.175869897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23573144.572989009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40</v>
      </c>
      <c r="C110" s="7"/>
      <c r="D110" s="2" t="e">
        <f t="shared" si="12"/>
        <v>#N/A</v>
      </c>
      <c r="E110" s="2" t="e">
        <f t="shared" si="22"/>
        <v>#N/A</v>
      </c>
      <c r="F110" s="2">
        <v>639275.13340610266</v>
      </c>
      <c r="G110" s="2">
        <f t="shared" si="35"/>
        <v>639275.13340610266</v>
      </c>
      <c r="H110" s="2">
        <f t="shared" si="32"/>
        <v>39302836.188366234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1004976.4285714272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647343.60744297504</v>
      </c>
      <c r="Q110" s="2">
        <f t="shared" si="36"/>
        <v>647343.60744297504</v>
      </c>
      <c r="R110" s="2">
        <f t="shared" si="33"/>
        <v>40172435.283312917</v>
      </c>
      <c r="S110" s="2">
        <f t="shared" si="17"/>
        <v>639275.13340610266</v>
      </c>
      <c r="T110" s="2">
        <f t="shared" si="18"/>
        <v>10002.285714285681</v>
      </c>
      <c r="U110" s="2">
        <f t="shared" si="19"/>
        <v>647343.60744297504</v>
      </c>
      <c r="V110" s="2">
        <f t="shared" si="34"/>
        <v>1772489.25</v>
      </c>
      <c r="W110" s="2">
        <f t="shared" si="20"/>
        <v>131831.75</v>
      </c>
      <c r="X110" s="2">
        <f t="shared" si="6"/>
        <v>515511.85744297504</v>
      </c>
      <c r="Y110" s="2">
        <f t="shared" si="30"/>
        <v>38399946.033312872</v>
      </c>
      <c r="Z110" s="2" t="str">
        <f t="shared" si="8"/>
        <v>HERE</v>
      </c>
      <c r="AA110" s="2">
        <f>IF(Z110="HERE",Y110,AA109+Graph!$G$1*1000)</f>
        <v>38399946.033312872</v>
      </c>
      <c r="AB110" s="2">
        <f t="shared" si="21"/>
        <v>515511.85744297504</v>
      </c>
      <c r="AC110" s="2">
        <f t="shared" si="31"/>
        <v>1772489.25</v>
      </c>
      <c r="AD110" s="3">
        <f t="shared" si="10"/>
        <v>38399946.033312872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24057883.928441174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41</v>
      </c>
      <c r="C111" s="7"/>
      <c r="D111" s="2" t="e">
        <f t="shared" si="12"/>
        <v>#N/A</v>
      </c>
      <c r="E111" s="2" t="e">
        <f t="shared" si="22"/>
        <v>#N/A</v>
      </c>
      <c r="F111" s="2">
        <v>643782.32718542218</v>
      </c>
      <c r="G111" s="2">
        <f t="shared" si="35"/>
        <v>643782.32718542218</v>
      </c>
      <c r="H111" s="2">
        <f t="shared" si="32"/>
        <v>39946618.515551656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1014978.7142857129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651925.19207683206</v>
      </c>
      <c r="Q111" s="2">
        <f t="shared" si="36"/>
        <v>651925.19207683206</v>
      </c>
      <c r="R111" s="2">
        <f t="shared" si="33"/>
        <v>40824360.475389749</v>
      </c>
      <c r="S111" s="2">
        <f t="shared" si="17"/>
        <v>643782.32718542218</v>
      </c>
      <c r="T111" s="2">
        <f t="shared" si="18"/>
        <v>10002.285714285681</v>
      </c>
      <c r="U111" s="2">
        <f t="shared" si="19"/>
        <v>651925.19207683206</v>
      </c>
      <c r="V111" s="2">
        <f t="shared" si="34"/>
        <v>1904321</v>
      </c>
      <c r="W111" s="2">
        <f t="shared" si="20"/>
        <v>131831.75</v>
      </c>
      <c r="X111" s="2">
        <f t="shared" si="6"/>
        <v>520093.44207683206</v>
      </c>
      <c r="Y111" s="2">
        <f t="shared" si="30"/>
        <v>38920039.475389704</v>
      </c>
      <c r="Z111" s="2" t="str">
        <f t="shared" si="8"/>
        <v>HERE</v>
      </c>
      <c r="AA111" s="2">
        <f>IF(Z111="HERE",Y111,AA110+Graph!$G$1*1000)</f>
        <v>38920039.475389704</v>
      </c>
      <c r="AB111" s="2">
        <f t="shared" si="21"/>
        <v>520093.44207683206</v>
      </c>
      <c r="AC111" s="2">
        <f t="shared" si="31"/>
        <v>1904321</v>
      </c>
      <c r="AD111" s="3">
        <f t="shared" si="10"/>
        <v>38920039.475389704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24546746.710063815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42</v>
      </c>
      <c r="C112" s="7"/>
      <c r="D112" s="2" t="e">
        <f t="shared" si="12"/>
        <v>#N/A</v>
      </c>
      <c r="E112" s="2" t="e">
        <f t="shared" si="22"/>
        <v>#N/A</v>
      </c>
      <c r="F112" s="2">
        <v>648289.52096474171</v>
      </c>
      <c r="G112" s="2">
        <f t="shared" si="35"/>
        <v>648289.52096474171</v>
      </c>
      <c r="H112" s="2">
        <f t="shared" si="32"/>
        <v>40594908.036516398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1024980.9999999986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656506.77671065927</v>
      </c>
      <c r="Q112" s="2">
        <f t="shared" si="36"/>
        <v>656506.77671065927</v>
      </c>
      <c r="R112" s="2">
        <f t="shared" si="33"/>
        <v>41480867.252100408</v>
      </c>
      <c r="S112" s="2">
        <f t="shared" si="17"/>
        <v>648289.52096474171</v>
      </c>
      <c r="T112" s="2">
        <f t="shared" si="18"/>
        <v>10002.285714285681</v>
      </c>
      <c r="U112" s="2">
        <f t="shared" si="19"/>
        <v>656506.77671065927</v>
      </c>
      <c r="V112" s="2">
        <f t="shared" si="34"/>
        <v>2036152.75</v>
      </c>
      <c r="W112" s="2">
        <f t="shared" si="20"/>
        <v>131831.75</v>
      </c>
      <c r="X112" s="2">
        <f t="shared" si="6"/>
        <v>524675.02671065927</v>
      </c>
      <c r="Y112" s="2">
        <f t="shared" si="30"/>
        <v>39444714.502100363</v>
      </c>
      <c r="Z112" s="2" t="str">
        <f t="shared" si="8"/>
        <v>HERE</v>
      </c>
      <c r="AA112" s="2">
        <f>IF(Z112="HERE",Y112,AA111+Graph!$G$1*1000)</f>
        <v>39444714.502100363</v>
      </c>
      <c r="AB112" s="2">
        <f t="shared" si="21"/>
        <v>524675.02671065927</v>
      </c>
      <c r="AC112" s="2">
        <f t="shared" si="31"/>
        <v>2036152.75</v>
      </c>
      <c r="AD112" s="3">
        <f t="shared" si="10"/>
        <v>39444714.502100363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25039732.917856921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43</v>
      </c>
      <c r="C113" s="7"/>
      <c r="D113" s="2" t="e">
        <f t="shared" si="12"/>
        <v>#N/A</v>
      </c>
      <c r="E113" s="2" t="e">
        <f t="shared" si="22"/>
        <v>#N/A</v>
      </c>
      <c r="F113" s="2">
        <v>652796.71474409103</v>
      </c>
      <c r="G113" s="2">
        <f t="shared" si="35"/>
        <v>652796.71474409103</v>
      </c>
      <c r="H113" s="2">
        <f t="shared" si="32"/>
        <v>41247704.751260489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1034983.2857142843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661088.36134451628</v>
      </c>
      <c r="Q113" s="2">
        <f t="shared" si="36"/>
        <v>661088.36134451628</v>
      </c>
      <c r="R113" s="2">
        <f t="shared" si="33"/>
        <v>42141955.613444924</v>
      </c>
      <c r="S113" s="2">
        <f t="shared" si="17"/>
        <v>652796.71474409103</v>
      </c>
      <c r="T113" s="2">
        <f t="shared" si="18"/>
        <v>10002.285714285681</v>
      </c>
      <c r="U113" s="2">
        <f t="shared" si="19"/>
        <v>661088.36134451628</v>
      </c>
      <c r="V113" s="2">
        <f t="shared" si="34"/>
        <v>2167984.5</v>
      </c>
      <c r="W113" s="2">
        <f t="shared" si="20"/>
        <v>131831.75</v>
      </c>
      <c r="X113" s="2">
        <f t="shared" si="6"/>
        <v>529256.61134451628</v>
      </c>
      <c r="Y113" s="2">
        <f t="shared" si="30"/>
        <v>39973971.11344488</v>
      </c>
      <c r="Z113" s="2" t="str">
        <f t="shared" si="8"/>
        <v>HERE</v>
      </c>
      <c r="AA113" s="2">
        <f>IF(Z113="HERE",Y113,AA112+Graph!$G$1*1000)</f>
        <v>39973971.11344488</v>
      </c>
      <c r="AB113" s="2">
        <f t="shared" si="21"/>
        <v>529256.61134451628</v>
      </c>
      <c r="AC113" s="2">
        <f t="shared" si="31"/>
        <v>2167984.5</v>
      </c>
      <c r="AD113" s="3">
        <f t="shared" si="10"/>
        <v>39973971.11344488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25536842.551820502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44</v>
      </c>
      <c r="C114" s="7"/>
      <c r="D114" s="2" t="e">
        <f t="shared" si="12"/>
        <v>#N/A</v>
      </c>
      <c r="E114" s="2" t="e">
        <f t="shared" si="22"/>
        <v>#N/A</v>
      </c>
      <c r="F114" s="2">
        <v>657303.90852341056</v>
      </c>
      <c r="G114" s="2">
        <f t="shared" si="35"/>
        <v>657303.90852341056</v>
      </c>
      <c r="H114" s="2">
        <f t="shared" si="32"/>
        <v>41905008.6597839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1044985.57142857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665669.94597837329</v>
      </c>
      <c r="Q114" s="2">
        <f t="shared" si="36"/>
        <v>665669.94597837329</v>
      </c>
      <c r="R114" s="2">
        <f t="shared" si="33"/>
        <v>42807625.559423298</v>
      </c>
      <c r="S114" s="2">
        <f t="shared" si="17"/>
        <v>657303.90852341056</v>
      </c>
      <c r="T114" s="2">
        <f t="shared" si="18"/>
        <v>10002.285714285681</v>
      </c>
      <c r="U114" s="2">
        <f t="shared" si="19"/>
        <v>665669.94597837329</v>
      </c>
      <c r="V114" s="2">
        <f t="shared" si="34"/>
        <v>2299816.25</v>
      </c>
      <c r="W114" s="2">
        <f t="shared" si="20"/>
        <v>131831.75</v>
      </c>
      <c r="X114" s="2">
        <f t="shared" si="6"/>
        <v>533838.19597837329</v>
      </c>
      <c r="Y114" s="2">
        <f t="shared" si="30"/>
        <v>40507809.309423253</v>
      </c>
      <c r="Z114" s="2" t="str">
        <f t="shared" si="8"/>
        <v>HERE</v>
      </c>
      <c r="AA114" s="2">
        <f>IF(Z114="HERE",Y114,AA113+Graph!$G$1*1000)</f>
        <v>40507809.309423253</v>
      </c>
      <c r="AB114" s="2">
        <f t="shared" si="21"/>
        <v>533838.19597837329</v>
      </c>
      <c r="AC114" s="2">
        <f t="shared" si="31"/>
        <v>2299816.25</v>
      </c>
      <c r="AD114" s="3">
        <f t="shared" si="10"/>
        <v>40507809.309423253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26038075.611954551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45</v>
      </c>
      <c r="C115" s="7"/>
      <c r="D115" s="2" t="e">
        <f t="shared" si="12"/>
        <v>#N/A</v>
      </c>
      <c r="E115" s="2" t="e">
        <f t="shared" si="22"/>
        <v>#N/A</v>
      </c>
      <c r="F115" s="2">
        <v>661811.10230273008</v>
      </c>
      <c r="G115" s="2">
        <f t="shared" si="35"/>
        <v>661811.10230273008</v>
      </c>
      <c r="H115" s="2">
        <f t="shared" si="32"/>
        <v>42566819.76208663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1054987.8571428556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670251.5306122303</v>
      </c>
      <c r="Q115" s="2">
        <f t="shared" si="36"/>
        <v>670251.5306122303</v>
      </c>
      <c r="R115" s="2">
        <f t="shared" si="33"/>
        <v>43477877.090035528</v>
      </c>
      <c r="S115" s="2">
        <f t="shared" si="17"/>
        <v>661811.10230273008</v>
      </c>
      <c r="T115" s="2">
        <f t="shared" si="18"/>
        <v>10002.285714285681</v>
      </c>
      <c r="U115" s="2">
        <f t="shared" si="19"/>
        <v>670251.5306122303</v>
      </c>
      <c r="V115" s="2">
        <f t="shared" si="34"/>
        <v>2431648</v>
      </c>
      <c r="W115" s="2">
        <f t="shared" si="20"/>
        <v>131831.75</v>
      </c>
      <c r="X115" s="2">
        <f t="shared" si="6"/>
        <v>538419.7806122303</v>
      </c>
      <c r="Y115" s="2">
        <f t="shared" si="30"/>
        <v>41046229.090035483</v>
      </c>
      <c r="Z115" s="2" t="str">
        <f t="shared" si="8"/>
        <v>HERE</v>
      </c>
      <c r="AA115" s="2">
        <f>IF(Z115="HERE",Y115,AA114+Graph!$G$1*1000)</f>
        <v>41046229.090035483</v>
      </c>
      <c r="AB115" s="2">
        <f t="shared" si="21"/>
        <v>538419.7806122303</v>
      </c>
      <c r="AC115" s="2">
        <f t="shared" si="31"/>
        <v>2431648</v>
      </c>
      <c r="AD115" s="3">
        <f t="shared" si="10"/>
        <v>41046229.090035483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26543432.098259076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46</v>
      </c>
      <c r="C116" s="7"/>
      <c r="D116" s="2" t="e">
        <f t="shared" si="12"/>
        <v>#N/A</v>
      </c>
      <c r="E116" s="2" t="e">
        <f t="shared" si="22"/>
        <v>#N/A</v>
      </c>
      <c r="F116" s="2">
        <v>666318.29608207941</v>
      </c>
      <c r="G116" s="2">
        <f t="shared" si="35"/>
        <v>666318.29608207941</v>
      </c>
      <c r="H116" s="2">
        <f t="shared" si="32"/>
        <v>43233138.058168709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1064990.1428571413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674833.11524608731</v>
      </c>
      <c r="Q116" s="2">
        <f t="shared" si="36"/>
        <v>674833.11524608731</v>
      </c>
      <c r="R116" s="2">
        <f t="shared" si="33"/>
        <v>44152710.205281615</v>
      </c>
      <c r="S116" s="2">
        <f t="shared" si="17"/>
        <v>666318.29608207941</v>
      </c>
      <c r="T116" s="2">
        <f t="shared" si="18"/>
        <v>10002.285714285681</v>
      </c>
      <c r="U116" s="2">
        <f t="shared" si="19"/>
        <v>674833.11524608731</v>
      </c>
      <c r="V116" s="2">
        <f t="shared" si="34"/>
        <v>2639309</v>
      </c>
      <c r="W116" s="2">
        <f t="shared" si="20"/>
        <v>207661</v>
      </c>
      <c r="X116" s="2">
        <f t="shared" si="6"/>
        <v>467172.11524608731</v>
      </c>
      <c r="Y116" s="2">
        <f t="shared" si="30"/>
        <v>41513401.205281571</v>
      </c>
      <c r="Z116" s="2" t="str">
        <f t="shared" si="8"/>
        <v>HERE</v>
      </c>
      <c r="AA116" s="2">
        <f>IF(Z116="HERE",Y116,AA115+Graph!$G$1*1000)</f>
        <v>41513401.205281571</v>
      </c>
      <c r="AB116" s="2">
        <f t="shared" si="21"/>
        <v>467172.11524608731</v>
      </c>
      <c r="AC116" s="2">
        <f t="shared" si="31"/>
        <v>2639309</v>
      </c>
      <c r="AD116" s="3">
        <f t="shared" si="10"/>
        <v>41513401.205281571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27052912.01073404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47</v>
      </c>
      <c r="C117" s="7"/>
      <c r="D117" s="2" t="e">
        <f t="shared" si="12"/>
        <v>#N/A</v>
      </c>
      <c r="E117" s="2" t="e">
        <f t="shared" si="22"/>
        <v>#N/A</v>
      </c>
      <c r="F117" s="2">
        <v>670825.48986139894</v>
      </c>
      <c r="G117" s="2">
        <f t="shared" si="35"/>
        <v>670825.48986139894</v>
      </c>
      <c r="H117" s="2">
        <f t="shared" si="32"/>
        <v>43903963.548030108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1074992.428571427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679414.69987994432</v>
      </c>
      <c r="Q117" s="2">
        <f t="shared" si="36"/>
        <v>679414.69987994432</v>
      </c>
      <c r="R117" s="2">
        <f t="shared" si="33"/>
        <v>44832124.90516156</v>
      </c>
      <c r="S117" s="2">
        <f t="shared" si="17"/>
        <v>670825.48986139894</v>
      </c>
      <c r="T117" s="2">
        <f t="shared" si="18"/>
        <v>10002.285714285681</v>
      </c>
      <c r="U117" s="2">
        <f t="shared" si="19"/>
        <v>679414.69987994432</v>
      </c>
      <c r="V117" s="2">
        <f t="shared" si="34"/>
        <v>2918252</v>
      </c>
      <c r="W117" s="2">
        <f t="shared" si="20"/>
        <v>278943</v>
      </c>
      <c r="X117" s="2">
        <f t="shared" si="6"/>
        <v>400471.69987994432</v>
      </c>
      <c r="Y117" s="2">
        <f t="shared" si="30"/>
        <v>41913872.905161515</v>
      </c>
      <c r="Z117" s="2" t="str">
        <f t="shared" si="8"/>
        <v>HERE</v>
      </c>
      <c r="AA117" s="2">
        <f>IF(Z117="HERE",Y117,AA116+Graph!$G$1*1000)</f>
        <v>41913872.905161515</v>
      </c>
      <c r="AB117" s="2">
        <f t="shared" si="21"/>
        <v>400471.69987994432</v>
      </c>
      <c r="AC117" s="2">
        <f t="shared" si="31"/>
        <v>2918252</v>
      </c>
      <c r="AD117" s="3">
        <f t="shared" si="10"/>
        <v>41913872.905161515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27566515.34937948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48</v>
      </c>
      <c r="C118" s="7"/>
      <c r="D118" s="2" t="e">
        <f t="shared" si="12"/>
        <v>#N/A</v>
      </c>
      <c r="E118" s="2" t="e">
        <f t="shared" si="22"/>
        <v>#N/A</v>
      </c>
      <c r="F118" s="2">
        <v>675332.68364071846</v>
      </c>
      <c r="G118" s="2">
        <f t="shared" si="35"/>
        <v>675332.68364071846</v>
      </c>
      <c r="H118" s="2">
        <f t="shared" si="32"/>
        <v>44579296.231670827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1084994.7142857127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683996.28451380134</v>
      </c>
      <c r="Q118" s="2">
        <f t="shared" si="36"/>
        <v>683996.28451380134</v>
      </c>
      <c r="R118" s="2">
        <f t="shared" si="33"/>
        <v>45516121.189675361</v>
      </c>
      <c r="S118" s="2">
        <f t="shared" si="17"/>
        <v>675332.68364071846</v>
      </c>
      <c r="T118" s="2">
        <f t="shared" si="18"/>
        <v>10002.285714285681</v>
      </c>
      <c r="U118" s="2">
        <f t="shared" si="19"/>
        <v>683996.28451380134</v>
      </c>
      <c r="V118" s="2">
        <f t="shared" si="34"/>
        <v>3234946</v>
      </c>
      <c r="W118" s="2">
        <f t="shared" si="20"/>
        <v>316694</v>
      </c>
      <c r="X118" s="2">
        <f t="shared" si="6"/>
        <v>367302.28451380134</v>
      </c>
      <c r="Y118" s="2">
        <f t="shared" si="30"/>
        <v>42281175.189675316</v>
      </c>
      <c r="Z118" s="2" t="str">
        <f t="shared" si="8"/>
        <v>HERE</v>
      </c>
      <c r="AA118" s="2">
        <f>IF(Z118="HERE",Y118,AA117+Graph!$G$1*1000)</f>
        <v>42281175.189675316</v>
      </c>
      <c r="AB118" s="2">
        <f t="shared" si="21"/>
        <v>367302.28451380134</v>
      </c>
      <c r="AC118" s="2">
        <f t="shared" si="31"/>
        <v>3234946</v>
      </c>
      <c r="AD118" s="3">
        <f t="shared" si="10"/>
        <v>42281175.189675316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28084242.114195388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49</v>
      </c>
      <c r="C119" s="7"/>
      <c r="D119" s="2" t="e">
        <f t="shared" si="12"/>
        <v>#N/A</v>
      </c>
      <c r="E119" s="2" t="e">
        <f t="shared" si="22"/>
        <v>#N/A</v>
      </c>
      <c r="F119" s="2">
        <v>679839.87742006779</v>
      </c>
      <c r="G119" s="2">
        <f t="shared" si="35"/>
        <v>679839.87742006779</v>
      </c>
      <c r="H119" s="2">
        <f t="shared" si="32"/>
        <v>45259136.109090894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1094996.9999999984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688577.86914765835</v>
      </c>
      <c r="Q119" s="2">
        <f t="shared" si="36"/>
        <v>688577.86914765835</v>
      </c>
      <c r="R119" s="2">
        <f t="shared" si="33"/>
        <v>46204699.058823019</v>
      </c>
      <c r="S119" s="2">
        <f t="shared" si="17"/>
        <v>679839.87742006779</v>
      </c>
      <c r="T119" s="2">
        <f t="shared" si="18"/>
        <v>10002.285714285681</v>
      </c>
      <c r="U119" s="2">
        <f t="shared" si="19"/>
        <v>688577.86914765835</v>
      </c>
      <c r="V119" s="2">
        <f t="shared" si="34"/>
        <v>3559179</v>
      </c>
      <c r="W119" s="2">
        <f t="shared" si="20"/>
        <v>324233</v>
      </c>
      <c r="X119" s="2">
        <f t="shared" si="6"/>
        <v>364344.86914765835</v>
      </c>
      <c r="Y119" s="2">
        <f t="shared" si="30"/>
        <v>42645520.058822975</v>
      </c>
      <c r="Z119" s="2" t="str">
        <f t="shared" si="8"/>
        <v>HERE</v>
      </c>
      <c r="AA119" s="2">
        <f>IF(Z119="HERE",Y119,AA118+Graph!$G$1*1000)</f>
        <v>42645520.058822975</v>
      </c>
      <c r="AB119" s="2">
        <f t="shared" si="21"/>
        <v>364344.86914765835</v>
      </c>
      <c r="AC119" s="2">
        <f t="shared" si="31"/>
        <v>3559179</v>
      </c>
      <c r="AD119" s="3">
        <f t="shared" si="10"/>
        <v>42645520.058822975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28606092.305181772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50</v>
      </c>
      <c r="C120" s="7"/>
      <c r="D120" s="2" t="e">
        <f t="shared" si="12"/>
        <v>#N/A</v>
      </c>
      <c r="E120" s="2" t="e">
        <f t="shared" si="22"/>
        <v>#N/A</v>
      </c>
      <c r="F120" s="2">
        <v>684347.07119938731</v>
      </c>
      <c r="G120" s="2">
        <f t="shared" si="35"/>
        <v>684347.07119938731</v>
      </c>
      <c r="H120" s="2">
        <f t="shared" si="32"/>
        <v>45943483.180290282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1104999.2857142841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693159.45378151536</v>
      </c>
      <c r="Q120" s="2">
        <f t="shared" si="36"/>
        <v>693159.45378151536</v>
      </c>
      <c r="R120" s="2">
        <f t="shared" si="33"/>
        <v>46897858.512604535</v>
      </c>
      <c r="S120" s="2">
        <f t="shared" si="17"/>
        <v>684347.07119938731</v>
      </c>
      <c r="T120" s="2">
        <f t="shared" si="18"/>
        <v>10002.285714285681</v>
      </c>
      <c r="U120" s="2">
        <f t="shared" si="19"/>
        <v>693159.45378151536</v>
      </c>
      <c r="V120" s="2">
        <f t="shared" si="34"/>
        <v>3837094</v>
      </c>
      <c r="W120" s="2">
        <f t="shared" si="20"/>
        <v>277915</v>
      </c>
      <c r="X120" s="2">
        <f t="shared" si="6"/>
        <v>415244.45378151536</v>
      </c>
      <c r="Y120" s="2">
        <f t="shared" si="30"/>
        <v>43060764.51260449</v>
      </c>
      <c r="Z120" s="2" t="str">
        <f t="shared" si="8"/>
        <v>HERE</v>
      </c>
      <c r="AA120" s="2">
        <f>IF(Z120="HERE",Y120,AA119+Graph!$G$1*1000)</f>
        <v>43060764.51260449</v>
      </c>
      <c r="AB120" s="2">
        <f t="shared" si="21"/>
        <v>415244.45378151536</v>
      </c>
      <c r="AC120" s="2">
        <f t="shared" si="31"/>
        <v>3837094</v>
      </c>
      <c r="AD120" s="3">
        <f t="shared" si="10"/>
        <v>43060764.51260449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29132065.92233862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51</v>
      </c>
      <c r="C121" s="7"/>
      <c r="D121" s="2" t="e">
        <f t="shared" si="12"/>
        <v>#N/A</v>
      </c>
      <c r="E121" s="2" t="e">
        <f t="shared" si="22"/>
        <v>#N/A</v>
      </c>
      <c r="F121" s="2">
        <v>688854.26497870684</v>
      </c>
      <c r="G121" s="2">
        <f t="shared" si="35"/>
        <v>688854.26497870684</v>
      </c>
      <c r="H121" s="2">
        <f t="shared" si="32"/>
        <v>46632337.445268989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1115001.5714285697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697741.03841534257</v>
      </c>
      <c r="Q121" s="2">
        <f t="shared" si="36"/>
        <v>697741.03841534257</v>
      </c>
      <c r="R121" s="2">
        <f t="shared" si="33"/>
        <v>47595599.551019877</v>
      </c>
      <c r="S121" s="2">
        <f t="shared" si="17"/>
        <v>688854.26497870684</v>
      </c>
      <c r="T121" s="2">
        <f t="shared" si="18"/>
        <v>10002.285714285681</v>
      </c>
      <c r="U121" s="2">
        <f t="shared" si="19"/>
        <v>697741.03841534257</v>
      </c>
      <c r="V121" s="2">
        <f t="shared" si="34"/>
        <v>4062501</v>
      </c>
      <c r="W121" s="2">
        <f t="shared" si="20"/>
        <v>225407</v>
      </c>
      <c r="X121" s="2">
        <f t="shared" si="6"/>
        <v>472334.03841534257</v>
      </c>
      <c r="Y121" s="2">
        <f t="shared" si="30"/>
        <v>43533098.551019832</v>
      </c>
      <c r="Z121" s="2" t="str">
        <f t="shared" si="8"/>
        <v>HERE</v>
      </c>
      <c r="AA121" s="2">
        <f>IF(Z121="HERE",Y121,AA120+Graph!$G$1*1000)</f>
        <v>43533098.551019832</v>
      </c>
      <c r="AB121" s="2">
        <f t="shared" si="21"/>
        <v>472334.03841534257</v>
      </c>
      <c r="AC121" s="2">
        <f t="shared" si="31"/>
        <v>4062501</v>
      </c>
      <c r="AD121" s="3">
        <f t="shared" si="10"/>
        <v>43533098.551019832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29662162.965665944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52</v>
      </c>
      <c r="C122" s="7"/>
      <c r="D122" s="2" t="e">
        <f t="shared" si="12"/>
        <v>#N/A</v>
      </c>
      <c r="E122" s="2" t="e">
        <f t="shared" si="22"/>
        <v>#N/A</v>
      </c>
      <c r="F122" s="2">
        <v>693361.45875805616</v>
      </c>
      <c r="G122" s="2">
        <f t="shared" si="35"/>
        <v>693361.45875805616</v>
      </c>
      <c r="H122" s="2">
        <f t="shared" si="32"/>
        <v>47325698.904027045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1125003.8571428554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702322.62304919958</v>
      </c>
      <c r="Q122" s="2">
        <f t="shared" si="36"/>
        <v>702322.62304919958</v>
      </c>
      <c r="R122" s="2">
        <f t="shared" si="33"/>
        <v>48297922.174069077</v>
      </c>
      <c r="S122" s="2">
        <f t="shared" si="17"/>
        <v>693361.45875805616</v>
      </c>
      <c r="T122" s="2">
        <f t="shared" si="18"/>
        <v>10002.285714285681</v>
      </c>
      <c r="U122" s="2">
        <f t="shared" si="19"/>
        <v>702322.62304919958</v>
      </c>
      <c r="V122" s="2">
        <f t="shared" si="34"/>
        <v>4266577</v>
      </c>
      <c r="W122" s="2">
        <f t="shared" si="20"/>
        <v>204076</v>
      </c>
      <c r="X122" s="2">
        <f t="shared" si="6"/>
        <v>498246.62304919958</v>
      </c>
      <c r="Y122" s="2">
        <f t="shared" si="30"/>
        <v>44031345.174069032</v>
      </c>
      <c r="Z122" s="2" t="str">
        <f t="shared" si="8"/>
        <v>HERE</v>
      </c>
      <c r="AA122" s="2">
        <f>IF(Z122="HERE",Y122,AA121+Graph!$G$1*1000)</f>
        <v>44031345.174069032</v>
      </c>
      <c r="AB122" s="2">
        <f t="shared" si="21"/>
        <v>498246.62304919958</v>
      </c>
      <c r="AC122" s="2">
        <f t="shared" si="31"/>
        <v>4266577</v>
      </c>
      <c r="AD122" s="3">
        <f t="shared" si="10"/>
        <v>44031345.174069032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30162239.319687553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53</v>
      </c>
      <c r="C123" s="7"/>
      <c r="D123" s="2" t="e">
        <f t="shared" si="12"/>
        <v>#N/A</v>
      </c>
      <c r="E123" s="2" t="e">
        <f t="shared" si="22"/>
        <v>#N/A</v>
      </c>
      <c r="F123" s="2">
        <v>697868.65253737569</v>
      </c>
      <c r="G123" s="2">
        <f t="shared" si="35"/>
        <v>697868.65253737569</v>
      </c>
      <c r="H123" s="2">
        <f t="shared" si="32"/>
        <v>48023567.55656442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1135006.1428571411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706904.20768305659</v>
      </c>
      <c r="Q123" s="2">
        <f t="shared" si="36"/>
        <v>706904.20768305659</v>
      </c>
      <c r="R123" s="2">
        <f t="shared" si="33"/>
        <v>49004826.381752133</v>
      </c>
      <c r="S123" s="2">
        <f t="shared" si="17"/>
        <v>697868.65253737569</v>
      </c>
      <c r="T123" s="2">
        <f t="shared" si="18"/>
        <v>10002.285714285681</v>
      </c>
      <c r="U123" s="2">
        <f t="shared" si="19"/>
        <v>706904.20768305659</v>
      </c>
      <c r="V123" s="2">
        <f t="shared" si="34"/>
        <v>4609740</v>
      </c>
      <c r="W123" s="2">
        <f t="shared" si="20"/>
        <v>343163</v>
      </c>
      <c r="X123" s="2">
        <f t="shared" si="6"/>
        <v>363741.20768305659</v>
      </c>
      <c r="Y123" s="2">
        <f t="shared" si="30"/>
        <v>44395086.381752089</v>
      </c>
      <c r="Z123" s="2" t="str">
        <f t="shared" si="8"/>
        <v>HERE</v>
      </c>
      <c r="AA123" s="2">
        <f>IF(Z123="HERE",Y123,AA122+Graph!$G$1*1000)</f>
        <v>44395086.381752089</v>
      </c>
      <c r="AB123" s="2">
        <f t="shared" si="21"/>
        <v>363741.20768305659</v>
      </c>
      <c r="AC123" s="2">
        <f t="shared" si="31"/>
        <v>4609740</v>
      </c>
      <c r="AD123" s="3">
        <f t="shared" si="10"/>
        <v>44395086.381752089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30666439.09987963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54</v>
      </c>
      <c r="C124" s="7"/>
      <c r="D124" s="2" t="e">
        <f t="shared" si="12"/>
        <v>#N/A</v>
      </c>
      <c r="E124" s="2" t="e">
        <f t="shared" si="22"/>
        <v>#N/A</v>
      </c>
      <c r="F124" s="2">
        <v>702375.84631669521</v>
      </c>
      <c r="G124" s="2">
        <f t="shared" si="35"/>
        <v>702375.84631669521</v>
      </c>
      <c r="H124" s="2">
        <f t="shared" si="32"/>
        <v>48725943.402881116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1145008.4285714268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711485.7923169136</v>
      </c>
      <c r="Q124" s="2">
        <f t="shared" si="36"/>
        <v>711485.7923169136</v>
      </c>
      <c r="R124" s="2">
        <f t="shared" si="33"/>
        <v>49716312.174069047</v>
      </c>
      <c r="S124" s="2">
        <f t="shared" si="17"/>
        <v>702375.84631669521</v>
      </c>
      <c r="T124" s="2">
        <f t="shared" si="18"/>
        <v>10002.285714285681</v>
      </c>
      <c r="U124" s="2">
        <f t="shared" si="19"/>
        <v>711485.7923169136</v>
      </c>
      <c r="V124" s="2">
        <f t="shared" si="34"/>
        <v>4973248</v>
      </c>
      <c r="W124" s="2">
        <f t="shared" si="20"/>
        <v>363508</v>
      </c>
      <c r="X124" s="2">
        <f t="shared" si="6"/>
        <v>347977.7923169136</v>
      </c>
      <c r="Y124" s="2">
        <f t="shared" si="30"/>
        <v>44743064.174069002</v>
      </c>
      <c r="Z124" s="2" t="str">
        <f t="shared" si="8"/>
        <v>HERE</v>
      </c>
      <c r="AA124" s="2">
        <f>IF(Z124="HERE",Y124,AA123+Graph!$G$1*1000)</f>
        <v>44743064.174069002</v>
      </c>
      <c r="AB124" s="2">
        <f t="shared" si="21"/>
        <v>347977.7923169136</v>
      </c>
      <c r="AC124" s="2">
        <f t="shared" si="31"/>
        <v>4973248</v>
      </c>
      <c r="AD124" s="3">
        <f t="shared" si="10"/>
        <v>44743064.174069002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31174762.306242179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55</v>
      </c>
      <c r="C125" s="7"/>
      <c r="D125" s="2" t="e">
        <f t="shared" si="12"/>
        <v>#N/A</v>
      </c>
      <c r="E125" s="2" t="e">
        <f t="shared" si="22"/>
        <v>#N/A</v>
      </c>
      <c r="F125" s="2">
        <v>706883.04009604454</v>
      </c>
      <c r="G125" s="2">
        <f t="shared" si="35"/>
        <v>706883.04009604454</v>
      </c>
      <c r="H125" s="2">
        <f t="shared" si="32"/>
        <v>49432826.44297716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1155010.7142857125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716067.37695077062</v>
      </c>
      <c r="Q125" s="2">
        <f t="shared" si="36"/>
        <v>716067.37695077062</v>
      </c>
      <c r="R125" s="2">
        <f t="shared" si="33"/>
        <v>50432379.551019818</v>
      </c>
      <c r="S125" s="2">
        <f t="shared" si="17"/>
        <v>706883.04009604454</v>
      </c>
      <c r="T125" s="2">
        <f t="shared" si="18"/>
        <v>10002.285714285681</v>
      </c>
      <c r="U125" s="2">
        <f t="shared" si="19"/>
        <v>716067.37695077062</v>
      </c>
      <c r="V125" s="2">
        <f t="shared" si="34"/>
        <v>5383103</v>
      </c>
      <c r="W125" s="2">
        <f t="shared" si="20"/>
        <v>409855</v>
      </c>
      <c r="X125" s="2">
        <f t="shared" si="6"/>
        <v>306212.37695077062</v>
      </c>
      <c r="Y125" s="2">
        <f t="shared" si="30"/>
        <v>45049276.551019773</v>
      </c>
      <c r="Z125" s="2" t="str">
        <f t="shared" si="8"/>
        <v>HERE</v>
      </c>
      <c r="AA125" s="2">
        <f>IF(Z125="HERE",Y125,AA124+Graph!$G$1*1000)</f>
        <v>45049276.551019773</v>
      </c>
      <c r="AB125" s="2">
        <f t="shared" si="21"/>
        <v>306212.37695077062</v>
      </c>
      <c r="AC125" s="2">
        <f t="shared" si="31"/>
        <v>5383103</v>
      </c>
      <c r="AD125" s="3">
        <f t="shared" si="10"/>
        <v>45049276.551019773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31687208.938775167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56</v>
      </c>
      <c r="C126" s="7"/>
      <c r="D126" s="2" t="e">
        <f t="shared" si="12"/>
        <v>#N/A</v>
      </c>
      <c r="E126" s="2" t="e">
        <f t="shared" si="22"/>
        <v>#N/A</v>
      </c>
      <c r="F126" s="2">
        <v>711390.23387536407</v>
      </c>
      <c r="G126" s="2">
        <f t="shared" si="35"/>
        <v>711390.23387536407</v>
      </c>
      <c r="H126" s="2">
        <f t="shared" si="32"/>
        <v>50144216.676852524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1165012.9999999981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720648.96158462763</v>
      </c>
      <c r="Q126" s="2">
        <f t="shared" si="36"/>
        <v>720648.96158462763</v>
      </c>
      <c r="R126" s="2">
        <f t="shared" si="33"/>
        <v>51153028.512604445</v>
      </c>
      <c r="S126" s="2">
        <f t="shared" si="17"/>
        <v>711390.23387536407</v>
      </c>
      <c r="T126" s="2">
        <f t="shared" si="18"/>
        <v>10002.285714285681</v>
      </c>
      <c r="U126" s="2">
        <f t="shared" si="19"/>
        <v>720648.96158462763</v>
      </c>
      <c r="V126" s="2">
        <f t="shared" si="34"/>
        <v>5861351</v>
      </c>
      <c r="W126" s="2">
        <f t="shared" si="20"/>
        <v>478248</v>
      </c>
      <c r="X126" s="2">
        <f t="shared" si="6"/>
        <v>242400.96158462763</v>
      </c>
      <c r="Y126" s="2">
        <f t="shared" si="30"/>
        <v>45291677.512604401</v>
      </c>
      <c r="Z126" s="2" t="str">
        <f t="shared" si="8"/>
        <v>HERE</v>
      </c>
      <c r="AA126" s="2">
        <f>IF(Z126="HERE",Y126,AA125+Graph!$G$1*1000)</f>
        <v>45291677.512604401</v>
      </c>
      <c r="AB126" s="2">
        <f t="shared" si="21"/>
        <v>242400.96158462763</v>
      </c>
      <c r="AC126" s="2">
        <f t="shared" si="31"/>
        <v>5861351</v>
      </c>
      <c r="AD126" s="3">
        <f t="shared" si="10"/>
        <v>45291677.512604401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32203778.99747863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57</v>
      </c>
      <c r="C127" s="7"/>
      <c r="D127" s="2" t="e">
        <f t="shared" si="12"/>
        <v>#N/A</v>
      </c>
      <c r="E127" s="2" t="e">
        <f t="shared" si="22"/>
        <v>#N/A</v>
      </c>
      <c r="F127" s="2">
        <v>715897.42765468359</v>
      </c>
      <c r="G127" s="2">
        <f t="shared" si="35"/>
        <v>715897.42765468359</v>
      </c>
      <c r="H127" s="2">
        <f t="shared" si="32"/>
        <v>50860114.104507208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1175015.2857142838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725230.54621848464</v>
      </c>
      <c r="Q127" s="2">
        <f t="shared" si="36"/>
        <v>725230.54621848464</v>
      </c>
      <c r="R127" s="2">
        <f t="shared" si="33"/>
        <v>51878259.05882293</v>
      </c>
      <c r="S127" s="2">
        <f t="shared" si="17"/>
        <v>715897.42765468359</v>
      </c>
      <c r="T127" s="2">
        <f t="shared" si="18"/>
        <v>10002.285714285681</v>
      </c>
      <c r="U127" s="2">
        <f t="shared" si="19"/>
        <v>725230.54621848464</v>
      </c>
      <c r="V127" s="2">
        <f t="shared" si="34"/>
        <v>6353321</v>
      </c>
      <c r="W127" s="2">
        <f t="shared" si="20"/>
        <v>491970</v>
      </c>
      <c r="X127" s="2">
        <f t="shared" si="6"/>
        <v>233260.54621848464</v>
      </c>
      <c r="Y127" s="2">
        <f t="shared" si="30"/>
        <v>45524938.058822885</v>
      </c>
      <c r="Z127" s="2" t="str">
        <f t="shared" si="8"/>
        <v>HERE</v>
      </c>
      <c r="AA127" s="2">
        <f>IF(Z127="HERE",Y127,AA126+Graph!$G$1*1000)</f>
        <v>45524938.058822885</v>
      </c>
      <c r="AB127" s="2">
        <f t="shared" si="21"/>
        <v>233260.54621848464</v>
      </c>
      <c r="AC127" s="2">
        <f t="shared" si="31"/>
        <v>6353321</v>
      </c>
      <c r="AD127" s="3">
        <f t="shared" si="10"/>
        <v>45524938.058822885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32724472.482352562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58</v>
      </c>
      <c r="C128" s="7"/>
      <c r="D128" s="2" t="e">
        <f t="shared" si="12"/>
        <v>#N/A</v>
      </c>
      <c r="E128" s="2" t="e">
        <f t="shared" si="22"/>
        <v>#N/A</v>
      </c>
      <c r="F128" s="2">
        <v>720404.62143403292</v>
      </c>
      <c r="G128" s="2">
        <f t="shared" si="35"/>
        <v>720404.62143403292</v>
      </c>
      <c r="H128" s="2">
        <f t="shared" si="32"/>
        <v>51580518.725941241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1185017.5714285695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729812.13085234165</v>
      </c>
      <c r="Q128" s="2">
        <f t="shared" si="36"/>
        <v>729812.13085234165</v>
      </c>
      <c r="R128" s="2">
        <f t="shared" si="33"/>
        <v>52608071.189675272</v>
      </c>
      <c r="S128" s="2">
        <f t="shared" si="17"/>
        <v>720404.62143403292</v>
      </c>
      <c r="T128" s="2">
        <f t="shared" si="18"/>
        <v>10002.285714285681</v>
      </c>
      <c r="U128" s="2">
        <f t="shared" si="19"/>
        <v>729812.13085234165</v>
      </c>
      <c r="V128" s="2">
        <f t="shared" si="34"/>
        <v>6573570</v>
      </c>
      <c r="W128" s="2">
        <f t="shared" si="20"/>
        <v>220249</v>
      </c>
      <c r="X128" s="2">
        <f t="shared" si="6"/>
        <v>509563.13085234165</v>
      </c>
      <c r="Y128" s="2">
        <f t="shared" si="30"/>
        <v>46034501.189675227</v>
      </c>
      <c r="Z128" s="2" t="str">
        <f t="shared" si="8"/>
        <v>HERE</v>
      </c>
      <c r="AA128" s="2">
        <f>IF(Z128="HERE",Y128,AA127+Graph!$G$1*1000)</f>
        <v>46034501.189675227</v>
      </c>
      <c r="AB128" s="2">
        <f t="shared" si="21"/>
        <v>509563.13085234165</v>
      </c>
      <c r="AC128" s="2">
        <f t="shared" si="31"/>
        <v>6573570</v>
      </c>
      <c r="AD128" s="3">
        <f t="shared" si="10"/>
        <v>46034501.189675227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33249289.393396966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59</v>
      </c>
      <c r="C129" s="7"/>
      <c r="D129" s="2" t="e">
        <f t="shared" si="12"/>
        <v>#N/A</v>
      </c>
      <c r="E129" s="2" t="e">
        <f t="shared" si="22"/>
        <v>#N/A</v>
      </c>
      <c r="F129" s="2">
        <v>724911.81521335244</v>
      </c>
      <c r="G129" s="2">
        <f t="shared" si="35"/>
        <v>724911.81521335244</v>
      </c>
      <c r="H129" s="2">
        <f t="shared" si="32"/>
        <v>52305430.541154593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1195019.8571428552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734393.71548619866</v>
      </c>
      <c r="Q129" s="2">
        <f t="shared" si="36"/>
        <v>734393.71548619866</v>
      </c>
      <c r="R129" s="2">
        <f t="shared" si="33"/>
        <v>53342464.90516147</v>
      </c>
      <c r="S129" s="2">
        <f t="shared" si="17"/>
        <v>724911.81521335244</v>
      </c>
      <c r="T129" s="2">
        <f t="shared" si="18"/>
        <v>10002.285714285681</v>
      </c>
      <c r="U129" s="2">
        <f t="shared" si="19"/>
        <v>734393.71548619866</v>
      </c>
      <c r="V129" s="2">
        <f t="shared" si="34"/>
        <v>6853372</v>
      </c>
      <c r="W129" s="2">
        <f t="shared" si="20"/>
        <v>279802</v>
      </c>
      <c r="X129" s="2">
        <f t="shared" si="6"/>
        <v>454591.71548619866</v>
      </c>
      <c r="Y129" s="2">
        <f t="shared" si="30"/>
        <v>46489092.905161425</v>
      </c>
      <c r="Z129" s="2" t="str">
        <f t="shared" si="8"/>
        <v>HERE</v>
      </c>
      <c r="AA129" s="2">
        <f>IF(Z129="HERE",Y129,AA128+Graph!$G$1*1000)</f>
        <v>46489092.905161425</v>
      </c>
      <c r="AB129" s="2">
        <f t="shared" si="21"/>
        <v>454591.71548619866</v>
      </c>
      <c r="AC129" s="2">
        <f t="shared" si="31"/>
        <v>6853372</v>
      </c>
      <c r="AD129" s="3">
        <f t="shared" si="10"/>
        <v>46489092.905161425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33711594.800254703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60</v>
      </c>
      <c r="C130" s="7"/>
      <c r="D130" s="2" t="e">
        <f t="shared" si="12"/>
        <v>#N/A</v>
      </c>
      <c r="E130" s="2" t="e">
        <f t="shared" si="22"/>
        <v>#N/A</v>
      </c>
      <c r="F130" s="2">
        <v>729419.00899270177</v>
      </c>
      <c r="G130" s="2">
        <f t="shared" si="35"/>
        <v>729419.00899270177</v>
      </c>
      <c r="H130" s="2">
        <f t="shared" si="32"/>
        <v>53034849.550147295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1205022.1428571409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738975.30012002587</v>
      </c>
      <c r="Q130" s="2">
        <f t="shared" si="36"/>
        <v>738975.30012002587</v>
      </c>
      <c r="R130" s="2">
        <f t="shared" si="33"/>
        <v>54081440.205281496</v>
      </c>
      <c r="S130" s="2">
        <f t="shared" si="17"/>
        <v>729419.00899270177</v>
      </c>
      <c r="T130" s="2">
        <f t="shared" si="18"/>
        <v>10002.285714285681</v>
      </c>
      <c r="U130" s="2">
        <f t="shared" si="19"/>
        <v>738975.30012002587</v>
      </c>
      <c r="V130" s="2">
        <f t="shared" si="34"/>
        <v>7164387</v>
      </c>
      <c r="W130" s="2">
        <f t="shared" si="20"/>
        <v>311015</v>
      </c>
      <c r="X130" s="2">
        <f t="shared" si="6"/>
        <v>427960.30012002587</v>
      </c>
      <c r="Y130" s="2">
        <f t="shared" si="30"/>
        <v>46917053.205281451</v>
      </c>
      <c r="Z130" s="2" t="str">
        <f t="shared" si="8"/>
        <v>HERE</v>
      </c>
      <c r="AA130" s="2">
        <f>IF(Z130="HERE",Y130,AA129+Graph!$G$1*1000)</f>
        <v>46917053.205281451</v>
      </c>
      <c r="AB130" s="2">
        <f t="shared" si="21"/>
        <v>427960.30012002587</v>
      </c>
      <c r="AC130" s="2">
        <f t="shared" si="31"/>
        <v>7164387</v>
      </c>
      <c r="AD130" s="3">
        <f t="shared" si="10"/>
        <v>46917053.205281451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34178023.633282907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61</v>
      </c>
      <c r="C131" s="7"/>
      <c r="D131" s="2" t="e">
        <f t="shared" si="12"/>
        <v>#N/A</v>
      </c>
      <c r="E131" s="2" t="e">
        <f t="shared" si="22"/>
        <v>#N/A</v>
      </c>
      <c r="F131" s="2">
        <v>733926.20277202129</v>
      </c>
      <c r="G131" s="2">
        <f t="shared" si="35"/>
        <v>733926.20277202129</v>
      </c>
      <c r="H131" s="2">
        <f t="shared" si="32"/>
        <v>53768775.752919316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1215024.4285714265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743556.88475388288</v>
      </c>
      <c r="Q131" s="2">
        <f t="shared" si="36"/>
        <v>743556.88475388288</v>
      </c>
      <c r="R131" s="2">
        <f t="shared" si="33"/>
        <v>54824997.090035379</v>
      </c>
      <c r="S131" s="2">
        <f t="shared" si="17"/>
        <v>733926.20277202129</v>
      </c>
      <c r="T131" s="2">
        <f t="shared" si="18"/>
        <v>10002.285714285681</v>
      </c>
      <c r="U131" s="2">
        <f t="shared" si="19"/>
        <v>743556.88475388288</v>
      </c>
      <c r="V131" s="2">
        <f t="shared" si="34"/>
        <v>7447199</v>
      </c>
      <c r="W131" s="2">
        <f t="shared" si="20"/>
        <v>282812</v>
      </c>
      <c r="X131" s="2">
        <f t="shared" si="6"/>
        <v>460744.88475388288</v>
      </c>
      <c r="Y131" s="2">
        <f t="shared" si="30"/>
        <v>47377798.090035334</v>
      </c>
      <c r="Z131" s="2" t="str">
        <f t="shared" si="8"/>
        <v>HERE</v>
      </c>
      <c r="AA131" s="2">
        <f>IF(Z131="HERE",Y131,AA130+Graph!$G$1*1000)</f>
        <v>47377798.090035334</v>
      </c>
      <c r="AB131" s="2">
        <f t="shared" si="21"/>
        <v>460744.88475388288</v>
      </c>
      <c r="AC131" s="2">
        <f t="shared" si="31"/>
        <v>7447199</v>
      </c>
      <c r="AD131" s="3">
        <f t="shared" si="10"/>
        <v>47377798.090035334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34648575.892481588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62</v>
      </c>
      <c r="C132" s="7"/>
      <c r="D132" s="2" t="e">
        <f t="shared" si="12"/>
        <v>#N/A</v>
      </c>
      <c r="E132" s="2" t="e">
        <f t="shared" si="22"/>
        <v>#N/A</v>
      </c>
      <c r="F132" s="2">
        <v>738433.39655134082</v>
      </c>
      <c r="G132" s="2">
        <f t="shared" si="35"/>
        <v>738433.39655134082</v>
      </c>
      <c r="H132" s="2">
        <f t="shared" si="32"/>
        <v>54507209.149470657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1225026.7142857122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748138.4693877399</v>
      </c>
      <c r="Q132" s="2">
        <f t="shared" si="36"/>
        <v>748138.4693877399</v>
      </c>
      <c r="R132" s="2">
        <f t="shared" si="33"/>
        <v>55573135.559423119</v>
      </c>
      <c r="S132" s="2">
        <f t="shared" si="17"/>
        <v>738433.39655134082</v>
      </c>
      <c r="T132" s="2">
        <f t="shared" si="18"/>
        <v>10002.285714285681</v>
      </c>
      <c r="U132" s="2">
        <f t="shared" si="19"/>
        <v>748138.4693877399</v>
      </c>
      <c r="V132" s="2">
        <f t="shared" si="34"/>
        <v>7891184</v>
      </c>
      <c r="W132" s="2">
        <f t="shared" si="20"/>
        <v>443985</v>
      </c>
      <c r="X132" s="2">
        <f t="shared" si="6"/>
        <v>304153.4693877399</v>
      </c>
      <c r="Y132" s="2">
        <f t="shared" si="30"/>
        <v>47681951.559423074</v>
      </c>
      <c r="Z132" s="2" t="str">
        <f t="shared" si="8"/>
        <v>HERE</v>
      </c>
      <c r="AA132" s="2">
        <f>IF(Z132="HERE",Y132,AA131+Graph!$G$1*1000)</f>
        <v>47681951.559423074</v>
      </c>
      <c r="AB132" s="2">
        <f t="shared" si="21"/>
        <v>304153.4693877399</v>
      </c>
      <c r="AC132" s="2">
        <f t="shared" si="31"/>
        <v>7891184</v>
      </c>
      <c r="AD132" s="3">
        <f t="shared" si="10"/>
        <v>47681951.559423074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35123251.577850729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63</v>
      </c>
      <c r="C133" s="7"/>
      <c r="D133" s="2" t="e">
        <f t="shared" si="12"/>
        <v>#N/A</v>
      </c>
      <c r="E133" s="2" t="e">
        <f t="shared" si="22"/>
        <v>#N/A</v>
      </c>
      <c r="F133" s="2">
        <v>742940.59033069015</v>
      </c>
      <c r="G133" s="2">
        <f t="shared" si="35"/>
        <v>742940.59033069015</v>
      </c>
      <c r="H133" s="2">
        <f t="shared" si="32"/>
        <v>55250149.739801347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1235028.9999999979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752720.05402159691</v>
      </c>
      <c r="Q133" s="2">
        <f t="shared" si="36"/>
        <v>752720.05402159691</v>
      </c>
      <c r="R133" s="2">
        <f t="shared" si="33"/>
        <v>56325855.613444716</v>
      </c>
      <c r="S133" s="2">
        <f t="shared" si="17"/>
        <v>742940.59033069015</v>
      </c>
      <c r="T133" s="2">
        <f t="shared" si="18"/>
        <v>10002.285714285681</v>
      </c>
      <c r="U133" s="2">
        <f t="shared" si="19"/>
        <v>752720.05402159691</v>
      </c>
      <c r="V133" s="2">
        <f t="shared" si="34"/>
        <v>8378940</v>
      </c>
      <c r="W133" s="2">
        <f t="shared" si="20"/>
        <v>487756</v>
      </c>
      <c r="X133" s="2">
        <f t="shared" si="6"/>
        <v>264964.05402159691</v>
      </c>
      <c r="Y133" s="2">
        <f t="shared" si="30"/>
        <v>47946915.613444671</v>
      </c>
      <c r="Z133" s="2" t="str">
        <f t="shared" si="8"/>
        <v>HERE</v>
      </c>
      <c r="AA133" s="2">
        <f>IF(Z133="HERE",Y133,AA132+Graph!$G$1*1000)</f>
        <v>47946915.613444671</v>
      </c>
      <c r="AB133" s="2">
        <f t="shared" si="21"/>
        <v>264964.05402159691</v>
      </c>
      <c r="AC133" s="2">
        <f t="shared" si="31"/>
        <v>8378940</v>
      </c>
      <c r="AD133" s="3">
        <f t="shared" si="10"/>
        <v>47946915.613444671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35602050.689390332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64</v>
      </c>
      <c r="C134" s="7"/>
      <c r="D134" s="2" t="e">
        <f t="shared" si="12"/>
        <v>#N/A</v>
      </c>
      <c r="E134" s="2" t="e">
        <f t="shared" si="22"/>
        <v>#N/A</v>
      </c>
      <c r="F134" s="2">
        <v>747447.78411000967</v>
      </c>
      <c r="G134" s="2">
        <f t="shared" si="35"/>
        <v>747447.78411000967</v>
      </c>
      <c r="H134" s="2">
        <f t="shared" si="32"/>
        <v>55997597.523911357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1245031.2857142836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757301.63865545392</v>
      </c>
      <c r="Q134" s="2">
        <f t="shared" si="36"/>
        <v>757301.63865545392</v>
      </c>
      <c r="R134" s="2">
        <f t="shared" si="33"/>
        <v>57083157.25210017</v>
      </c>
      <c r="S134" s="2">
        <f t="shared" si="17"/>
        <v>747447.78411000967</v>
      </c>
      <c r="T134" s="2">
        <f t="shared" si="18"/>
        <v>10002.285714285681</v>
      </c>
      <c r="U134" s="2">
        <f t="shared" si="19"/>
        <v>757301.63865545392</v>
      </c>
      <c r="V134" s="2">
        <f t="shared" si="34"/>
        <v>8977329</v>
      </c>
      <c r="W134" s="2">
        <f t="shared" si="20"/>
        <v>598389</v>
      </c>
      <c r="X134" s="2">
        <f t="shared" si="6"/>
        <v>158912.63865545392</v>
      </c>
      <c r="Y134" s="2">
        <f t="shared" si="30"/>
        <v>48105828.252100125</v>
      </c>
      <c r="Z134" s="2" t="str">
        <f t="shared" si="8"/>
        <v>HERE</v>
      </c>
      <c r="AA134" s="2">
        <f>IF(Z134="HERE",Y134,AA133+Graph!$G$1*1000)</f>
        <v>48105828.252100125</v>
      </c>
      <c r="AB134" s="2">
        <f t="shared" si="21"/>
        <v>158912.63865545392</v>
      </c>
      <c r="AC134" s="2">
        <f t="shared" si="31"/>
        <v>8977329</v>
      </c>
      <c r="AD134" s="3">
        <f t="shared" si="10"/>
        <v>48105828.252100125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36084973.227100395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65</v>
      </c>
      <c r="C135" s="7"/>
      <c r="D135" s="2" t="e">
        <f t="shared" si="12"/>
        <v>#N/A</v>
      </c>
      <c r="E135" s="2" t="e">
        <f t="shared" si="22"/>
        <v>#N/A</v>
      </c>
      <c r="F135" s="2">
        <v>751954.9778893292</v>
      </c>
      <c r="G135" s="2">
        <f t="shared" si="35"/>
        <v>751954.9778893292</v>
      </c>
      <c r="H135" s="2">
        <f t="shared" si="32"/>
        <v>56749552.501800686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1255033.5714285693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761883.22328931093</v>
      </c>
      <c r="Q135" s="2">
        <f t="shared" si="36"/>
        <v>761883.22328931093</v>
      </c>
      <c r="R135" s="2">
        <f t="shared" si="33"/>
        <v>57845040.475389481</v>
      </c>
      <c r="S135" s="2">
        <f t="shared" si="17"/>
        <v>751954.9778893292</v>
      </c>
      <c r="T135" s="2">
        <f t="shared" si="18"/>
        <v>10002.285714285681</v>
      </c>
      <c r="U135" s="2">
        <f t="shared" si="19"/>
        <v>761883.22328931093</v>
      </c>
      <c r="V135" s="2">
        <f t="shared" si="34"/>
        <v>9296367</v>
      </c>
      <c r="W135" s="2">
        <f t="shared" si="20"/>
        <v>319038</v>
      </c>
      <c r="X135" s="2">
        <f t="shared" si="6"/>
        <v>442845.22328931093</v>
      </c>
      <c r="Y135" s="2">
        <f t="shared" si="30"/>
        <v>48548673.475389436</v>
      </c>
      <c r="Z135" s="2" t="str">
        <f t="shared" si="8"/>
        <v>HERE</v>
      </c>
      <c r="AA135" s="2">
        <f>IF(Z135="HERE",Y135,AA134+Graph!$G$1*1000)</f>
        <v>48548673.475389436</v>
      </c>
      <c r="AB135" s="2">
        <f t="shared" si="21"/>
        <v>442845.22328931093</v>
      </c>
      <c r="AC135" s="2">
        <f t="shared" si="31"/>
        <v>9296367</v>
      </c>
      <c r="AD135" s="3">
        <f t="shared" si="10"/>
        <v>48548673.475389436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36572019.190980926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66</v>
      </c>
      <c r="C136" s="7"/>
      <c r="D136" s="2" t="e">
        <f t="shared" si="12"/>
        <v>#N/A</v>
      </c>
      <c r="E136" s="2" t="e">
        <f t="shared" si="22"/>
        <v>#N/A</v>
      </c>
      <c r="F136" s="2">
        <v>756462.17166867852</v>
      </c>
      <c r="G136" s="2">
        <f t="shared" si="35"/>
        <v>756462.17166867852</v>
      </c>
      <c r="H136" s="2">
        <f t="shared" si="32"/>
        <v>57506014.673469365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1265035.8571428549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766464.80792316794</v>
      </c>
      <c r="Q136" s="2">
        <f t="shared" si="36"/>
        <v>766464.80792316794</v>
      </c>
      <c r="R136" s="2">
        <f t="shared" si="33"/>
        <v>58611505.283312649</v>
      </c>
      <c r="S136" s="2">
        <f t="shared" si="17"/>
        <v>756462.17166867852</v>
      </c>
      <c r="T136" s="2">
        <f t="shared" si="18"/>
        <v>10002.285714285681</v>
      </c>
      <c r="U136" s="2">
        <f t="shared" si="19"/>
        <v>766464.80792316794</v>
      </c>
      <c r="V136" s="2">
        <f t="shared" si="34"/>
        <v>9646715</v>
      </c>
      <c r="W136" s="2">
        <f t="shared" si="20"/>
        <v>350348</v>
      </c>
      <c r="X136" s="2">
        <f t="shared" si="6"/>
        <v>416116.80792316794</v>
      </c>
      <c r="Y136" s="2">
        <f t="shared" si="30"/>
        <v>48964790.283312604</v>
      </c>
      <c r="Z136" s="2" t="str">
        <f t="shared" si="8"/>
        <v>HERE</v>
      </c>
      <c r="AA136" s="2">
        <f>IF(Z136="HERE",Y136,AA135+Graph!$G$1*1000)</f>
        <v>48964790.283312604</v>
      </c>
      <c r="AB136" s="2">
        <f t="shared" si="21"/>
        <v>416116.80792316794</v>
      </c>
      <c r="AC136" s="2">
        <f t="shared" si="31"/>
        <v>9646715</v>
      </c>
      <c r="AD136" s="3">
        <f t="shared" si="10"/>
        <v>48964790.283312604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37063188.581031933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67</v>
      </c>
      <c r="C137" s="7"/>
      <c r="D137" s="2" t="e">
        <f t="shared" si="12"/>
        <v>#N/A</v>
      </c>
      <c r="E137" s="2" t="e">
        <f t="shared" si="22"/>
        <v>#N/A</v>
      </c>
      <c r="F137" s="2">
        <v>760969.36544799805</v>
      </c>
      <c r="G137" s="2">
        <f t="shared" si="35"/>
        <v>760969.36544799805</v>
      </c>
      <c r="H137" s="2">
        <f t="shared" si="32"/>
        <v>58266984.038917363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1275038.1428571406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771046.39255702496</v>
      </c>
      <c r="Q137" s="2">
        <f t="shared" si="36"/>
        <v>771046.39255702496</v>
      </c>
      <c r="R137" s="2">
        <f t="shared" si="33"/>
        <v>59382551.675869673</v>
      </c>
      <c r="S137" s="2">
        <f t="shared" si="17"/>
        <v>760969.36544799805</v>
      </c>
      <c r="T137" s="2">
        <f t="shared" si="18"/>
        <v>10002.285714285681</v>
      </c>
      <c r="U137" s="2">
        <f t="shared" si="19"/>
        <v>771046.39255702496</v>
      </c>
      <c r="V137" s="2">
        <f t="shared" si="34"/>
        <v>10021471</v>
      </c>
      <c r="W137" s="2">
        <f t="shared" si="20"/>
        <v>374756</v>
      </c>
      <c r="X137" s="2">
        <f t="shared" si="6"/>
        <v>396290.39255702496</v>
      </c>
      <c r="Y137" s="2">
        <f t="shared" si="30"/>
        <v>49361080.675869629</v>
      </c>
      <c r="Z137" s="2" t="str">
        <f t="shared" si="8"/>
        <v>HERE</v>
      </c>
      <c r="AA137" s="2">
        <f>IF(Z137="HERE",Y137,AA136+Graph!$G$1*1000)</f>
        <v>49361080.675869629</v>
      </c>
      <c r="AB137" s="2">
        <f t="shared" si="21"/>
        <v>396290.39255702496</v>
      </c>
      <c r="AC137" s="2">
        <f t="shared" si="31"/>
        <v>10021471</v>
      </c>
      <c r="AD137" s="3">
        <f t="shared" si="10"/>
        <v>49361080.675869629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37494026.534753419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68</v>
      </c>
      <c r="C138" s="7"/>
      <c r="D138" s="2" t="e">
        <f t="shared" si="12"/>
        <v>#N/A</v>
      </c>
      <c r="E138" s="2" t="e">
        <f t="shared" si="22"/>
        <v>#N/A</v>
      </c>
      <c r="F138" s="2">
        <v>765476.55922731757</v>
      </c>
      <c r="G138" s="2">
        <f t="shared" si="35"/>
        <v>765476.55922731757</v>
      </c>
      <c r="H138" s="2">
        <f t="shared" si="32"/>
        <v>59032460.59814468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1285040.4285714263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775627.97719085217</v>
      </c>
      <c r="Q138" s="2">
        <f t="shared" si="36"/>
        <v>775627.97719085217</v>
      </c>
      <c r="R138" s="2">
        <f t="shared" si="33"/>
        <v>60158179.653060526</v>
      </c>
      <c r="S138" s="2">
        <f t="shared" si="17"/>
        <v>765476.55922731757</v>
      </c>
      <c r="T138" s="2">
        <f t="shared" si="18"/>
        <v>10002.285714285681</v>
      </c>
      <c r="U138" s="2">
        <f t="shared" si="19"/>
        <v>775627.97719085217</v>
      </c>
      <c r="V138" s="2">
        <f t="shared" si="34"/>
        <v>10490487</v>
      </c>
      <c r="W138" s="2">
        <f t="shared" si="20"/>
        <v>469016</v>
      </c>
      <c r="X138" s="2">
        <f t="shared" si="6"/>
        <v>306611.97719085217</v>
      </c>
      <c r="Y138" s="2">
        <f t="shared" si="30"/>
        <v>49667692.653060481</v>
      </c>
      <c r="Z138" s="2" t="str">
        <f t="shared" si="8"/>
        <v>HERE</v>
      </c>
      <c r="AA138" s="2">
        <f>IF(Z138="HERE",Y138,AA137+Graph!$G$1*1000)</f>
        <v>49667692.653060481</v>
      </c>
      <c r="AB138" s="2">
        <f t="shared" si="21"/>
        <v>306611.97719085217</v>
      </c>
      <c r="AC138" s="2">
        <f t="shared" si="31"/>
        <v>10490487</v>
      </c>
      <c r="AD138" s="3">
        <f t="shared" si="10"/>
        <v>49667692.653060481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37868398.214645363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69</v>
      </c>
      <c r="C139" s="7"/>
      <c r="D139" s="2" t="e">
        <f t="shared" si="12"/>
        <v>#N/A</v>
      </c>
      <c r="E139" s="2" t="e">
        <f t="shared" si="22"/>
        <v>#N/A</v>
      </c>
      <c r="F139" s="2">
        <v>769983.7530066669</v>
      </c>
      <c r="G139" s="2">
        <f t="shared" si="35"/>
        <v>769983.7530066669</v>
      </c>
      <c r="H139" s="2">
        <f t="shared" si="32"/>
        <v>59802444.351151347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1295042.714285712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780209.56182470918</v>
      </c>
      <c r="Q139" s="2">
        <f t="shared" si="36"/>
        <v>780209.56182470918</v>
      </c>
      <c r="R139" s="2">
        <f t="shared" si="33"/>
        <v>60938389.214885235</v>
      </c>
      <c r="S139" s="2">
        <f t="shared" si="17"/>
        <v>769983.7530066669</v>
      </c>
      <c r="T139" s="2">
        <f t="shared" si="18"/>
        <v>10002.285714285681</v>
      </c>
      <c r="U139" s="2">
        <f t="shared" si="19"/>
        <v>780209.56182470918</v>
      </c>
      <c r="V139" s="2">
        <f t="shared" si="34"/>
        <v>10971047</v>
      </c>
      <c r="W139" s="2">
        <f t="shared" si="20"/>
        <v>480560</v>
      </c>
      <c r="X139" s="2">
        <f t="shared" si="6"/>
        <v>299649.56182470918</v>
      </c>
      <c r="Y139" s="2">
        <f t="shared" si="30"/>
        <v>49967342.21488519</v>
      </c>
      <c r="Z139" s="2" t="str">
        <f t="shared" si="8"/>
        <v>HERE</v>
      </c>
      <c r="AA139" s="2">
        <f>IF(Z139="HERE",Y139,AA138+Graph!$G$1*1000)</f>
        <v>49967342.21488519</v>
      </c>
      <c r="AB139" s="2">
        <f t="shared" si="21"/>
        <v>299649.56182470918</v>
      </c>
      <c r="AC139" s="2">
        <f t="shared" si="31"/>
        <v>10971047</v>
      </c>
      <c r="AD139" s="3">
        <f t="shared" si="10"/>
        <v>49967342.21488519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38214804.970707782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70</v>
      </c>
      <c r="C140" s="7"/>
      <c r="D140" s="2" t="e">
        <f t="shared" si="12"/>
        <v>#N/A</v>
      </c>
      <c r="E140" s="2" t="e">
        <f t="shared" si="22"/>
        <v>#N/A</v>
      </c>
      <c r="F140" s="2">
        <v>774490.94678598642</v>
      </c>
      <c r="G140" s="2">
        <f t="shared" si="35"/>
        <v>774490.94678598642</v>
      </c>
      <c r="H140" s="2">
        <f t="shared" si="32"/>
        <v>60576935.297937334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1305044.9999999977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784791.14645856619</v>
      </c>
      <c r="Q140" s="2">
        <f t="shared" si="36"/>
        <v>784791.14645856619</v>
      </c>
      <c r="R140" s="2">
        <f t="shared" si="33"/>
        <v>61723180.361343801</v>
      </c>
      <c r="S140" s="2">
        <f t="shared" si="17"/>
        <v>774490.94678598642</v>
      </c>
      <c r="T140" s="2">
        <f t="shared" si="18"/>
        <v>10002.285714285681</v>
      </c>
      <c r="U140" s="2">
        <f t="shared" si="19"/>
        <v>784791.14645856619</v>
      </c>
      <c r="V140" s="2">
        <f t="shared" si="34"/>
        <v>11465210</v>
      </c>
      <c r="W140" s="2">
        <f t="shared" si="20"/>
        <v>494163</v>
      </c>
      <c r="X140" s="2">
        <f t="shared" si="6"/>
        <v>290628.14645856619</v>
      </c>
      <c r="Y140" s="2">
        <f t="shared" si="30"/>
        <v>50257970.361343756</v>
      </c>
      <c r="Z140" s="2" t="str">
        <f t="shared" si="8"/>
        <v>HERE</v>
      </c>
      <c r="AA140" s="2">
        <f>IF(Z140="HERE",Y140,AA139+Graph!$G$1*1000)</f>
        <v>50257970.361343756</v>
      </c>
      <c r="AB140" s="2">
        <f t="shared" si="21"/>
        <v>290628.14645856619</v>
      </c>
      <c r="AC140" s="2">
        <f t="shared" si="31"/>
        <v>11465210</v>
      </c>
      <c r="AD140" s="3">
        <f t="shared" si="10"/>
        <v>50257970.361343756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38558927.002940685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71</v>
      </c>
      <c r="C141" s="7"/>
      <c r="D141" s="2" t="e">
        <f t="shared" si="12"/>
        <v>#N/A</v>
      </c>
      <c r="E141" s="2" t="e">
        <f t="shared" si="22"/>
        <v>#N/A</v>
      </c>
      <c r="F141" s="2">
        <v>778998.14056530595</v>
      </c>
      <c r="G141" s="2">
        <f t="shared" si="35"/>
        <v>778998.14056530595</v>
      </c>
      <c r="H141" s="2">
        <f t="shared" si="32"/>
        <v>61355933.43850264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1315047.2857142834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789372.7310924232</v>
      </c>
      <c r="Q141" s="2">
        <f t="shared" si="36"/>
        <v>789372.7310924232</v>
      </c>
      <c r="R141" s="2">
        <f t="shared" si="33"/>
        <v>62512553.092436224</v>
      </c>
      <c r="S141" s="2">
        <f t="shared" si="17"/>
        <v>778998.14056530595</v>
      </c>
      <c r="T141" s="2">
        <f t="shared" si="18"/>
        <v>10002.285714285681</v>
      </c>
      <c r="U141" s="2">
        <f t="shared" si="19"/>
        <v>789372.7310924232</v>
      </c>
      <c r="V141" s="2">
        <f t="shared" si="34"/>
        <v>12014288</v>
      </c>
      <c r="W141" s="2">
        <f t="shared" si="20"/>
        <v>549078</v>
      </c>
      <c r="X141" s="2">
        <f t="shared" si="6"/>
        <v>240294.7310924232</v>
      </c>
      <c r="Y141" s="2">
        <f t="shared" si="30"/>
        <v>50498265.09243618</v>
      </c>
      <c r="Z141" s="2" t="str">
        <f t="shared" si="8"/>
        <v>HERE</v>
      </c>
      <c r="AA141" s="2">
        <f>IF(Z141="HERE",Y141,AA140+Graph!$G$1*1000)</f>
        <v>50498265.09243618</v>
      </c>
      <c r="AB141" s="2">
        <f t="shared" si="21"/>
        <v>240294.7310924232</v>
      </c>
      <c r="AC141" s="2">
        <f t="shared" si="31"/>
        <v>12014288</v>
      </c>
      <c r="AD141" s="3">
        <f t="shared" si="10"/>
        <v>50498265.09243618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38946542.761344045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72</v>
      </c>
      <c r="C142" s="7"/>
      <c r="D142" s="2" t="e">
        <f t="shared" si="12"/>
        <v>#N/A</v>
      </c>
      <c r="E142" s="2" t="e">
        <f t="shared" si="22"/>
        <v>#N/A</v>
      </c>
      <c r="F142" s="2">
        <v>783505.33434465528</v>
      </c>
      <c r="G142" s="2">
        <f t="shared" si="35"/>
        <v>783505.33434465528</v>
      </c>
      <c r="H142" s="2">
        <f t="shared" si="32"/>
        <v>62139438.772847295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1325049.571428569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793954.31572628021</v>
      </c>
      <c r="Q142" s="2">
        <f t="shared" si="36"/>
        <v>793954.31572628021</v>
      </c>
      <c r="R142" s="2">
        <f t="shared" si="33"/>
        <v>63306507.408162504</v>
      </c>
      <c r="S142" s="2">
        <f t="shared" si="17"/>
        <v>783505.33434465528</v>
      </c>
      <c r="T142" s="2">
        <f t="shared" si="18"/>
        <v>10002.285714285681</v>
      </c>
      <c r="U142" s="2">
        <f t="shared" si="19"/>
        <v>793954.31572628021</v>
      </c>
      <c r="V142" s="2">
        <f t="shared" si="34"/>
        <v>12294006</v>
      </c>
      <c r="W142" s="2">
        <f t="shared" si="20"/>
        <v>279718</v>
      </c>
      <c r="X142" s="2">
        <f t="shared" si="6"/>
        <v>514236.31572628021</v>
      </c>
      <c r="Y142" s="2">
        <f t="shared" si="30"/>
        <v>51012501.40816246</v>
      </c>
      <c r="Z142" s="2" t="str">
        <f t="shared" si="8"/>
        <v>HERE</v>
      </c>
      <c r="AA142" s="2">
        <f>IF(Z142="HERE",Y142,AA141+Graph!$G$1*1000)</f>
        <v>51012501.40816246</v>
      </c>
      <c r="AB142" s="2">
        <f t="shared" si="21"/>
        <v>514236.31572628021</v>
      </c>
      <c r="AC142" s="2">
        <f t="shared" si="31"/>
        <v>12294006</v>
      </c>
      <c r="AD142" s="3">
        <f t="shared" si="10"/>
        <v>51012501.40816246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39382913.745917849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73</v>
      </c>
      <c r="C143" s="7"/>
      <c r="D143" s="2" t="e">
        <f t="shared" si="12"/>
        <v>#N/A</v>
      </c>
      <c r="E143" s="2" t="e">
        <f t="shared" si="22"/>
        <v>#N/A</v>
      </c>
      <c r="F143" s="2">
        <v>788012.5281239748</v>
      </c>
      <c r="G143" s="2">
        <f t="shared" si="35"/>
        <v>788012.5281239748</v>
      </c>
      <c r="H143" s="2">
        <f t="shared" si="32"/>
        <v>62927451.30097127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1335051.8571428547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798535.90036013722</v>
      </c>
      <c r="Q143" s="2">
        <f t="shared" si="36"/>
        <v>798535.90036013722</v>
      </c>
      <c r="R143" s="2">
        <f t="shared" si="33"/>
        <v>64105043.308522642</v>
      </c>
      <c r="S143" s="2">
        <f t="shared" si="17"/>
        <v>788012.5281239748</v>
      </c>
      <c r="T143" s="2">
        <f t="shared" si="18"/>
        <v>10002.285714285681</v>
      </c>
      <c r="U143" s="2">
        <f t="shared" si="19"/>
        <v>798535.90036013722</v>
      </c>
      <c r="V143" s="2">
        <f t="shared" si="34"/>
        <v>12646486</v>
      </c>
      <c r="W143" s="2">
        <f t="shared" si="20"/>
        <v>352480</v>
      </c>
      <c r="X143" s="2">
        <f t="shared" si="6"/>
        <v>446055.90036013722</v>
      </c>
      <c r="Y143" s="2">
        <f t="shared" si="30"/>
        <v>51458557.308522597</v>
      </c>
      <c r="Z143" s="2" t="str">
        <f t="shared" si="8"/>
        <v>HERE</v>
      </c>
      <c r="AA143" s="2">
        <f>IF(Z143="HERE",Y143,AA142+Graph!$G$1*1000)</f>
        <v>51458557.308522597</v>
      </c>
      <c r="AB143" s="2">
        <f t="shared" si="21"/>
        <v>446055.90036013722</v>
      </c>
      <c r="AC143" s="2">
        <f t="shared" si="31"/>
        <v>12646486</v>
      </c>
      <c r="AD143" s="3">
        <f t="shared" si="10"/>
        <v>51458557.308522597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39841539.50666213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74</v>
      </c>
      <c r="C144" s="7"/>
      <c r="D144" s="2" t="e">
        <f t="shared" si="12"/>
        <v>#N/A</v>
      </c>
      <c r="E144" s="2" t="e">
        <f t="shared" si="22"/>
        <v>#N/A</v>
      </c>
      <c r="F144" s="2">
        <v>792519.72190329432</v>
      </c>
      <c r="G144" s="2">
        <f t="shared" si="35"/>
        <v>792519.72190329432</v>
      </c>
      <c r="H144" s="2">
        <f t="shared" si="32"/>
        <v>63719971.022874564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1345054.1428571404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803117.48499399424</v>
      </c>
      <c r="Q144" s="2">
        <f t="shared" si="36"/>
        <v>800000</v>
      </c>
      <c r="R144" s="2">
        <f t="shared" si="33"/>
        <v>64905043.308522642</v>
      </c>
      <c r="S144" s="2">
        <f t="shared" si="17"/>
        <v>792519.72190329432</v>
      </c>
      <c r="T144" s="2">
        <f t="shared" si="18"/>
        <v>10002.285714285681</v>
      </c>
      <c r="U144" s="2">
        <f t="shared" si="19"/>
        <v>800000</v>
      </c>
      <c r="V144" s="2">
        <f t="shared" si="34"/>
        <v>13058298</v>
      </c>
      <c r="W144" s="2">
        <f t="shared" si="20"/>
        <v>411812</v>
      </c>
      <c r="X144" s="2">
        <f t="shared" si="6"/>
        <v>388188</v>
      </c>
      <c r="Y144" s="2">
        <f t="shared" si="30"/>
        <v>51846745.308522597</v>
      </c>
      <c r="Z144" s="2" t="str">
        <f t="shared" si="8"/>
        <v>HERE</v>
      </c>
      <c r="AA144" s="2">
        <f>IF(Z144="HERE",Y144,AA143+Graph!$G$1*1000)</f>
        <v>51846745.308522597</v>
      </c>
      <c r="AB144" s="2">
        <f t="shared" si="21"/>
        <v>388188</v>
      </c>
      <c r="AC144" s="2">
        <f t="shared" si="31"/>
        <v>13058298</v>
      </c>
      <c r="AD144" s="3">
        <f t="shared" si="10"/>
        <v>51846745.308522597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40186064.743576884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75</v>
      </c>
      <c r="C145" s="7"/>
      <c r="D145" s="2" t="e">
        <f t="shared" si="12"/>
        <v>#N/A</v>
      </c>
      <c r="E145" s="2" t="e">
        <f t="shared" si="22"/>
        <v>#N/A</v>
      </c>
      <c r="F145" s="2">
        <v>797026.91568264365</v>
      </c>
      <c r="G145" s="2">
        <f t="shared" si="35"/>
        <v>797026.91568264365</v>
      </c>
      <c r="H145" s="2">
        <f t="shared" si="32"/>
        <v>64516997.938557208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1355056.4285714261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807699.06962785125</v>
      </c>
      <c r="Q145" s="2">
        <f t="shared" si="36"/>
        <v>800000</v>
      </c>
      <c r="R145" s="2">
        <f t="shared" si="33"/>
        <v>65705043.308522642</v>
      </c>
      <c r="S145" s="2">
        <f t="shared" si="17"/>
        <v>797026.91568264365</v>
      </c>
      <c r="T145" s="2">
        <f t="shared" si="18"/>
        <v>10002.285714285681</v>
      </c>
      <c r="U145" s="2">
        <f t="shared" si="19"/>
        <v>800000</v>
      </c>
      <c r="V145" s="2">
        <f t="shared" si="34"/>
        <v>13509108</v>
      </c>
      <c r="W145" s="2">
        <f t="shared" si="20"/>
        <v>450810</v>
      </c>
      <c r="X145" s="2">
        <f t="shared" si="6"/>
        <v>349190</v>
      </c>
      <c r="Y145" s="2">
        <f t="shared" si="30"/>
        <v>52195935.308522597</v>
      </c>
      <c r="Z145" s="2" t="str">
        <f t="shared" si="8"/>
        <v>HERE</v>
      </c>
      <c r="AA145" s="2">
        <f>IF(Z145="HERE",Y145,AA144+Graph!$G$1*1000)</f>
        <v>52195935.308522597</v>
      </c>
      <c r="AB145" s="2">
        <f t="shared" si="21"/>
        <v>349190</v>
      </c>
      <c r="AC145" s="2">
        <f t="shared" si="31"/>
        <v>13509108</v>
      </c>
      <c r="AD145" s="3">
        <f t="shared" si="10"/>
        <v>52195935.308522597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40517420.156662099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76</v>
      </c>
      <c r="C146" s="7"/>
      <c r="D146" s="2" t="e">
        <f t="shared" si="12"/>
        <v>#N/A</v>
      </c>
      <c r="E146" s="2" t="e">
        <f t="shared" si="22"/>
        <v>#N/A</v>
      </c>
      <c r="F146" s="2">
        <v>801534.10946196318</v>
      </c>
      <c r="G146" s="2">
        <f t="shared" si="35"/>
        <v>789997.71428571432</v>
      </c>
      <c r="H146" s="2">
        <f t="shared" si="32"/>
        <v>65306995.652842924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1365058.7142857118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812280.65426170826</v>
      </c>
      <c r="Q146" s="2">
        <f t="shared" si="36"/>
        <v>800000</v>
      </c>
      <c r="R146" s="2">
        <f t="shared" si="33"/>
        <v>66505043.308522642</v>
      </c>
      <c r="S146" s="2">
        <f t="shared" si="17"/>
        <v>789997.71428571641</v>
      </c>
      <c r="T146" s="2">
        <f t="shared" si="18"/>
        <v>10002.285714285681</v>
      </c>
      <c r="U146" s="2">
        <f t="shared" si="19"/>
        <v>800000</v>
      </c>
      <c r="V146" s="2">
        <f t="shared" si="34"/>
        <v>14012224</v>
      </c>
      <c r="W146" s="2">
        <f t="shared" si="20"/>
        <v>503116</v>
      </c>
      <c r="X146" s="2">
        <f t="shared" si="6"/>
        <v>296884</v>
      </c>
      <c r="Y146" s="2">
        <f t="shared" si="30"/>
        <v>52492819.308522597</v>
      </c>
      <c r="Z146" s="2" t="str">
        <f t="shared" si="8"/>
        <v>HERE</v>
      </c>
      <c r="AA146" s="2">
        <f>IF(Z146="HERE",Y146,AA145+Graph!$G$1*1000)</f>
        <v>52492819.308522597</v>
      </c>
      <c r="AB146" s="2">
        <f t="shared" si="21"/>
        <v>296884</v>
      </c>
      <c r="AC146" s="2">
        <f t="shared" si="31"/>
        <v>14012224</v>
      </c>
      <c r="AD146" s="3">
        <f t="shared" si="10"/>
        <v>52492819.308522597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40813504.045917794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77</v>
      </c>
      <c r="C147" s="7"/>
      <c r="D147" s="2" t="e">
        <f t="shared" si="12"/>
        <v>#N/A</v>
      </c>
      <c r="E147" s="2" t="e">
        <f t="shared" si="22"/>
        <v>#N/A</v>
      </c>
      <c r="F147" s="2">
        <v>806041.3032412827</v>
      </c>
      <c r="G147" s="2">
        <f t="shared" si="35"/>
        <v>789997.71428571432</v>
      </c>
      <c r="H147" s="2">
        <f t="shared" si="32"/>
        <v>66096993.36712864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1375060.9999999974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816862.23889553547</v>
      </c>
      <c r="Q147" s="2">
        <f t="shared" si="36"/>
        <v>800000</v>
      </c>
      <c r="R147" s="2">
        <f t="shared" si="33"/>
        <v>67305043.308522642</v>
      </c>
      <c r="S147" s="2">
        <f t="shared" si="17"/>
        <v>789997.71428571641</v>
      </c>
      <c r="T147" s="2">
        <f t="shared" si="18"/>
        <v>10002.285714285681</v>
      </c>
      <c r="U147" s="2">
        <f t="shared" si="19"/>
        <v>800000</v>
      </c>
      <c r="V147" s="2">
        <f t="shared" si="34"/>
        <v>14556827</v>
      </c>
      <c r="W147" s="2">
        <f t="shared" si="20"/>
        <v>544603</v>
      </c>
      <c r="X147" s="2">
        <f t="shared" si="6"/>
        <v>255397</v>
      </c>
      <c r="Y147" s="2">
        <f t="shared" si="30"/>
        <v>52748216.308522597</v>
      </c>
      <c r="Z147" s="2" t="str">
        <f t="shared" si="8"/>
        <v>HERE</v>
      </c>
      <c r="AA147" s="2">
        <f>IF(Z147="HERE",Y147,AA146+Graph!$G$1*1000)</f>
        <v>52748216.308522597</v>
      </c>
      <c r="AB147" s="2">
        <f t="shared" si="21"/>
        <v>255397</v>
      </c>
      <c r="AC147" s="2">
        <f t="shared" si="31"/>
        <v>14556827</v>
      </c>
      <c r="AD147" s="3">
        <f t="shared" si="10"/>
        <v>52748216.308522597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41055577.31134396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78</v>
      </c>
      <c r="C148" s="7"/>
      <c r="D148" s="2" t="e">
        <f t="shared" si="12"/>
        <v>#N/A</v>
      </c>
      <c r="E148" s="2" t="e">
        <f t="shared" si="22"/>
        <v>#N/A</v>
      </c>
      <c r="F148" s="2">
        <v>810548.49702063203</v>
      </c>
      <c r="G148" s="2">
        <f t="shared" si="35"/>
        <v>789997.71428571432</v>
      </c>
      <c r="H148" s="2">
        <f t="shared" si="32"/>
        <v>66886991.081414357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1385063.2857142831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821443.82352939248</v>
      </c>
      <c r="Q148" s="2">
        <f t="shared" si="36"/>
        <v>800000</v>
      </c>
      <c r="R148" s="2">
        <f t="shared" si="33"/>
        <v>68105043.308522642</v>
      </c>
      <c r="S148" s="2">
        <f t="shared" si="17"/>
        <v>789997.71428571641</v>
      </c>
      <c r="T148" s="2">
        <f t="shared" si="18"/>
        <v>10002.285714285681</v>
      </c>
      <c r="U148" s="2">
        <f t="shared" si="19"/>
        <v>800000</v>
      </c>
      <c r="V148" s="2">
        <f t="shared" si="34"/>
        <v>15062189</v>
      </c>
      <c r="W148" s="2">
        <f t="shared" si="20"/>
        <v>505362</v>
      </c>
      <c r="X148" s="2">
        <f t="shared" si="6"/>
        <v>294638</v>
      </c>
      <c r="Y148" s="2">
        <f t="shared" si="30"/>
        <v>53042854.308522597</v>
      </c>
      <c r="Z148" s="2" t="str">
        <f t="shared" si="8"/>
        <v>HERE</v>
      </c>
      <c r="AA148" s="2">
        <f>IF(Z148="HERE",Y148,AA147+Graph!$G$1*1000)</f>
        <v>53042854.308522597</v>
      </c>
      <c r="AB148" s="2">
        <f t="shared" si="21"/>
        <v>294638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41290110.302940592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79</v>
      </c>
      <c r="C149" s="7"/>
      <c r="D149" s="2" t="e">
        <f t="shared" si="12"/>
        <v>#N/A</v>
      </c>
      <c r="E149" s="2" t="e">
        <f t="shared" si="22"/>
        <v>#N/A</v>
      </c>
      <c r="F149" s="2">
        <v>815055.69079995155</v>
      </c>
      <c r="G149" s="2">
        <f t="shared" si="35"/>
        <v>789997.71428571432</v>
      </c>
      <c r="H149" s="2">
        <f t="shared" si="32"/>
        <v>67676988.795700073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1395065.5714285688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826025.40816324949</v>
      </c>
      <c r="Q149" s="2">
        <f t="shared" si="36"/>
        <v>800000</v>
      </c>
      <c r="R149" s="2">
        <f t="shared" si="33"/>
        <v>68905043.308522642</v>
      </c>
      <c r="S149" s="2">
        <f t="shared" si="17"/>
        <v>789997.71428571641</v>
      </c>
      <c r="T149" s="2">
        <f t="shared" si="18"/>
        <v>10002.285714285681</v>
      </c>
      <c r="U149" s="2">
        <f t="shared" si="19"/>
        <v>800000</v>
      </c>
      <c r="V149" s="2">
        <f t="shared" si="34"/>
        <v>15300151</v>
      </c>
      <c r="W149" s="2">
        <f t="shared" si="20"/>
        <v>237962</v>
      </c>
      <c r="X149" s="2">
        <f t="shared" si="6"/>
        <v>562038</v>
      </c>
      <c r="Y149" s="2">
        <f t="shared" si="30"/>
        <v>53604892.308522597</v>
      </c>
      <c r="Z149" s="2" t="str">
        <f t="shared" si="8"/>
        <v>HERE</v>
      </c>
      <c r="AA149" s="2">
        <f>IF(Z149="HERE",Y149,AA148+Graph!$G$1*1000)</f>
        <v>53604892.308522597</v>
      </c>
      <c r="AB149" s="2">
        <f t="shared" si="21"/>
        <v>562038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41759729.570707709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80</v>
      </c>
      <c r="C150" s="7"/>
      <c r="D150" s="2" t="e">
        <f t="shared" si="12"/>
        <v>#N/A</v>
      </c>
      <c r="E150" s="2" t="e">
        <f t="shared" si="22"/>
        <v>#N/A</v>
      </c>
      <c r="F150" s="2">
        <v>819562.88457927108</v>
      </c>
      <c r="G150" s="2">
        <f t="shared" si="35"/>
        <v>789997.71428571432</v>
      </c>
      <c r="H150" s="2">
        <f t="shared" si="32"/>
        <v>68466986.50998579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1405067.8571428545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830606.9927971065</v>
      </c>
      <c r="Q150" s="2">
        <f t="shared" si="36"/>
        <v>800000</v>
      </c>
      <c r="R150" s="2">
        <f t="shared" si="33"/>
        <v>69705043.308522642</v>
      </c>
      <c r="S150" s="2">
        <f t="shared" si="17"/>
        <v>789997.71428571641</v>
      </c>
      <c r="T150" s="2">
        <f t="shared" si="18"/>
        <v>10002.285714285681</v>
      </c>
      <c r="U150" s="2">
        <f t="shared" si="19"/>
        <v>800000</v>
      </c>
      <c r="V150" s="2">
        <f t="shared" si="34"/>
        <v>15576107</v>
      </c>
      <c r="W150" s="2">
        <f t="shared" si="20"/>
        <v>275956</v>
      </c>
      <c r="X150" s="2">
        <f t="shared" si="6"/>
        <v>524044</v>
      </c>
      <c r="Y150" s="2">
        <f t="shared" si="30"/>
        <v>54128936.308522597</v>
      </c>
      <c r="Z150" s="2" t="str">
        <f t="shared" si="8"/>
        <v>HERE</v>
      </c>
      <c r="AA150" s="2">
        <f>IF(Z150="HERE",Y150,AA149+Graph!$G$1*1000)</f>
        <v>54128936.308522597</v>
      </c>
      <c r="AB150" s="2">
        <f t="shared" si="21"/>
        <v>524044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42182852.214645289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81</v>
      </c>
      <c r="C151" s="7"/>
      <c r="D151" s="2" t="e">
        <f t="shared" si="12"/>
        <v>#N/A</v>
      </c>
      <c r="E151" s="2" t="e">
        <f t="shared" si="22"/>
        <v>#N/A</v>
      </c>
      <c r="F151" s="2">
        <v>824070.07835862041</v>
      </c>
      <c r="G151" s="2">
        <f t="shared" si="35"/>
        <v>789997.71428571432</v>
      </c>
      <c r="H151" s="2">
        <f t="shared" si="32"/>
        <v>69256984.224271506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1415070.1428571402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835188.57743096352</v>
      </c>
      <c r="Q151" s="2">
        <f t="shared" si="36"/>
        <v>800000</v>
      </c>
      <c r="R151" s="2">
        <f t="shared" si="33"/>
        <v>70505043.308522642</v>
      </c>
      <c r="S151" s="2">
        <f t="shared" si="17"/>
        <v>789997.71428571641</v>
      </c>
      <c r="T151" s="2">
        <f t="shared" si="18"/>
        <v>10002.285714285681</v>
      </c>
      <c r="U151" s="2">
        <f t="shared" si="19"/>
        <v>800000</v>
      </c>
      <c r="V151" s="2">
        <f t="shared" si="34"/>
        <v>15940972</v>
      </c>
      <c r="W151" s="2">
        <f t="shared" si="20"/>
        <v>364865</v>
      </c>
      <c r="X151" s="2">
        <f t="shared" si="6"/>
        <v>435135</v>
      </c>
      <c r="Y151" s="2">
        <f t="shared" si="30"/>
        <v>54564071.308522597</v>
      </c>
      <c r="Z151" s="2" t="str">
        <f t="shared" si="8"/>
        <v>HERE</v>
      </c>
      <c r="AA151" s="2">
        <f>IF(Z151="HERE",Y151,AA150+Graph!$G$1*1000)</f>
        <v>54564071.308522597</v>
      </c>
      <c r="AB151" s="2">
        <f t="shared" si="21"/>
        <v>435135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42583567.234753311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82</v>
      </c>
      <c r="C152" s="7"/>
      <c r="D152" s="2" t="e">
        <f t="shared" si="12"/>
        <v>#N/A</v>
      </c>
      <c r="E152" s="2" t="e">
        <f t="shared" si="22"/>
        <v>#N/A</v>
      </c>
      <c r="F152" s="2">
        <v>828577.27213793993</v>
      </c>
      <c r="G152" s="2">
        <f t="shared" si="35"/>
        <v>789997.71428571432</v>
      </c>
      <c r="H152" s="2">
        <f t="shared" si="32"/>
        <v>70046981.938557222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1425072.4285714258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839770.16206482053</v>
      </c>
      <c r="Q152" s="2">
        <f t="shared" si="36"/>
        <v>800000</v>
      </c>
      <c r="R152" s="2">
        <f t="shared" si="33"/>
        <v>71305043.308522642</v>
      </c>
      <c r="S152" s="2">
        <f t="shared" si="17"/>
        <v>789997.71428571641</v>
      </c>
      <c r="T152" s="2">
        <f t="shared" si="18"/>
        <v>10002.285714285681</v>
      </c>
      <c r="U152" s="2">
        <f t="shared" si="19"/>
        <v>800000</v>
      </c>
      <c r="V152" s="2">
        <f t="shared" si="34"/>
        <v>16423082</v>
      </c>
      <c r="W152" s="2">
        <f t="shared" si="20"/>
        <v>482110</v>
      </c>
      <c r="X152" s="2">
        <f t="shared" si="6"/>
        <v>317890</v>
      </c>
      <c r="Y152" s="2">
        <f t="shared" si="30"/>
        <v>54881961.308522597</v>
      </c>
      <c r="Z152" s="2" t="str">
        <f t="shared" si="8"/>
        <v>HERE</v>
      </c>
      <c r="AA152" s="2">
        <f>IF(Z152="HERE",Y152,AA151+Graph!$G$1*1000)</f>
        <v>54881961.308522597</v>
      </c>
      <c r="AB152" s="2">
        <f t="shared" si="21"/>
        <v>317890</v>
      </c>
      <c r="AC152" s="2">
        <f t="shared" si="31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43012378.231031805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83</v>
      </c>
      <c r="C153" s="7"/>
      <c r="D153" s="2" t="e">
        <f t="shared" si="12"/>
        <v>#N/A</v>
      </c>
      <c r="E153" s="2" t="e">
        <f t="shared" si="22"/>
        <v>#N/A</v>
      </c>
      <c r="F153" s="2">
        <v>833084.46591728926</v>
      </c>
      <c r="G153" s="2">
        <f t="shared" si="35"/>
        <v>789997.71428571432</v>
      </c>
      <c r="H153" s="2">
        <f t="shared" si="32"/>
        <v>70836979.652842939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1435074.7142857115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844351.74669867754</v>
      </c>
      <c r="Q153" s="2">
        <f t="shared" si="36"/>
        <v>800000</v>
      </c>
      <c r="R153" s="2">
        <f t="shared" si="33"/>
        <v>72105043.308522642</v>
      </c>
      <c r="S153" s="2">
        <f t="shared" si="17"/>
        <v>789997.71428571641</v>
      </c>
      <c r="T153" s="2">
        <f t="shared" si="18"/>
        <v>10002.285714285681</v>
      </c>
      <c r="U153" s="2">
        <f t="shared" si="19"/>
        <v>800000</v>
      </c>
      <c r="V153" s="2">
        <f t="shared" si="34"/>
        <v>16875536</v>
      </c>
      <c r="W153" s="2">
        <f t="shared" si="20"/>
        <v>452454</v>
      </c>
      <c r="X153" s="2">
        <f t="shared" si="6"/>
        <v>347546</v>
      </c>
      <c r="Y153" s="2">
        <f t="shared" si="30"/>
        <v>55229507.308522597</v>
      </c>
      <c r="Z153" s="2" t="str">
        <f t="shared" si="8"/>
        <v>HERE</v>
      </c>
      <c r="AA153" s="2">
        <f>IF(Z153="HERE",Y153,AA152+Graph!$G$1*1000)</f>
        <v>55229507.308522597</v>
      </c>
      <c r="AB153" s="2">
        <f t="shared" si="21"/>
        <v>347546</v>
      </c>
      <c r="AC153" s="2">
        <f t="shared" si="31"/>
        <v>16875536</v>
      </c>
      <c r="AD153" s="3">
        <f t="shared" si="10"/>
        <v>52800000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43308315.603480771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84</v>
      </c>
      <c r="C154" s="7"/>
      <c r="D154" s="2" t="e">
        <f t="shared" si="12"/>
        <v>#N/A</v>
      </c>
      <c r="E154" s="2" t="e">
        <f t="shared" si="22"/>
        <v>#N/A</v>
      </c>
      <c r="F154" s="2">
        <v>837591.65969660878</v>
      </c>
      <c r="G154" s="2">
        <f t="shared" si="35"/>
        <v>789997.71428571432</v>
      </c>
      <c r="H154" s="2">
        <f t="shared" si="32"/>
        <v>71626977.367128655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1445076.9999999972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848933.33133253455</v>
      </c>
      <c r="Q154" s="2">
        <f t="shared" si="36"/>
        <v>800000</v>
      </c>
      <c r="R154" s="2">
        <f t="shared" si="33"/>
        <v>72905043.308522642</v>
      </c>
      <c r="S154" s="2">
        <f t="shared" si="17"/>
        <v>789997.71428571641</v>
      </c>
      <c r="T154" s="2">
        <f t="shared" si="18"/>
        <v>10002.285714285681</v>
      </c>
      <c r="U154" s="2">
        <f t="shared" si="19"/>
        <v>800000</v>
      </c>
      <c r="V154" s="2">
        <f t="shared" si="34"/>
        <v>17247442</v>
      </c>
      <c r="W154" s="2">
        <f t="shared" si="20"/>
        <v>371906</v>
      </c>
      <c r="X154" s="2">
        <f t="shared" si="6"/>
        <v>428094</v>
      </c>
      <c r="Y154" s="2">
        <f t="shared" si="30"/>
        <v>55657601.308522597</v>
      </c>
      <c r="Z154" s="2" t="str">
        <f t="shared" si="8"/>
        <v>HERE</v>
      </c>
      <c r="AA154" s="2">
        <f>IF(Z154="HERE",Y154,AA153+Graph!$G$1*1000)</f>
        <v>55657601.308522597</v>
      </c>
      <c r="AB154" s="2">
        <f t="shared" si="21"/>
        <v>428094</v>
      </c>
      <c r="AC154" s="2">
        <f t="shared" si="31"/>
        <v>17247442</v>
      </c>
      <c r="AD154" s="3">
        <f t="shared" si="10"/>
        <v>52800000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43571171.052100204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85</v>
      </c>
      <c r="C155" s="7"/>
      <c r="D155" s="2" t="e">
        <f t="shared" si="12"/>
        <v>#N/A</v>
      </c>
      <c r="E155" s="2" t="e">
        <f t="shared" si="22"/>
        <v>#N/A</v>
      </c>
      <c r="F155" s="2">
        <v>842098.85347592831</v>
      </c>
      <c r="G155" s="2">
        <f t="shared" si="35"/>
        <v>789997.71428571432</v>
      </c>
      <c r="H155" s="2">
        <f t="shared" si="32"/>
        <v>72416975.081414372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1455079.2857142829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853514.91596636176</v>
      </c>
      <c r="Q155" s="2">
        <f t="shared" si="36"/>
        <v>800000</v>
      </c>
      <c r="R155" s="2">
        <f t="shared" si="33"/>
        <v>73705043.308522642</v>
      </c>
      <c r="S155" s="2">
        <f t="shared" si="17"/>
        <v>789997.71428571641</v>
      </c>
      <c r="T155" s="2">
        <f t="shared" si="18"/>
        <v>10002.285714285681</v>
      </c>
      <c r="U155" s="2">
        <f t="shared" si="19"/>
        <v>800000</v>
      </c>
      <c r="V155" s="2">
        <f t="shared" si="34"/>
        <v>17710936.576012224</v>
      </c>
      <c r="W155" s="2">
        <f t="shared" si="20"/>
        <v>463494.57601222396</v>
      </c>
      <c r="X155" s="2">
        <f t="shared" si="6"/>
        <v>336505.42398777604</v>
      </c>
      <c r="Y155" s="2">
        <f t="shared" si="30"/>
        <v>55994106.732510373</v>
      </c>
      <c r="Z155" s="2" t="str">
        <f t="shared" si="8"/>
        <v>HERE</v>
      </c>
      <c r="AA155" s="2">
        <f>IF(Z155="HERE",Y155,AA154+Graph!$G$1*1000)</f>
        <v>55994106.732510373</v>
      </c>
      <c r="AB155" s="2">
        <f t="shared" si="21"/>
        <v>336505.42398777604</v>
      </c>
      <c r="AC155" s="2">
        <f t="shared" si="31"/>
        <v>17710936.576012224</v>
      </c>
      <c r="AD155" s="3">
        <f t="shared" si="10"/>
        <v>52800000</v>
      </c>
      <c r="AE155" s="2">
        <f>IF(AE153&gt;=52800000,52800000,IF(AB134=Graph!G$1*1000,AE154+Graph!G$1*1000,AC155))</f>
        <v>17710936.576012224</v>
      </c>
      <c r="AF155" s="3">
        <f t="shared" si="11"/>
        <v>17710936.576012224</v>
      </c>
      <c r="AG155" s="3">
        <f t="shared" si="29"/>
        <v>43744111.876890115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86</v>
      </c>
      <c r="C156" s="7"/>
      <c r="D156" s="2" t="e">
        <f t="shared" si="12"/>
        <v>#N/A</v>
      </c>
      <c r="E156" s="2" t="e">
        <f t="shared" si="22"/>
        <v>#N/A</v>
      </c>
      <c r="F156" s="2">
        <v>846606.04725527763</v>
      </c>
      <c r="G156" s="2">
        <f t="shared" si="35"/>
        <v>789997.71428571432</v>
      </c>
      <c r="H156" s="2">
        <f t="shared" si="32"/>
        <v>73206972.795700088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1465081.5714285686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858096.50060021877</v>
      </c>
      <c r="Q156" s="2">
        <f t="shared" si="36"/>
        <v>800000</v>
      </c>
      <c r="R156" s="2">
        <f t="shared" si="33"/>
        <v>74505043.308522642</v>
      </c>
      <c r="S156" s="2">
        <f t="shared" si="17"/>
        <v>789997.71428571641</v>
      </c>
      <c r="T156" s="2">
        <f t="shared" si="18"/>
        <v>10002.285714285681</v>
      </c>
      <c r="U156" s="2">
        <f t="shared" si="19"/>
        <v>800000</v>
      </c>
      <c r="V156" s="2">
        <f t="shared" si="34"/>
        <v>18178938.345803767</v>
      </c>
      <c r="W156" s="2">
        <f t="shared" si="20"/>
        <v>468001.76979154348</v>
      </c>
      <c r="X156" s="2">
        <f t="shared" si="6"/>
        <v>331998.23020845652</v>
      </c>
      <c r="Y156" s="2">
        <f t="shared" si="30"/>
        <v>56326104.96271883</v>
      </c>
      <c r="Z156" s="2" t="str">
        <f t="shared" si="8"/>
        <v>HERE</v>
      </c>
      <c r="AA156" s="2">
        <f>IF(Z156="HERE",Y156,AA155+Graph!$G$1*1000)</f>
        <v>56326104.96271883</v>
      </c>
      <c r="AB156" s="2">
        <f t="shared" si="21"/>
        <v>331998.23020845652</v>
      </c>
      <c r="AC156" s="2">
        <f t="shared" si="31"/>
        <v>18178938.345803767</v>
      </c>
      <c r="AD156" s="3">
        <f t="shared" si="10"/>
        <v>52800000</v>
      </c>
      <c r="AE156" s="2">
        <f>IF(AE154&gt;=52800000,52800000,IF(AB135=Graph!G$1*1000,AE155+Graph!G$1*1000,AC156))</f>
        <v>18178938.345803767</v>
      </c>
      <c r="AF156" s="3">
        <f t="shared" si="11"/>
        <v>18178938.345803767</v>
      </c>
      <c r="AG156" s="3">
        <f t="shared" si="29"/>
        <v>44158624.477850497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87</v>
      </c>
      <c r="C157" s="7"/>
      <c r="D157" s="2" t="e">
        <f t="shared" si="12"/>
        <v>#N/A</v>
      </c>
      <c r="E157" s="2" t="e">
        <f t="shared" si="22"/>
        <v>#N/A</v>
      </c>
      <c r="F157" s="2">
        <v>851113.24103459716</v>
      </c>
      <c r="G157" s="2">
        <f t="shared" si="35"/>
        <v>789997.71428571432</v>
      </c>
      <c r="H157" s="2">
        <f t="shared" si="32"/>
        <v>73996970.509985805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1475083.8571428542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862678.08523407578</v>
      </c>
      <c r="Q157" s="2">
        <f t="shared" si="36"/>
        <v>800000</v>
      </c>
      <c r="R157" s="2">
        <f t="shared" si="33"/>
        <v>75305043.308522642</v>
      </c>
      <c r="S157" s="2">
        <f t="shared" si="17"/>
        <v>789997.71428571641</v>
      </c>
      <c r="T157" s="2">
        <f t="shared" si="18"/>
        <v>10002.285714285681</v>
      </c>
      <c r="U157" s="2">
        <f t="shared" si="19"/>
        <v>800000</v>
      </c>
      <c r="V157" s="2">
        <f t="shared" si="34"/>
        <v>18651447.30937466</v>
      </c>
      <c r="W157" s="2">
        <f t="shared" si="20"/>
        <v>472508.96357089281</v>
      </c>
      <c r="X157" s="2">
        <f t="shared" si="6"/>
        <v>327491.03642910719</v>
      </c>
      <c r="Y157" s="2">
        <f t="shared" si="30"/>
        <v>56653595.999147937</v>
      </c>
      <c r="Z157" s="2" t="str">
        <f t="shared" si="8"/>
        <v>HERE</v>
      </c>
      <c r="AA157" s="2">
        <f>IF(Z157="HERE",Y157,AA156+Graph!$G$1*1000)</f>
        <v>56653595.999147937</v>
      </c>
      <c r="AB157" s="2">
        <f t="shared" si="21"/>
        <v>327491.03642910719</v>
      </c>
      <c r="AC157" s="2">
        <f t="shared" si="31"/>
        <v>18651447.30937466</v>
      </c>
      <c r="AD157" s="3">
        <f t="shared" si="10"/>
        <v>52800000</v>
      </c>
      <c r="AE157" s="2">
        <f>IF(AE155&gt;=52800000,52800000,IF(AB136=Graph!G$1*1000,AE156+Graph!G$1*1000,AC157))</f>
        <v>18651447.30937466</v>
      </c>
      <c r="AF157" s="3">
        <f t="shared" si="11"/>
        <v>18651447.30937466</v>
      </c>
      <c r="AG157" s="3">
        <f t="shared" si="29"/>
        <v>44550647.004981346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88</v>
      </c>
      <c r="C158" s="7"/>
      <c r="D158" s="2" t="e">
        <f t="shared" si="12"/>
        <v>#N/A</v>
      </c>
      <c r="E158" s="2" t="e">
        <f t="shared" si="22"/>
        <v>#N/A</v>
      </c>
      <c r="F158" s="2">
        <v>855620.43481391668</v>
      </c>
      <c r="G158" s="2">
        <f t="shared" si="35"/>
        <v>789997.71428571432</v>
      </c>
      <c r="H158" s="2">
        <f t="shared" si="32"/>
        <v>74786968.224271521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1485086.1428571399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867259.6698679328</v>
      </c>
      <c r="Q158" s="2">
        <f t="shared" si="36"/>
        <v>800000</v>
      </c>
      <c r="R158" s="2">
        <f t="shared" si="33"/>
        <v>76105043.308522642</v>
      </c>
      <c r="S158" s="2">
        <f t="shared" si="17"/>
        <v>789997.71428571641</v>
      </c>
      <c r="T158" s="2">
        <f t="shared" si="18"/>
        <v>10002.285714285681</v>
      </c>
      <c r="U158" s="2">
        <f t="shared" si="19"/>
        <v>800000</v>
      </c>
      <c r="V158" s="2">
        <f t="shared" si="34"/>
        <v>19128463.466724873</v>
      </c>
      <c r="W158" s="2">
        <f t="shared" si="20"/>
        <v>477016.15735021234</v>
      </c>
      <c r="X158" s="2">
        <f t="shared" si="6"/>
        <v>322983.84264978766</v>
      </c>
      <c r="Y158" s="2">
        <f t="shared" si="30"/>
        <v>56976579.841797724</v>
      </c>
      <c r="Z158" s="2" t="str">
        <f t="shared" si="8"/>
        <v>HERE</v>
      </c>
      <c r="AA158" s="2">
        <f>IF(Z158="HERE",Y158,AA157+Graph!$G$1*1000)</f>
        <v>56976579.841797724</v>
      </c>
      <c r="AB158" s="2">
        <f t="shared" si="21"/>
        <v>322983.84264978766</v>
      </c>
      <c r="AC158" s="2">
        <f t="shared" si="31"/>
        <v>19128463.466724873</v>
      </c>
      <c r="AD158" s="3">
        <f t="shared" si="10"/>
        <v>52800000</v>
      </c>
      <c r="AE158" s="2">
        <f>IF(AE156&gt;=52800000,52800000,IF(AB137=Graph!G$1*1000,AE157+Graph!G$1*1000,AC158))</f>
        <v>19128463.466724873</v>
      </c>
      <c r="AF158" s="3">
        <f t="shared" si="11"/>
        <v>19128463.466724873</v>
      </c>
      <c r="AG158" s="3">
        <f t="shared" si="29"/>
        <v>44926046.158282667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89</v>
      </c>
      <c r="C159" s="7"/>
      <c r="D159" s="2" t="e">
        <f t="shared" si="12"/>
        <v>#N/A</v>
      </c>
      <c r="E159" s="2" t="e">
        <f t="shared" si="22"/>
        <v>#N/A</v>
      </c>
      <c r="F159" s="2">
        <v>860127.62859326601</v>
      </c>
      <c r="G159" s="2">
        <f t="shared" si="35"/>
        <v>789997.71428571432</v>
      </c>
      <c r="H159" s="2">
        <f t="shared" si="32"/>
        <v>75576965.938557237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1495088.4285714256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871841.25450178981</v>
      </c>
      <c r="Q159" s="2">
        <f t="shared" si="36"/>
        <v>800000</v>
      </c>
      <c r="R159" s="2">
        <f t="shared" si="33"/>
        <v>76905043.308522642</v>
      </c>
      <c r="S159" s="2">
        <f t="shared" si="17"/>
        <v>789997.71428571641</v>
      </c>
      <c r="T159" s="2">
        <f t="shared" si="18"/>
        <v>10002.285714285681</v>
      </c>
      <c r="U159" s="2">
        <f t="shared" si="19"/>
        <v>800000</v>
      </c>
      <c r="V159" s="2">
        <f t="shared" si="34"/>
        <v>19609986.817854404</v>
      </c>
      <c r="W159" s="2">
        <f t="shared" si="20"/>
        <v>481523.35112953186</v>
      </c>
      <c r="X159" s="2">
        <f t="shared" si="6"/>
        <v>318476.64887046814</v>
      </c>
      <c r="Y159" s="2">
        <f t="shared" ref="Y159:Y222" si="37">IF(COUNT($C160)=0,IF(COUNT($C159)=1,C159,SUM(Y158+X159)),C159)</f>
        <v>57295056.490668193</v>
      </c>
      <c r="Z159" s="2" t="str">
        <f t="shared" si="8"/>
        <v>HERE</v>
      </c>
      <c r="AA159" s="2">
        <f>IF(Z159="HERE",Y159,AA158+Graph!$G$1*1000)</f>
        <v>57295056.490668193</v>
      </c>
      <c r="AB159" s="2">
        <f t="shared" si="21"/>
        <v>318476.64887046814</v>
      </c>
      <c r="AC159" s="2">
        <f t="shared" ref="AC159:AC222" si="38">IF(Z160="HERE",V159,AC158)</f>
        <v>19609986.817854404</v>
      </c>
      <c r="AD159" s="3">
        <f t="shared" si="10"/>
        <v>52800000</v>
      </c>
      <c r="AE159" s="2">
        <f>IF(AE157&gt;=52800000,52800000,IF(AB138=Graph!G$1*1000,AE158+Graph!G$1*1000,AC159))</f>
        <v>19609986.817854404</v>
      </c>
      <c r="AF159" s="3">
        <f t="shared" si="11"/>
        <v>19609986.817854404</v>
      </c>
      <c r="AG159" s="3">
        <f t="shared" si="29"/>
        <v>45225447.737754434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90</v>
      </c>
      <c r="C160" s="7"/>
      <c r="D160" s="2" t="e">
        <f t="shared" si="12"/>
        <v>#N/A</v>
      </c>
      <c r="E160" s="2" t="e">
        <f t="shared" si="22"/>
        <v>#N/A</v>
      </c>
      <c r="F160" s="2">
        <v>864634.82237258554</v>
      </c>
      <c r="G160" s="2">
        <f t="shared" si="35"/>
        <v>789997.71428571432</v>
      </c>
      <c r="H160" s="2">
        <f t="shared" ref="H160:H223" si="39">IF(COUNT($C161)=0,IF(COUNT($C160)=1,C160,SUM(H159+G160)),C160)</f>
        <v>76366963.652842954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1505090.7142857113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876422.83913564682</v>
      </c>
      <c r="Q160" s="2">
        <f t="shared" si="36"/>
        <v>800000</v>
      </c>
      <c r="R160" s="2">
        <f t="shared" ref="R160:R223" si="40">IF(COUNT($C161)=0,IF(COUNT($C160)=1,M160,SUM(R159+Q160)),M160)</f>
        <v>77705043.308522642</v>
      </c>
      <c r="S160" s="2">
        <f t="shared" si="17"/>
        <v>789997.71428571641</v>
      </c>
      <c r="T160" s="2">
        <f t="shared" si="18"/>
        <v>10002.285714285681</v>
      </c>
      <c r="U160" s="2">
        <f t="shared" si="19"/>
        <v>800000</v>
      </c>
      <c r="V160" s="2">
        <f t="shared" si="34"/>
        <v>20096017.362763286</v>
      </c>
      <c r="W160" s="2">
        <f t="shared" si="20"/>
        <v>486030.54490888119</v>
      </c>
      <c r="X160" s="2">
        <f t="shared" si="6"/>
        <v>313969.45509111881</v>
      </c>
      <c r="Y160" s="2">
        <f t="shared" si="37"/>
        <v>57609025.945759311</v>
      </c>
      <c r="Z160" s="2" t="str">
        <f t="shared" si="8"/>
        <v>HERE</v>
      </c>
      <c r="AA160" s="2">
        <f>IF(Z160="HERE",Y160,AA159+Graph!$G$1*1000)</f>
        <v>57609025.945759311</v>
      </c>
      <c r="AB160" s="2">
        <f t="shared" si="21"/>
        <v>313969.45509111881</v>
      </c>
      <c r="AC160" s="2">
        <f t="shared" si="38"/>
        <v>20096017.362763286</v>
      </c>
      <c r="AD160" s="3">
        <f t="shared" si="10"/>
        <v>52800000</v>
      </c>
      <c r="AE160" s="2">
        <f>IF(AE158&gt;=52800000,52800000,IF(AB139=Graph!G$1*1000,AE159+Graph!G$1*1000,AC160))</f>
        <v>20096017.362763286</v>
      </c>
      <c r="AF160" s="3">
        <f t="shared" si="11"/>
        <v>20096017.362763286</v>
      </c>
      <c r="AG160" s="3">
        <f t="shared" si="29"/>
        <v>45519160.343396671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91</v>
      </c>
      <c r="C161" s="7"/>
      <c r="D161" s="2" t="e">
        <f t="shared" si="12"/>
        <v>#N/A</v>
      </c>
      <c r="E161" s="2" t="e">
        <f t="shared" si="22"/>
        <v>#N/A</v>
      </c>
      <c r="F161" s="2">
        <v>869142.01615190506</v>
      </c>
      <c r="G161" s="2">
        <f t="shared" si="35"/>
        <v>789997.71428571432</v>
      </c>
      <c r="H161" s="2">
        <f t="shared" si="39"/>
        <v>77156961.36712867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1515092.999999997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881004.42376950383</v>
      </c>
      <c r="Q161" s="2">
        <f t="shared" si="36"/>
        <v>800000</v>
      </c>
      <c r="R161" s="2">
        <f t="shared" si="40"/>
        <v>78505043.308522642</v>
      </c>
      <c r="S161" s="2">
        <f t="shared" si="17"/>
        <v>789997.71428571641</v>
      </c>
      <c r="T161" s="2">
        <f t="shared" si="18"/>
        <v>10002.285714285681</v>
      </c>
      <c r="U161" s="2">
        <f t="shared" si="19"/>
        <v>800000</v>
      </c>
      <c r="V161" s="2">
        <f t="shared" si="34"/>
        <v>20586555.101451486</v>
      </c>
      <c r="W161" s="2">
        <f t="shared" si="20"/>
        <v>490537.73868820071</v>
      </c>
      <c r="X161" s="2">
        <f t="shared" si="6"/>
        <v>309462.26131179929</v>
      </c>
      <c r="Y161" s="2">
        <f t="shared" si="37"/>
        <v>57918488.207071111</v>
      </c>
      <c r="Z161" s="2" t="str">
        <f t="shared" si="8"/>
        <v>HERE</v>
      </c>
      <c r="AA161" s="2">
        <f>IF(Z161="HERE",Y161,AA160+Graph!$G$1*1000)</f>
        <v>57918488.207071111</v>
      </c>
      <c r="AB161" s="2">
        <f t="shared" si="21"/>
        <v>309462.26131179929</v>
      </c>
      <c r="AC161" s="2">
        <f t="shared" si="38"/>
        <v>20586555.101451486</v>
      </c>
      <c r="AD161" s="3">
        <f t="shared" si="10"/>
        <v>52800000</v>
      </c>
      <c r="AE161" s="2">
        <f>IF(AE159&gt;=52800000,52800000,IF(AB140=Graph!G$1*1000,AE160+Graph!G$1*1000,AC161))</f>
        <v>20586555.101451486</v>
      </c>
      <c r="AF161" s="3">
        <f t="shared" si="11"/>
        <v>20586555.101451486</v>
      </c>
      <c r="AG161" s="3">
        <f t="shared" si="29"/>
        <v>45805433.825209379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92</v>
      </c>
      <c r="C162" s="7"/>
      <c r="D162" s="2" t="e">
        <f t="shared" si="12"/>
        <v>#N/A</v>
      </c>
      <c r="E162" s="2" t="e">
        <f t="shared" si="22"/>
        <v>#N/A</v>
      </c>
      <c r="F162" s="2">
        <v>873649.20993125439</v>
      </c>
      <c r="G162" s="2">
        <f t="shared" si="35"/>
        <v>789997.71428571432</v>
      </c>
      <c r="H162" s="2">
        <f t="shared" si="39"/>
        <v>77946959.081414387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1525095.2857142827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885586.00840336084</v>
      </c>
      <c r="Q162" s="2">
        <f t="shared" si="36"/>
        <v>800000</v>
      </c>
      <c r="R162" s="2">
        <f t="shared" si="40"/>
        <v>79305043.308522642</v>
      </c>
      <c r="S162" s="2">
        <f t="shared" si="17"/>
        <v>789997.71428571641</v>
      </c>
      <c r="T162" s="2">
        <f t="shared" si="18"/>
        <v>10002.285714285681</v>
      </c>
      <c r="U162" s="2">
        <f t="shared" si="19"/>
        <v>800000</v>
      </c>
      <c r="V162" s="2">
        <f t="shared" si="34"/>
        <v>21081600.033919007</v>
      </c>
      <c r="W162" s="2">
        <f t="shared" si="20"/>
        <v>495044.93246752024</v>
      </c>
      <c r="X162" s="2">
        <f t="shared" si="6"/>
        <v>304955.06753247976</v>
      </c>
      <c r="Y162" s="2">
        <f t="shared" si="37"/>
        <v>58223443.27460359</v>
      </c>
      <c r="Z162" s="2" t="str">
        <f t="shared" si="8"/>
        <v>HERE</v>
      </c>
      <c r="AA162" s="2">
        <f>IF(Z162="HERE",Y162,AA161+Graph!$G$1*1000)</f>
        <v>58223443.27460359</v>
      </c>
      <c r="AB162" s="2">
        <f t="shared" si="21"/>
        <v>304955.06753247976</v>
      </c>
      <c r="AC162" s="2">
        <f t="shared" si="38"/>
        <v>21081600.033919007</v>
      </c>
      <c r="AD162" s="3">
        <f t="shared" si="10"/>
        <v>52800000</v>
      </c>
      <c r="AE162" s="2">
        <f>IF(AE160&gt;=52800000,52800000,IF(AB141=Graph!G$1*1000,AE161+Graph!G$1*1000,AC162))</f>
        <v>21081600.033919007</v>
      </c>
      <c r="AF162" s="3">
        <f t="shared" si="11"/>
        <v>21081600.033919007</v>
      </c>
      <c r="AG162" s="3">
        <f t="shared" si="29"/>
        <v>46049152.983192563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93</v>
      </c>
      <c r="C163" s="7"/>
      <c r="D163" s="2" t="e">
        <f t="shared" si="12"/>
        <v>#N/A</v>
      </c>
      <c r="E163" s="2" t="e">
        <f t="shared" si="22"/>
        <v>#N/A</v>
      </c>
      <c r="F163" s="2">
        <v>878156.40371057391</v>
      </c>
      <c r="G163" s="2">
        <f t="shared" si="35"/>
        <v>789997.71428571432</v>
      </c>
      <c r="H163" s="2">
        <f t="shared" si="39"/>
        <v>78736956.795700103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1535097.5714285683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890167.59303721786</v>
      </c>
      <c r="Q163" s="2">
        <f t="shared" si="36"/>
        <v>800000</v>
      </c>
      <c r="R163" s="2">
        <f t="shared" si="40"/>
        <v>80105043.308522642</v>
      </c>
      <c r="S163" s="2">
        <f t="shared" si="17"/>
        <v>789997.71428571641</v>
      </c>
      <c r="T163" s="2">
        <f t="shared" si="18"/>
        <v>10002.285714285681</v>
      </c>
      <c r="U163" s="2">
        <f t="shared" si="19"/>
        <v>800000</v>
      </c>
      <c r="V163" s="2">
        <f t="shared" si="34"/>
        <v>21581152.160165876</v>
      </c>
      <c r="W163" s="2">
        <f t="shared" si="20"/>
        <v>499552.12624686956</v>
      </c>
      <c r="X163" s="2">
        <f t="shared" si="6"/>
        <v>300447.87375313044</v>
      </c>
      <c r="Y163" s="2">
        <f t="shared" si="37"/>
        <v>58523891.148356721</v>
      </c>
      <c r="Z163" s="2" t="str">
        <f t="shared" si="8"/>
        <v>HERE</v>
      </c>
      <c r="AA163" s="2">
        <f>IF(Z163="HERE",Y163,AA162+Graph!$G$1*1000)</f>
        <v>58523891.148356721</v>
      </c>
      <c r="AB163" s="2">
        <f t="shared" si="21"/>
        <v>300447.87375313044</v>
      </c>
      <c r="AC163" s="2">
        <f t="shared" si="38"/>
        <v>21581152.160165876</v>
      </c>
      <c r="AD163" s="3">
        <f t="shared" si="10"/>
        <v>52800000</v>
      </c>
      <c r="AE163" s="2">
        <f>IF(AE161&gt;=52800000,52800000,IF(AB142=Graph!G$1*1000,AE162+Graph!G$1*1000,AC163))</f>
        <v>21581152.160165876</v>
      </c>
      <c r="AF163" s="3">
        <f t="shared" si="11"/>
        <v>21581152.160165876</v>
      </c>
      <c r="AG163" s="3">
        <f t="shared" si="29"/>
        <v>46525951.567346215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94</v>
      </c>
      <c r="C164" s="7"/>
      <c r="D164" s="2" t="e">
        <f t="shared" si="12"/>
        <v>#N/A</v>
      </c>
      <c r="E164" s="2" t="e">
        <f t="shared" si="22"/>
        <v>#N/A</v>
      </c>
      <c r="F164" s="2">
        <v>882663.59748989344</v>
      </c>
      <c r="G164" s="2">
        <f t="shared" si="35"/>
        <v>789997.71428571432</v>
      </c>
      <c r="H164" s="2">
        <f t="shared" si="39"/>
        <v>79526954.509985819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1545099.857142854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894749.17767104506</v>
      </c>
      <c r="Q164" s="2">
        <f t="shared" si="36"/>
        <v>800000</v>
      </c>
      <c r="R164" s="2">
        <f t="shared" si="40"/>
        <v>80905043.308522642</v>
      </c>
      <c r="S164" s="2">
        <f t="shared" si="17"/>
        <v>789997.71428571641</v>
      </c>
      <c r="T164" s="2">
        <f t="shared" si="18"/>
        <v>10002.285714285681</v>
      </c>
      <c r="U164" s="2">
        <f t="shared" si="19"/>
        <v>800000</v>
      </c>
      <c r="V164" s="2">
        <f t="shared" si="34"/>
        <v>22085211.480192065</v>
      </c>
      <c r="W164" s="2">
        <f t="shared" si="20"/>
        <v>504059.32002618909</v>
      </c>
      <c r="X164" s="2">
        <f t="shared" si="6"/>
        <v>295940.67997381091</v>
      </c>
      <c r="Y164" s="2">
        <f t="shared" si="37"/>
        <v>58819831.828330532</v>
      </c>
      <c r="Z164" s="2" t="str">
        <f t="shared" si="8"/>
        <v>HERE</v>
      </c>
      <c r="AA164" s="2">
        <f>IF(Z164="HERE",Y164,AA163+Graph!$G$1*1000)</f>
        <v>58819831.828330532</v>
      </c>
      <c r="AB164" s="2">
        <f t="shared" si="21"/>
        <v>295940.67997381091</v>
      </c>
      <c r="AC164" s="2">
        <f t="shared" si="38"/>
        <v>22085211.480192065</v>
      </c>
      <c r="AD164" s="3">
        <f t="shared" si="10"/>
        <v>52800000</v>
      </c>
      <c r="AE164" s="2">
        <f>IF(AE162&gt;=52800000,52800000,IF(AB143=Graph!G$1*1000,AE163+Graph!G$1*1000,AC164))</f>
        <v>22085211.480192065</v>
      </c>
      <c r="AF164" s="3">
        <f t="shared" si="11"/>
        <v>22085211.480192065</v>
      </c>
      <c r="AG164" s="3">
        <f t="shared" si="29"/>
        <v>46945025.877670333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95</v>
      </c>
      <c r="C165" s="7"/>
      <c r="D165" s="2" t="e">
        <f t="shared" si="12"/>
        <v>#N/A</v>
      </c>
      <c r="E165" s="2" t="e">
        <f t="shared" si="22"/>
        <v>#N/A</v>
      </c>
      <c r="F165" s="2">
        <v>887170.79126924276</v>
      </c>
      <c r="G165" s="2">
        <f t="shared" si="35"/>
        <v>789997.71428571432</v>
      </c>
      <c r="H165" s="2">
        <f t="shared" si="39"/>
        <v>80316952.224271536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1555102.1428571397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899330.76230490208</v>
      </c>
      <c r="Q165" s="2">
        <f t="shared" si="36"/>
        <v>800000</v>
      </c>
      <c r="R165" s="2">
        <f t="shared" si="40"/>
        <v>81705043.308522642</v>
      </c>
      <c r="S165" s="2">
        <f t="shared" si="17"/>
        <v>789997.71428571641</v>
      </c>
      <c r="T165" s="2">
        <f t="shared" si="18"/>
        <v>10002.285714285681</v>
      </c>
      <c r="U165" s="2">
        <f t="shared" si="19"/>
        <v>800000</v>
      </c>
      <c r="V165" s="2">
        <f t="shared" si="34"/>
        <v>22593777.993997574</v>
      </c>
      <c r="W165" s="2">
        <f t="shared" si="20"/>
        <v>508566.51380550861</v>
      </c>
      <c r="X165" s="2">
        <f t="shared" si="6"/>
        <v>291433.48619449139</v>
      </c>
      <c r="Y165" s="2">
        <f t="shared" si="37"/>
        <v>59111265.314525023</v>
      </c>
      <c r="Z165" s="2" t="str">
        <f t="shared" si="8"/>
        <v>HERE</v>
      </c>
      <c r="AA165" s="2">
        <f>IF(Z165="HERE",Y165,AA164+Graph!$G$1*1000)</f>
        <v>59111265.314525023</v>
      </c>
      <c r="AB165" s="2">
        <f t="shared" si="21"/>
        <v>291433.48619449139</v>
      </c>
      <c r="AC165" s="2">
        <f t="shared" si="38"/>
        <v>22593777.993997574</v>
      </c>
      <c r="AD165" s="3">
        <f t="shared" si="10"/>
        <v>52800000</v>
      </c>
      <c r="AE165" s="2">
        <f>IF(AE163&gt;=52800000,52800000,IF(AB144=Graph!G$1*1000,AE164+Graph!G$1*1000,AC165))</f>
        <v>22593777.993997574</v>
      </c>
      <c r="AF165" s="3">
        <f t="shared" si="11"/>
        <v>22593777.993997574</v>
      </c>
      <c r="AG165" s="3">
        <f t="shared" si="29"/>
        <v>47314985.677670337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96</v>
      </c>
      <c r="C166" s="7"/>
      <c r="D166" s="2" t="e">
        <f t="shared" si="12"/>
        <v>#N/A</v>
      </c>
      <c r="E166" s="2" t="e">
        <f t="shared" si="22"/>
        <v>#N/A</v>
      </c>
      <c r="F166" s="2">
        <v>891677.98504856229</v>
      </c>
      <c r="G166" s="2">
        <f t="shared" ref="G166:G229" si="41">IF(F166&gt;800000,$AK$31*1000,F166)</f>
        <v>789997.71428571432</v>
      </c>
      <c r="H166" s="2">
        <f t="shared" si="39"/>
        <v>81106949.938557252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1565104.4285714254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903912.34693875909</v>
      </c>
      <c r="Q166" s="2">
        <f t="shared" ref="Q166:Q229" si="42">IF(P166&gt;800000,800000,P166)</f>
        <v>800000</v>
      </c>
      <c r="R166" s="2">
        <f t="shared" si="40"/>
        <v>82505043.308522642</v>
      </c>
      <c r="S166" s="2">
        <f t="shared" si="17"/>
        <v>789997.71428571641</v>
      </c>
      <c r="T166" s="2">
        <f t="shared" si="18"/>
        <v>10002.285714285681</v>
      </c>
      <c r="U166" s="2">
        <f t="shared" si="19"/>
        <v>800000</v>
      </c>
      <c r="V166" s="2">
        <f t="shared" si="34"/>
        <v>23106851.701582432</v>
      </c>
      <c r="W166" s="2">
        <f t="shared" si="20"/>
        <v>513073.70758485794</v>
      </c>
      <c r="X166" s="2">
        <f t="shared" si="6"/>
        <v>286926.29241514206</v>
      </c>
      <c r="Y166" s="2">
        <f t="shared" si="37"/>
        <v>59398191.606940165</v>
      </c>
      <c r="Z166" s="2" t="str">
        <f t="shared" si="8"/>
        <v>HERE</v>
      </c>
      <c r="AA166" s="2">
        <f>IF(Z166="HERE",Y166,AA165+Graph!$G$1*1000)</f>
        <v>59398191.606940165</v>
      </c>
      <c r="AB166" s="2">
        <f t="shared" si="21"/>
        <v>286926.29241514206</v>
      </c>
      <c r="AC166" s="2">
        <f t="shared" si="38"/>
        <v>23106851.701582432</v>
      </c>
      <c r="AD166" s="3">
        <f t="shared" si="10"/>
        <v>52800000</v>
      </c>
      <c r="AE166" s="2">
        <f>IF(AE164&gt;=52800000,52800000,IF(AB145=Graph!G$1*1000,AE165+Graph!G$1*1000,AC166))</f>
        <v>23106851.701582432</v>
      </c>
      <c r="AF166" s="3">
        <f t="shared" si="11"/>
        <v>23106851.701582432</v>
      </c>
      <c r="AG166" s="3">
        <f t="shared" si="29"/>
        <v>47651797.177670337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97</v>
      </c>
      <c r="C167" s="7"/>
      <c r="D167" s="2" t="e">
        <f t="shared" si="12"/>
        <v>#N/A</v>
      </c>
      <c r="E167" s="2" t="e">
        <f t="shared" si="22"/>
        <v>#N/A</v>
      </c>
      <c r="F167" s="2">
        <v>896185.17882788181</v>
      </c>
      <c r="G167" s="2">
        <f t="shared" si="41"/>
        <v>789997.71428571432</v>
      </c>
      <c r="H167" s="2">
        <f t="shared" si="39"/>
        <v>81896947.652842969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1575106.7142857111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908493.9315726161</v>
      </c>
      <c r="Q167" s="2">
        <f t="shared" si="42"/>
        <v>800000</v>
      </c>
      <c r="R167" s="2">
        <f t="shared" si="40"/>
        <v>83305043.308522642</v>
      </c>
      <c r="S167" s="2">
        <f t="shared" si="17"/>
        <v>789997.71428571641</v>
      </c>
      <c r="T167" s="2">
        <f t="shared" si="18"/>
        <v>10002.285714285681</v>
      </c>
      <c r="U167" s="2">
        <f t="shared" si="19"/>
        <v>800000</v>
      </c>
      <c r="V167" s="2">
        <f t="shared" si="34"/>
        <v>23624432.602946609</v>
      </c>
      <c r="W167" s="2">
        <f t="shared" si="20"/>
        <v>517580.90136417747</v>
      </c>
      <c r="X167" s="2">
        <f t="shared" si="6"/>
        <v>282419.09863582253</v>
      </c>
      <c r="Y167" s="2">
        <f t="shared" si="37"/>
        <v>59680610.705575988</v>
      </c>
      <c r="Z167" s="2" t="str">
        <f t="shared" si="8"/>
        <v>HERE</v>
      </c>
      <c r="AA167" s="2">
        <f>IF(Z167="HERE",Y167,AA166+Graph!$G$1*1000)</f>
        <v>59680610.705575988</v>
      </c>
      <c r="AB167" s="2">
        <f t="shared" si="21"/>
        <v>282419.09863582253</v>
      </c>
      <c r="AC167" s="2">
        <f t="shared" si="38"/>
        <v>23624432.602946609</v>
      </c>
      <c r="AD167" s="3">
        <f t="shared" si="10"/>
        <v>52800000</v>
      </c>
      <c r="AE167" s="2">
        <f>IF(AE165&gt;=52800000,52800000,IF(AB146=Graph!G$1*1000,AE166+Graph!G$1*1000,AC167))</f>
        <v>23624432.602946609</v>
      </c>
      <c r="AF167" s="3">
        <f t="shared" si="11"/>
        <v>23624432.602946609</v>
      </c>
      <c r="AG167" s="3">
        <f t="shared" si="29"/>
        <v>47944148.577670343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98</v>
      </c>
      <c r="C168" s="7"/>
      <c r="D168" s="2" t="e">
        <f t="shared" si="12"/>
        <v>#N/A</v>
      </c>
      <c r="E168" s="2" t="e">
        <f t="shared" si="22"/>
        <v>#N/A</v>
      </c>
      <c r="F168" s="2">
        <v>900692.37260723114</v>
      </c>
      <c r="G168" s="2">
        <f t="shared" si="41"/>
        <v>789997.71428571432</v>
      </c>
      <c r="H168" s="2">
        <f t="shared" si="39"/>
        <v>82686945.367128685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1585108.9999999967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913075.51620647311</v>
      </c>
      <c r="Q168" s="2">
        <f t="shared" si="42"/>
        <v>800000</v>
      </c>
      <c r="R168" s="2">
        <f t="shared" si="40"/>
        <v>84105043.308522642</v>
      </c>
      <c r="S168" s="2">
        <f t="shared" si="17"/>
        <v>789997.71428571641</v>
      </c>
      <c r="T168" s="2">
        <f t="shared" si="18"/>
        <v>10002.285714285681</v>
      </c>
      <c r="U168" s="2">
        <f t="shared" si="19"/>
        <v>800000</v>
      </c>
      <c r="V168" s="2">
        <f t="shared" si="34"/>
        <v>24146520.698090106</v>
      </c>
      <c r="W168" s="2">
        <f t="shared" si="20"/>
        <v>522088.09514349699</v>
      </c>
      <c r="X168" s="2">
        <f t="shared" si="6"/>
        <v>277911.90485650301</v>
      </c>
      <c r="Y168" s="2">
        <f t="shared" si="37"/>
        <v>59958522.610432491</v>
      </c>
      <c r="Z168" s="2" t="str">
        <f t="shared" si="8"/>
        <v>HERE</v>
      </c>
      <c r="AA168" s="2">
        <f>IF(Z168="HERE",Y168,AA167+Graph!$G$1*1000)</f>
        <v>59958522.610432491</v>
      </c>
      <c r="AB168" s="2">
        <f t="shared" si="21"/>
        <v>277911.90485650301</v>
      </c>
      <c r="AC168" s="2">
        <f t="shared" si="38"/>
        <v>24146520.698090106</v>
      </c>
      <c r="AD168" s="3">
        <f t="shared" si="10"/>
        <v>52800000</v>
      </c>
      <c r="AE168" s="2">
        <f>IF(AE166&gt;=52800000,52800000,IF(AB147=Graph!G$1*1000,AE167+Graph!G$1*1000,AC168))</f>
        <v>24146520.698090106</v>
      </c>
      <c r="AF168" s="3">
        <f t="shared" si="11"/>
        <v>24146520.698090106</v>
      </c>
      <c r="AG168" s="3">
        <f t="shared" si="29"/>
        <v>48201236.027670339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99</v>
      </c>
      <c r="C169" s="7"/>
      <c r="D169" s="2" t="e">
        <f t="shared" si="12"/>
        <v>#N/A</v>
      </c>
      <c r="E169" s="2" t="e">
        <f t="shared" si="22"/>
        <v>#N/A</v>
      </c>
      <c r="F169" s="2">
        <v>905199.56638655066</v>
      </c>
      <c r="G169" s="2">
        <f t="shared" si="41"/>
        <v>789997.71428571432</v>
      </c>
      <c r="H169" s="2">
        <f t="shared" si="39"/>
        <v>83476943.081414402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1595111.2857142824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917657.10084033012</v>
      </c>
      <c r="Q169" s="2">
        <f t="shared" si="42"/>
        <v>800000</v>
      </c>
      <c r="R169" s="2">
        <f t="shared" si="40"/>
        <v>84905043.308522642</v>
      </c>
      <c r="S169" s="2">
        <f t="shared" si="17"/>
        <v>789997.71428571641</v>
      </c>
      <c r="T169" s="2">
        <f t="shared" si="18"/>
        <v>10002.285714285681</v>
      </c>
      <c r="U169" s="2">
        <f t="shared" si="19"/>
        <v>800000</v>
      </c>
      <c r="V169" s="2">
        <f t="shared" si="34"/>
        <v>24673115.987012953</v>
      </c>
      <c r="W169" s="2">
        <f t="shared" si="20"/>
        <v>526595.28892284632</v>
      </c>
      <c r="X169" s="2">
        <f t="shared" si="6"/>
        <v>273404.71107715368</v>
      </c>
      <c r="Y169" s="2">
        <f t="shared" si="37"/>
        <v>60231927.321509644</v>
      </c>
      <c r="Z169" s="2" t="str">
        <f t="shared" si="8"/>
        <v>HERE</v>
      </c>
      <c r="AA169" s="2">
        <f>IF(Z169="HERE",Y169,AA168+Graph!$G$1*1000)</f>
        <v>60231927.321509644</v>
      </c>
      <c r="AB169" s="2">
        <f t="shared" si="21"/>
        <v>273404.71107715368</v>
      </c>
      <c r="AC169" s="2">
        <f t="shared" si="38"/>
        <v>24673115.987012953</v>
      </c>
      <c r="AD169" s="3">
        <f t="shared" si="10"/>
        <v>52800000</v>
      </c>
      <c r="AE169" s="2">
        <f>IF(AE167&gt;=52800000,52800000,IF(AB148=Graph!G$1*1000,AE168+Graph!G$1*1000,AC169))</f>
        <v>24673115.987012953</v>
      </c>
      <c r="AF169" s="3">
        <f t="shared" si="11"/>
        <v>24673115.987012953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100</v>
      </c>
      <c r="C170" s="7"/>
      <c r="D170" s="2" t="e">
        <f t="shared" si="12"/>
        <v>#N/A</v>
      </c>
      <c r="E170" s="2" t="e">
        <f t="shared" si="22"/>
        <v>#N/A</v>
      </c>
      <c r="F170" s="2">
        <v>909706.76016587019</v>
      </c>
      <c r="G170" s="2">
        <f t="shared" si="41"/>
        <v>789997.71428571432</v>
      </c>
      <c r="H170" s="2">
        <f t="shared" si="39"/>
        <v>84266940.795700118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1605113.5714285681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922238.68547418714</v>
      </c>
      <c r="Q170" s="2">
        <f t="shared" si="42"/>
        <v>800000</v>
      </c>
      <c r="R170" s="2">
        <f t="shared" si="40"/>
        <v>85705043.308522642</v>
      </c>
      <c r="S170" s="2">
        <f t="shared" si="17"/>
        <v>789997.71428571641</v>
      </c>
      <c r="T170" s="2">
        <f t="shared" si="18"/>
        <v>10002.285714285681</v>
      </c>
      <c r="U170" s="2">
        <f t="shared" si="19"/>
        <v>800000</v>
      </c>
      <c r="V170" s="2">
        <f t="shared" si="34"/>
        <v>25204218.469715118</v>
      </c>
      <c r="W170" s="2">
        <f t="shared" si="20"/>
        <v>531102.48270216584</v>
      </c>
      <c r="X170" s="2">
        <f t="shared" si="6"/>
        <v>268897.51729783416</v>
      </c>
      <c r="Y170" s="2">
        <f t="shared" si="37"/>
        <v>60500824.838807479</v>
      </c>
      <c r="Z170" s="2" t="str">
        <f t="shared" si="8"/>
        <v>HERE</v>
      </c>
      <c r="AA170" s="2">
        <f>IF(Z170="HERE",Y170,AA169+Graph!$G$1*1000)</f>
        <v>60500824.838807479</v>
      </c>
      <c r="AB170" s="2">
        <f t="shared" si="21"/>
        <v>268897.51729783416</v>
      </c>
      <c r="AC170" s="2">
        <f t="shared" si="38"/>
        <v>25204218.469715118</v>
      </c>
      <c r="AD170" s="3">
        <f t="shared" si="10"/>
        <v>52800000</v>
      </c>
      <c r="AE170" s="2">
        <f>IF(AE168&gt;=52800000,52800000,IF(AB149=Graph!G$1*1000,AE169+Graph!G$1*1000,AC170))</f>
        <v>25204218.469715118</v>
      </c>
      <c r="AF170" s="3">
        <f t="shared" si="11"/>
        <v>25204218.469715118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101</v>
      </c>
      <c r="C171" s="7"/>
      <c r="D171" s="2" t="e">
        <f t="shared" si="12"/>
        <v>#N/A</v>
      </c>
      <c r="E171" s="2" t="e">
        <f t="shared" si="22"/>
        <v>#N/A</v>
      </c>
      <c r="F171" s="2">
        <v>914213.95394521952</v>
      </c>
      <c r="G171" s="2">
        <f t="shared" si="41"/>
        <v>789997.71428571432</v>
      </c>
      <c r="H171" s="2">
        <f t="shared" si="39"/>
        <v>85056938.509985834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1615115.8571428538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926820.27010804415</v>
      </c>
      <c r="Q171" s="2">
        <f t="shared" si="42"/>
        <v>800000</v>
      </c>
      <c r="R171" s="2">
        <f t="shared" si="40"/>
        <v>86505043.308522642</v>
      </c>
      <c r="S171" s="2">
        <f t="shared" si="17"/>
        <v>789997.71428571641</v>
      </c>
      <c r="T171" s="2">
        <f t="shared" si="18"/>
        <v>10002.285714285681</v>
      </c>
      <c r="U171" s="2">
        <f t="shared" si="19"/>
        <v>800000</v>
      </c>
      <c r="V171" s="2">
        <f t="shared" si="34"/>
        <v>25739828.146196634</v>
      </c>
      <c r="W171" s="2">
        <f t="shared" si="20"/>
        <v>535609.67648151517</v>
      </c>
      <c r="X171" s="2">
        <f t="shared" si="6"/>
        <v>264390.32351848483</v>
      </c>
      <c r="Y171" s="2">
        <f t="shared" si="37"/>
        <v>60765215.162325963</v>
      </c>
      <c r="Z171" s="2" t="str">
        <f t="shared" si="8"/>
        <v>HERE</v>
      </c>
      <c r="AA171" s="2">
        <f>IF(Z171="HERE",Y171,AA170+Graph!$G$1*1000)</f>
        <v>60765215.162325963</v>
      </c>
      <c r="AB171" s="2">
        <f t="shared" si="21"/>
        <v>264390.32351848483</v>
      </c>
      <c r="AC171" s="2">
        <f t="shared" si="38"/>
        <v>25739828.146196634</v>
      </c>
      <c r="AD171" s="3">
        <f t="shared" si="10"/>
        <v>52800000</v>
      </c>
      <c r="AE171" s="2">
        <f>IF(AE169&gt;=52800000,52800000,IF(AB150=Graph!G$1*1000,AE170+Graph!G$1*1000,AC171))</f>
        <v>25739828.146196634</v>
      </c>
      <c r="AF171" s="3">
        <f t="shared" si="11"/>
        <v>25739828.146196634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102</v>
      </c>
      <c r="C172" s="7"/>
      <c r="D172" s="2" t="e">
        <f t="shared" si="12"/>
        <v>#N/A</v>
      </c>
      <c r="E172" s="2" t="e">
        <f t="shared" si="22"/>
        <v>#N/A</v>
      </c>
      <c r="F172" s="2">
        <v>918721.14772453904</v>
      </c>
      <c r="G172" s="2">
        <f t="shared" si="41"/>
        <v>789997.71428571432</v>
      </c>
      <c r="H172" s="2">
        <f t="shared" si="39"/>
        <v>85846936.224271551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1625118.1428571395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931401.85474190116</v>
      </c>
      <c r="Q172" s="2">
        <f t="shared" si="42"/>
        <v>800000</v>
      </c>
      <c r="R172" s="2">
        <f t="shared" si="40"/>
        <v>87305043.308522642</v>
      </c>
      <c r="S172" s="2">
        <f t="shared" si="17"/>
        <v>789997.71428571641</v>
      </c>
      <c r="T172" s="2">
        <f t="shared" si="18"/>
        <v>10002.285714285681</v>
      </c>
      <c r="U172" s="2">
        <f t="shared" si="19"/>
        <v>800000</v>
      </c>
      <c r="V172" s="2">
        <f t="shared" si="34"/>
        <v>26279945.016457468</v>
      </c>
      <c r="W172" s="2">
        <f t="shared" si="20"/>
        <v>540116.87026083469</v>
      </c>
      <c r="X172" s="2">
        <f t="shared" si="6"/>
        <v>259883.12973916531</v>
      </c>
      <c r="Y172" s="2">
        <f t="shared" si="37"/>
        <v>61025098.292065129</v>
      </c>
      <c r="Z172" s="2" t="str">
        <f t="shared" si="8"/>
        <v>HERE</v>
      </c>
      <c r="AA172" s="2">
        <f>IF(Z172="HERE",Y172,AA171+Graph!$G$1*1000)</f>
        <v>61025098.292065129</v>
      </c>
      <c r="AB172" s="2">
        <f t="shared" si="21"/>
        <v>259883.12973916531</v>
      </c>
      <c r="AC172" s="2">
        <f t="shared" si="38"/>
        <v>26279945.016457468</v>
      </c>
      <c r="AD172" s="3">
        <f t="shared" si="10"/>
        <v>52800000</v>
      </c>
      <c r="AE172" s="2">
        <f>IF(AE170&gt;=52800000,52800000,IF(AB151=Graph!G$1*1000,AE171+Graph!G$1*1000,AC172))</f>
        <v>26279945.016457468</v>
      </c>
      <c r="AF172" s="3">
        <f t="shared" si="11"/>
        <v>26279945.016457468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103</v>
      </c>
      <c r="C173" s="7"/>
      <c r="D173" s="2" t="e">
        <f t="shared" si="12"/>
        <v>#N/A</v>
      </c>
      <c r="E173" s="2" t="e">
        <f t="shared" si="22"/>
        <v>#N/A</v>
      </c>
      <c r="F173" s="2">
        <v>923228.34150388837</v>
      </c>
      <c r="G173" s="2">
        <f t="shared" si="41"/>
        <v>789997.71428571432</v>
      </c>
      <c r="H173" s="2">
        <f t="shared" si="39"/>
        <v>86636933.938557267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1635120.4285714251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935983.43937572837</v>
      </c>
      <c r="Q173" s="2">
        <f t="shared" si="42"/>
        <v>800000</v>
      </c>
      <c r="R173" s="2">
        <f t="shared" si="40"/>
        <v>88105043.308522642</v>
      </c>
      <c r="S173" s="2">
        <f t="shared" si="17"/>
        <v>789997.71428571641</v>
      </c>
      <c r="T173" s="2">
        <f t="shared" si="18"/>
        <v>10002.285714285681</v>
      </c>
      <c r="U173" s="2">
        <f t="shared" si="19"/>
        <v>800000</v>
      </c>
      <c r="V173" s="2">
        <f t="shared" si="34"/>
        <v>26824569.080497622</v>
      </c>
      <c r="W173" s="2">
        <f t="shared" si="20"/>
        <v>544624.06404015422</v>
      </c>
      <c r="X173" s="2">
        <f t="shared" si="6"/>
        <v>255375.93595984578</v>
      </c>
      <c r="Y173" s="2">
        <f t="shared" si="37"/>
        <v>61280474.228024974</v>
      </c>
      <c r="Z173" s="2" t="str">
        <f t="shared" si="8"/>
        <v>HERE</v>
      </c>
      <c r="AA173" s="2">
        <f>IF(Z173="HERE",Y173,AA172+Graph!$G$1*1000)</f>
        <v>61280474.228024974</v>
      </c>
      <c r="AB173" s="2">
        <f t="shared" si="21"/>
        <v>255375.93595984578</v>
      </c>
      <c r="AC173" s="2">
        <f t="shared" si="38"/>
        <v>26824569.080497622</v>
      </c>
      <c r="AD173" s="3">
        <f t="shared" si="10"/>
        <v>52800000</v>
      </c>
      <c r="AE173" s="2">
        <f>IF(AE171&gt;=52800000,52800000,IF(AB152=Graph!G$1*1000,AE172+Graph!G$1*1000,AC173))</f>
        <v>26824569.080497622</v>
      </c>
      <c r="AF173" s="3">
        <f t="shared" si="11"/>
        <v>26824569.080497622</v>
      </c>
      <c r="AG173" s="3">
        <f t="shared" si="29"/>
        <v>48341154.100000001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104</v>
      </c>
      <c r="C174" s="7"/>
      <c r="D174" s="2" t="e">
        <f t="shared" si="12"/>
        <v>#N/A</v>
      </c>
      <c r="E174" s="2" t="e">
        <f t="shared" si="22"/>
        <v>#N/A</v>
      </c>
      <c r="F174" s="2">
        <v>927735.53528320789</v>
      </c>
      <c r="G174" s="2">
        <f t="shared" si="41"/>
        <v>789997.71428571432</v>
      </c>
      <c r="H174" s="2">
        <f t="shared" si="39"/>
        <v>87426931.652842984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1645122.7142857108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940565.02400958538</v>
      </c>
      <c r="Q174" s="2">
        <f t="shared" si="42"/>
        <v>800000</v>
      </c>
      <c r="R174" s="2">
        <f t="shared" si="40"/>
        <v>88905043.308522642</v>
      </c>
      <c r="S174" s="2">
        <f t="shared" si="17"/>
        <v>789997.71428571641</v>
      </c>
      <c r="T174" s="2">
        <f t="shared" si="18"/>
        <v>10002.285714285681</v>
      </c>
      <c r="U174" s="2">
        <f t="shared" si="19"/>
        <v>800000</v>
      </c>
      <c r="V174" s="2">
        <f t="shared" si="34"/>
        <v>27373700.338317126</v>
      </c>
      <c r="W174" s="2">
        <f t="shared" si="20"/>
        <v>549131.25781950355</v>
      </c>
      <c r="X174" s="2">
        <f t="shared" si="6"/>
        <v>250868.74218049645</v>
      </c>
      <c r="Y174" s="2">
        <f t="shared" si="37"/>
        <v>61531342.970205471</v>
      </c>
      <c r="Z174" s="2" t="str">
        <f t="shared" si="8"/>
        <v>HERE</v>
      </c>
      <c r="AA174" s="2">
        <f>IF(Z174="HERE",Y174,AA173+Graph!$G$1*1000)</f>
        <v>61531342.970205471</v>
      </c>
      <c r="AB174" s="2">
        <f t="shared" si="21"/>
        <v>250868.74218049645</v>
      </c>
      <c r="AC174" s="2">
        <f t="shared" si="38"/>
        <v>27373700.338317126</v>
      </c>
      <c r="AD174" s="3">
        <f t="shared" si="10"/>
        <v>52800000</v>
      </c>
      <c r="AE174" s="2">
        <f>IF(AE172&gt;=52800000,52800000,IF(AB153=Graph!G$1*1000,AE173+Graph!G$1*1000,AC174))</f>
        <v>27373700.338317126</v>
      </c>
      <c r="AF174" s="3">
        <f t="shared" si="11"/>
        <v>27373700.338317126</v>
      </c>
      <c r="AG174" s="3">
        <f t="shared" si="29"/>
        <v>48363776.799999997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105</v>
      </c>
      <c r="C175" s="7"/>
      <c r="D175" s="2" t="e">
        <f t="shared" si="12"/>
        <v>#N/A</v>
      </c>
      <c r="E175" s="2" t="e">
        <f t="shared" si="22"/>
        <v>#N/A</v>
      </c>
      <c r="F175" s="2">
        <v>932242.72906252742</v>
      </c>
      <c r="G175" s="2">
        <f t="shared" si="41"/>
        <v>789997.71428571432</v>
      </c>
      <c r="H175" s="2">
        <f t="shared" si="39"/>
        <v>88216929.3671287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1655124.9999999965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945146.60864344239</v>
      </c>
      <c r="Q175" s="2">
        <f t="shared" si="42"/>
        <v>800000</v>
      </c>
      <c r="R175" s="2">
        <f t="shared" si="40"/>
        <v>89705043.308522642</v>
      </c>
      <c r="S175" s="2">
        <f t="shared" si="17"/>
        <v>789997.71428571641</v>
      </c>
      <c r="T175" s="2">
        <f t="shared" si="18"/>
        <v>10002.285714285681</v>
      </c>
      <c r="U175" s="2">
        <f t="shared" si="19"/>
        <v>800000</v>
      </c>
      <c r="V175" s="2">
        <f t="shared" si="34"/>
        <v>27927338.789915949</v>
      </c>
      <c r="W175" s="2">
        <f t="shared" si="20"/>
        <v>553638.45159882307</v>
      </c>
      <c r="X175" s="2">
        <f t="shared" si="6"/>
        <v>246361.54840117693</v>
      </c>
      <c r="Y175" s="2">
        <f t="shared" si="37"/>
        <v>61777704.518606648</v>
      </c>
      <c r="Z175" s="2" t="str">
        <f t="shared" si="8"/>
        <v>HERE</v>
      </c>
      <c r="AA175" s="2">
        <f>IF(Z175="HERE",Y175,AA174+Graph!$G$1*1000)</f>
        <v>61777704.518606648</v>
      </c>
      <c r="AB175" s="2">
        <f t="shared" si="21"/>
        <v>246361.54840117693</v>
      </c>
      <c r="AC175" s="2">
        <f t="shared" si="38"/>
        <v>27927338.789915949</v>
      </c>
      <c r="AD175" s="3">
        <f t="shared" si="10"/>
        <v>52800000</v>
      </c>
      <c r="AE175" s="2">
        <f>IF(AE173&gt;=52800000,52800000,IF(AB154=Graph!G$1*1000,AE174+Graph!G$1*1000,AC175))</f>
        <v>27927338.789915949</v>
      </c>
      <c r="AF175" s="3">
        <f t="shared" si="11"/>
        <v>27927338.789915949</v>
      </c>
      <c r="AG175" s="3">
        <f t="shared" si="29"/>
        <v>48382372.100000001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106</v>
      </c>
      <c r="C176" s="7"/>
      <c r="D176" s="2" t="e">
        <f t="shared" si="12"/>
        <v>#N/A</v>
      </c>
      <c r="E176" s="2" t="e">
        <f t="shared" si="22"/>
        <v>#N/A</v>
      </c>
      <c r="F176" s="2">
        <v>936749.92284187675</v>
      </c>
      <c r="G176" s="2">
        <f t="shared" si="41"/>
        <v>789997.71428571432</v>
      </c>
      <c r="H176" s="2">
        <f t="shared" si="39"/>
        <v>89006927.081414416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1665127.2857142822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949728.1932772994</v>
      </c>
      <c r="Q176" s="2">
        <f t="shared" si="42"/>
        <v>800000</v>
      </c>
      <c r="R176" s="2">
        <f t="shared" si="40"/>
        <v>90505043.308522642</v>
      </c>
      <c r="S176" s="2">
        <f t="shared" si="17"/>
        <v>789997.71428571641</v>
      </c>
      <c r="T176" s="2">
        <f t="shared" si="18"/>
        <v>10002.285714285681</v>
      </c>
      <c r="U176" s="2">
        <f t="shared" si="19"/>
        <v>800000</v>
      </c>
      <c r="V176" s="2">
        <f t="shared" si="34"/>
        <v>28485484.435294092</v>
      </c>
      <c r="W176" s="2">
        <f t="shared" si="20"/>
        <v>558145.6453781426</v>
      </c>
      <c r="X176" s="2">
        <f t="shared" si="6"/>
        <v>241854.3546218574</v>
      </c>
      <c r="Y176" s="2">
        <f t="shared" si="37"/>
        <v>62019558.873228505</v>
      </c>
      <c r="Z176" s="2" t="str">
        <f t="shared" si="8"/>
        <v>HERE</v>
      </c>
      <c r="AA176" s="2">
        <f>IF(Z176="HERE",Y176,AA175+Graph!$G$1*1000)</f>
        <v>62019558.873228505</v>
      </c>
      <c r="AB176" s="2">
        <f t="shared" si="21"/>
        <v>241854.3546218574</v>
      </c>
      <c r="AC176" s="2">
        <f t="shared" si="38"/>
        <v>28485484.435294092</v>
      </c>
      <c r="AD176" s="3">
        <f t="shared" si="10"/>
        <v>52800000</v>
      </c>
      <c r="AE176" s="2">
        <f>IF(AE174&gt;=52800000,52800000,IF(AB155=Graph!G$1*1000,AE175+Graph!G$1*1000,AC176))</f>
        <v>28485484.435294092</v>
      </c>
      <c r="AF176" s="3">
        <f t="shared" si="11"/>
        <v>28485484.435294092</v>
      </c>
      <c r="AG176" s="3">
        <f t="shared" si="29"/>
        <v>48405546.828800611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107</v>
      </c>
      <c r="C177" s="7"/>
      <c r="D177" s="2" t="e">
        <f t="shared" si="12"/>
        <v>#N/A</v>
      </c>
      <c r="E177" s="2" t="e">
        <f t="shared" si="22"/>
        <v>#N/A</v>
      </c>
      <c r="F177" s="2">
        <v>941257.11662119627</v>
      </c>
      <c r="G177" s="2">
        <f t="shared" si="41"/>
        <v>789997.71428571432</v>
      </c>
      <c r="H177" s="2">
        <f t="shared" si="39"/>
        <v>89796924.795700133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1675129.5714285679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954309.77791115642</v>
      </c>
      <c r="Q177" s="2">
        <f t="shared" si="42"/>
        <v>800000</v>
      </c>
      <c r="R177" s="2">
        <f t="shared" si="40"/>
        <v>91305043.308522642</v>
      </c>
      <c r="S177" s="2">
        <f t="shared" si="17"/>
        <v>789997.71428571641</v>
      </c>
      <c r="T177" s="2">
        <f t="shared" si="18"/>
        <v>10002.285714285681</v>
      </c>
      <c r="U177" s="2">
        <f t="shared" si="19"/>
        <v>800000</v>
      </c>
      <c r="V177" s="2">
        <f t="shared" si="34"/>
        <v>29048137.274451584</v>
      </c>
      <c r="W177" s="2">
        <f t="shared" si="20"/>
        <v>562652.83915749192</v>
      </c>
      <c r="X177" s="2">
        <f t="shared" si="6"/>
        <v>237347.16084250808</v>
      </c>
      <c r="Y177" s="2">
        <f t="shared" si="37"/>
        <v>62256906.034071013</v>
      </c>
      <c r="Z177" s="2" t="str">
        <f t="shared" si="8"/>
        <v>HERE</v>
      </c>
      <c r="AA177" s="2">
        <f>IF(Z177="HERE",Y177,AA176+Graph!$G$1*1000)</f>
        <v>62256906.034071013</v>
      </c>
      <c r="AB177" s="2">
        <f t="shared" si="21"/>
        <v>237347.16084250808</v>
      </c>
      <c r="AC177" s="2">
        <f t="shared" si="38"/>
        <v>29048137.274451584</v>
      </c>
      <c r="AD177" s="3">
        <f t="shared" si="10"/>
        <v>52800000</v>
      </c>
      <c r="AE177" s="2">
        <f>IF(AE175&gt;=52800000,52800000,IF(AB156=Graph!G$1*1000,AE176+Graph!G$1*1000,AC177))</f>
        <v>29048137.274451584</v>
      </c>
      <c r="AF177" s="3">
        <f t="shared" si="11"/>
        <v>29048137.274451584</v>
      </c>
      <c r="AG177" s="3">
        <f t="shared" si="29"/>
        <v>48428946.917290188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108</v>
      </c>
      <c r="C178" s="7"/>
      <c r="D178" s="2" t="e">
        <f t="shared" si="12"/>
        <v>#N/A</v>
      </c>
      <c r="E178" s="2" t="e">
        <f t="shared" si="22"/>
        <v>#N/A</v>
      </c>
      <c r="F178" s="2">
        <v>945764.31040051579</v>
      </c>
      <c r="G178" s="2">
        <f t="shared" si="41"/>
        <v>789997.71428571432</v>
      </c>
      <c r="H178" s="2">
        <f t="shared" si="39"/>
        <v>90586922.509985849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1685131.8571428536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958891.36254501343</v>
      </c>
      <c r="Q178" s="2">
        <f t="shared" si="42"/>
        <v>800000</v>
      </c>
      <c r="R178" s="2">
        <f t="shared" si="40"/>
        <v>92105043.308522642</v>
      </c>
      <c r="S178" s="2">
        <f t="shared" si="17"/>
        <v>789997.71428571641</v>
      </c>
      <c r="T178" s="2">
        <f t="shared" si="18"/>
        <v>10002.285714285681</v>
      </c>
      <c r="U178" s="2">
        <f t="shared" si="19"/>
        <v>800000</v>
      </c>
      <c r="V178" s="2">
        <f t="shared" si="34"/>
        <v>29615297.307388395</v>
      </c>
      <c r="W178" s="2">
        <f t="shared" si="20"/>
        <v>567160.03293681145</v>
      </c>
      <c r="X178" s="2">
        <f t="shared" si="6"/>
        <v>232839.96706318855</v>
      </c>
      <c r="Y178" s="2">
        <f t="shared" si="37"/>
        <v>62489746.001134202</v>
      </c>
      <c r="Z178" s="2" t="str">
        <f t="shared" si="8"/>
        <v>HERE</v>
      </c>
      <c r="AA178" s="2">
        <f>IF(Z178="HERE",Y178,AA177+Graph!$G$1*1000)</f>
        <v>62489746.001134202</v>
      </c>
      <c r="AB178" s="2">
        <f t="shared" si="21"/>
        <v>232839.96706318855</v>
      </c>
      <c r="AC178" s="2">
        <f t="shared" si="38"/>
        <v>29615297.307388395</v>
      </c>
      <c r="AD178" s="3">
        <f t="shared" si="10"/>
        <v>52800000</v>
      </c>
      <c r="AE178" s="2">
        <f>IF(AE176&gt;=52800000,52800000,IF(AB157=Graph!G$1*1000,AE177+Graph!G$1*1000,AC178))</f>
        <v>29615297.307388395</v>
      </c>
      <c r="AF178" s="3">
        <f t="shared" si="11"/>
        <v>29615297.307388395</v>
      </c>
      <c r="AG178" s="3">
        <f t="shared" si="29"/>
        <v>48452572.365468733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109</v>
      </c>
      <c r="C179" s="7"/>
      <c r="D179" s="2" t="e">
        <f t="shared" si="12"/>
        <v>#N/A</v>
      </c>
      <c r="E179" s="2" t="e">
        <f t="shared" si="22"/>
        <v>#N/A</v>
      </c>
      <c r="F179" s="2">
        <v>950271.50417986512</v>
      </c>
      <c r="G179" s="2">
        <f t="shared" si="41"/>
        <v>789997.71428571432</v>
      </c>
      <c r="H179" s="2">
        <f t="shared" si="39"/>
        <v>91376920.224271566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1695134.1428571392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963472.94717887044</v>
      </c>
      <c r="Q179" s="2">
        <f t="shared" si="42"/>
        <v>800000</v>
      </c>
      <c r="R179" s="2">
        <f t="shared" si="40"/>
        <v>92905043.308522642</v>
      </c>
      <c r="S179" s="2">
        <f t="shared" si="17"/>
        <v>789997.71428571641</v>
      </c>
      <c r="T179" s="2">
        <f t="shared" si="18"/>
        <v>10002.285714285681</v>
      </c>
      <c r="U179" s="2">
        <f t="shared" si="19"/>
        <v>800000</v>
      </c>
      <c r="V179" s="2">
        <f t="shared" si="34"/>
        <v>30186964.534104526</v>
      </c>
      <c r="W179" s="2">
        <f t="shared" si="20"/>
        <v>571667.22671613097</v>
      </c>
      <c r="X179" s="2">
        <f t="shared" si="6"/>
        <v>228332.77328386903</v>
      </c>
      <c r="Y179" s="2">
        <f t="shared" si="37"/>
        <v>62718078.774418071</v>
      </c>
      <c r="Z179" s="2" t="str">
        <f t="shared" si="8"/>
        <v>HERE</v>
      </c>
      <c r="AA179" s="2">
        <f>IF(Z179="HERE",Y179,AA178+Graph!$G$1*1000)</f>
        <v>62718078.774418071</v>
      </c>
      <c r="AB179" s="2">
        <f t="shared" si="21"/>
        <v>228332.77328386903</v>
      </c>
      <c r="AC179" s="2">
        <f t="shared" si="38"/>
        <v>30186964.534104526</v>
      </c>
      <c r="AD179" s="3">
        <f t="shared" si="10"/>
        <v>52800000</v>
      </c>
      <c r="AE179" s="2">
        <f>IF(AE177&gt;=52800000,52800000,IF(AB158=Graph!G$1*1000,AE178+Graph!G$1*1000,AC179))</f>
        <v>30186964.534104526</v>
      </c>
      <c r="AF179" s="3">
        <f t="shared" si="11"/>
        <v>30186964.534104526</v>
      </c>
      <c r="AG179" s="3">
        <f t="shared" si="29"/>
        <v>48476423.173336245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110</v>
      </c>
      <c r="C180" s="7"/>
      <c r="D180" s="2" t="e">
        <f t="shared" si="12"/>
        <v>#N/A</v>
      </c>
      <c r="E180" s="2" t="e">
        <f t="shared" si="22"/>
        <v>#N/A</v>
      </c>
      <c r="F180" s="2">
        <v>954778.69795918465</v>
      </c>
      <c r="G180" s="2">
        <f t="shared" si="41"/>
        <v>789997.71428571432</v>
      </c>
      <c r="H180" s="2">
        <f t="shared" si="39"/>
        <v>92166917.938557282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1705136.4285714249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968054.53181272745</v>
      </c>
      <c r="Q180" s="2">
        <f t="shared" si="42"/>
        <v>800000</v>
      </c>
      <c r="R180" s="2">
        <f t="shared" si="40"/>
        <v>93705043.308522642</v>
      </c>
      <c r="S180" s="2">
        <f t="shared" si="17"/>
        <v>789997.71428571641</v>
      </c>
      <c r="T180" s="2">
        <f t="shared" si="18"/>
        <v>10002.285714285681</v>
      </c>
      <c r="U180" s="2">
        <f t="shared" si="19"/>
        <v>800000</v>
      </c>
      <c r="V180" s="2">
        <f t="shared" si="34"/>
        <v>30763138.954600006</v>
      </c>
      <c r="W180" s="2">
        <f t="shared" si="20"/>
        <v>576174.4204954803</v>
      </c>
      <c r="X180" s="2">
        <f t="shared" si="6"/>
        <v>223825.5795045197</v>
      </c>
      <c r="Y180" s="2">
        <f t="shared" si="37"/>
        <v>62941904.353922591</v>
      </c>
      <c r="Z180" s="2" t="str">
        <f t="shared" si="8"/>
        <v>HERE</v>
      </c>
      <c r="AA180" s="2">
        <f>IF(Z180="HERE",Y180,AA179+Graph!$G$1*1000)</f>
        <v>62941904.353922591</v>
      </c>
      <c r="AB180" s="2">
        <f t="shared" si="21"/>
        <v>223825.5795045197</v>
      </c>
      <c r="AC180" s="2">
        <f t="shared" si="38"/>
        <v>30763138.954600006</v>
      </c>
      <c r="AD180" s="3">
        <f t="shared" si="10"/>
        <v>52800000</v>
      </c>
      <c r="AE180" s="2">
        <f>IF(AE178&gt;=52800000,52800000,IF(AB159=Graph!G$1*1000,AE179+Graph!G$1*1000,AC180))</f>
        <v>30763138.954600006</v>
      </c>
      <c r="AF180" s="3">
        <f t="shared" si="11"/>
        <v>30763138.954600006</v>
      </c>
      <c r="AG180" s="3">
        <f t="shared" si="29"/>
        <v>48500499.340892717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111</v>
      </c>
      <c r="C181" s="7"/>
      <c r="D181" s="2" t="e">
        <f t="shared" si="12"/>
        <v>#N/A</v>
      </c>
      <c r="E181" s="2" t="e">
        <f t="shared" si="22"/>
        <v>#N/A</v>
      </c>
      <c r="F181" s="2">
        <v>959285.89173850417</v>
      </c>
      <c r="G181" s="2">
        <f t="shared" si="41"/>
        <v>789997.71428571432</v>
      </c>
      <c r="H181" s="2">
        <f t="shared" si="39"/>
        <v>92956915.652842999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1715138.7142857106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972636.11644655466</v>
      </c>
      <c r="Q181" s="2">
        <f t="shared" si="42"/>
        <v>800000</v>
      </c>
      <c r="R181" s="2">
        <f t="shared" si="40"/>
        <v>94505043.308522642</v>
      </c>
      <c r="S181" s="2">
        <f t="shared" si="17"/>
        <v>789997.71428571641</v>
      </c>
      <c r="T181" s="2">
        <f t="shared" si="18"/>
        <v>10002.285714285681</v>
      </c>
      <c r="U181" s="2">
        <f t="shared" si="19"/>
        <v>800000</v>
      </c>
      <c r="V181" s="2">
        <f t="shared" si="34"/>
        <v>31343820.568874806</v>
      </c>
      <c r="W181" s="2">
        <f t="shared" si="20"/>
        <v>580681.61427479982</v>
      </c>
      <c r="X181" s="2">
        <f t="shared" si="6"/>
        <v>219318.38572520018</v>
      </c>
      <c r="Y181" s="2">
        <f t="shared" si="37"/>
        <v>63161222.739647791</v>
      </c>
      <c r="Z181" s="2" t="str">
        <f t="shared" si="8"/>
        <v>HERE</v>
      </c>
      <c r="AA181" s="2">
        <f>IF(Z181="HERE",Y181,AA180+Graph!$G$1*1000)</f>
        <v>63161222.739647791</v>
      </c>
      <c r="AB181" s="2">
        <f t="shared" si="21"/>
        <v>219318.38572520018</v>
      </c>
      <c r="AC181" s="2">
        <f t="shared" si="38"/>
        <v>31343820.568874806</v>
      </c>
      <c r="AD181" s="3">
        <f t="shared" si="10"/>
        <v>52800000</v>
      </c>
      <c r="AE181" s="2">
        <f>IF(AE179&gt;=52800000,52800000,IF(AB160=Graph!G$1*1000,AE180+Graph!G$1*1000,AC181))</f>
        <v>31343820.568874806</v>
      </c>
      <c r="AF181" s="3">
        <f t="shared" si="11"/>
        <v>31343820.568874806</v>
      </c>
      <c r="AG181" s="3">
        <f t="shared" si="29"/>
        <v>48524800.868138164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112</v>
      </c>
      <c r="C182" s="7"/>
      <c r="D182" s="2" t="e">
        <f t="shared" si="12"/>
        <v>#N/A</v>
      </c>
      <c r="E182" s="2" t="e">
        <f t="shared" si="22"/>
        <v>#N/A</v>
      </c>
      <c r="F182" s="2">
        <v>963793.0855178535</v>
      </c>
      <c r="G182" s="2">
        <f t="shared" si="41"/>
        <v>789997.71428571432</v>
      </c>
      <c r="H182" s="2">
        <f t="shared" si="39"/>
        <v>93746913.367128715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1725140.9999999963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977217.70108041167</v>
      </c>
      <c r="Q182" s="2">
        <f t="shared" si="42"/>
        <v>800000</v>
      </c>
      <c r="R182" s="2">
        <f t="shared" si="40"/>
        <v>95305043.308522642</v>
      </c>
      <c r="S182" s="2">
        <f t="shared" si="17"/>
        <v>789997.71428571641</v>
      </c>
      <c r="T182" s="2">
        <f t="shared" si="18"/>
        <v>10002.285714285681</v>
      </c>
      <c r="U182" s="2">
        <f t="shared" si="19"/>
        <v>800000</v>
      </c>
      <c r="V182" s="2">
        <f t="shared" si="34"/>
        <v>31929009.376928926</v>
      </c>
      <c r="W182" s="2">
        <f t="shared" si="20"/>
        <v>585188.80805411935</v>
      </c>
      <c r="X182" s="2">
        <f t="shared" si="6"/>
        <v>214811.19194588065</v>
      </c>
      <c r="Y182" s="2">
        <f t="shared" si="37"/>
        <v>63376033.931593671</v>
      </c>
      <c r="Z182" s="2" t="str">
        <f t="shared" si="8"/>
        <v>HERE</v>
      </c>
      <c r="AA182" s="2">
        <f>IF(Z182="HERE",Y182,AA181+Graph!$G$1*1000)</f>
        <v>63376033.931593671</v>
      </c>
      <c r="AB182" s="2">
        <f t="shared" si="21"/>
        <v>214811.19194588065</v>
      </c>
      <c r="AC182" s="2">
        <f t="shared" si="38"/>
        <v>31929009.376928926</v>
      </c>
      <c r="AD182" s="3">
        <f t="shared" si="10"/>
        <v>52800000</v>
      </c>
      <c r="AE182" s="2">
        <f>IF(AE180&gt;=52800000,52800000,IF(AB161=Graph!G$1*1000,AE181+Graph!G$1*1000,AC182))</f>
        <v>31929009.376928926</v>
      </c>
      <c r="AF182" s="3">
        <f t="shared" si="11"/>
        <v>31929009.376928926</v>
      </c>
      <c r="AG182" s="3">
        <f t="shared" si="29"/>
        <v>48549327.755072571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113</v>
      </c>
      <c r="C183" s="7"/>
      <c r="D183" s="2" t="e">
        <f t="shared" si="12"/>
        <v>#N/A</v>
      </c>
      <c r="E183" s="2" t="e">
        <f t="shared" si="22"/>
        <v>#N/A</v>
      </c>
      <c r="F183" s="2">
        <v>968300.27929717302</v>
      </c>
      <c r="G183" s="2">
        <f t="shared" si="41"/>
        <v>789997.71428571432</v>
      </c>
      <c r="H183" s="2">
        <f t="shared" si="39"/>
        <v>94536911.081414431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1735143.285714282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981799.28571426868</v>
      </c>
      <c r="Q183" s="2">
        <f t="shared" si="42"/>
        <v>800000</v>
      </c>
      <c r="R183" s="2">
        <f t="shared" si="40"/>
        <v>96105043.308522642</v>
      </c>
      <c r="S183" s="2">
        <f t="shared" si="17"/>
        <v>789997.71428571641</v>
      </c>
      <c r="T183" s="2">
        <f t="shared" si="18"/>
        <v>10002.285714285681</v>
      </c>
      <c r="U183" s="2">
        <f t="shared" si="19"/>
        <v>800000</v>
      </c>
      <c r="V183" s="2">
        <f t="shared" si="34"/>
        <v>32518705.378762394</v>
      </c>
      <c r="W183" s="2">
        <f t="shared" si="20"/>
        <v>589696.00183346868</v>
      </c>
      <c r="X183" s="2">
        <f t="shared" si="6"/>
        <v>210303.99816653132</v>
      </c>
      <c r="Y183" s="2">
        <f t="shared" si="37"/>
        <v>63586337.929760203</v>
      </c>
      <c r="Z183" s="2" t="str">
        <f t="shared" si="8"/>
        <v>HERE</v>
      </c>
      <c r="AA183" s="2">
        <f>IF(Z183="HERE",Y183,AA182+Graph!$G$1*1000)</f>
        <v>63586337.929760203</v>
      </c>
      <c r="AB183" s="2">
        <f t="shared" si="21"/>
        <v>210303.99816653132</v>
      </c>
      <c r="AC183" s="2">
        <f t="shared" si="38"/>
        <v>32518705.378762394</v>
      </c>
      <c r="AD183" s="3">
        <f t="shared" si="10"/>
        <v>52800000</v>
      </c>
      <c r="AE183" s="2">
        <f>IF(AE181&gt;=52800000,52800000,IF(AB162=Graph!G$1*1000,AE182+Graph!G$1*1000,AC183))</f>
        <v>32518705.378762394</v>
      </c>
      <c r="AF183" s="3">
        <f t="shared" si="11"/>
        <v>32518705.378762394</v>
      </c>
      <c r="AG183" s="3">
        <f t="shared" si="29"/>
        <v>48574080.001695953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114</v>
      </c>
      <c r="C184" s="7"/>
      <c r="D184" s="2" t="e">
        <f t="shared" si="12"/>
        <v>#N/A</v>
      </c>
      <c r="E184" s="2" t="e">
        <f t="shared" si="22"/>
        <v>#N/A</v>
      </c>
      <c r="F184" s="2">
        <v>972807.47307649255</v>
      </c>
      <c r="G184" s="2">
        <f t="shared" si="41"/>
        <v>789997.71428571432</v>
      </c>
      <c r="H184" s="2">
        <f t="shared" si="39"/>
        <v>95326908.795700148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1745145.5714285676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986380.8703481257</v>
      </c>
      <c r="Q184" s="2">
        <f t="shared" si="42"/>
        <v>800000</v>
      </c>
      <c r="R184" s="2">
        <f t="shared" si="40"/>
        <v>96905043.308522642</v>
      </c>
      <c r="S184" s="2">
        <f t="shared" si="17"/>
        <v>789997.71428571641</v>
      </c>
      <c r="T184" s="2">
        <f t="shared" si="18"/>
        <v>10002.285714285681</v>
      </c>
      <c r="U184" s="2">
        <f t="shared" si="19"/>
        <v>800000</v>
      </c>
      <c r="V184" s="2">
        <f t="shared" si="34"/>
        <v>33112908.574375182</v>
      </c>
      <c r="W184" s="2">
        <f t="shared" si="20"/>
        <v>594203.1956127882</v>
      </c>
      <c r="X184" s="2">
        <f t="shared" si="6"/>
        <v>205796.8043872118</v>
      </c>
      <c r="Y184" s="2">
        <f t="shared" si="37"/>
        <v>63792134.734147415</v>
      </c>
      <c r="Z184" s="2" t="str">
        <f t="shared" si="8"/>
        <v>HERE</v>
      </c>
      <c r="AA184" s="2">
        <f>IF(Z184="HERE",Y184,AA183+Graph!$G$1*1000)</f>
        <v>63792134.734147415</v>
      </c>
      <c r="AB184" s="2">
        <f t="shared" si="21"/>
        <v>205796.8043872118</v>
      </c>
      <c r="AC184" s="2">
        <f t="shared" si="38"/>
        <v>33112908.574375182</v>
      </c>
      <c r="AD184" s="3">
        <f t="shared" si="10"/>
        <v>52800000</v>
      </c>
      <c r="AE184" s="2">
        <f>IF(AE182&gt;=52800000,52800000,IF(AB163=Graph!G$1*1000,AE183+Graph!G$1*1000,AC184))</f>
        <v>33112908.574375182</v>
      </c>
      <c r="AF184" s="3">
        <f t="shared" si="11"/>
        <v>33112908.574375182</v>
      </c>
      <c r="AG184" s="3">
        <f t="shared" si="29"/>
        <v>48599057.608008295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115</v>
      </c>
      <c r="C185" s="7"/>
      <c r="D185" s="2" t="e">
        <f t="shared" si="12"/>
        <v>#N/A</v>
      </c>
      <c r="E185" s="2" t="e">
        <f t="shared" si="22"/>
        <v>#N/A</v>
      </c>
      <c r="F185" s="2">
        <v>977314.66685584188</v>
      </c>
      <c r="G185" s="2">
        <f t="shared" si="41"/>
        <v>789997.71428571432</v>
      </c>
      <c r="H185" s="2">
        <f t="shared" si="39"/>
        <v>96116906.509985864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1755147.8571428533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990962.45498198271</v>
      </c>
      <c r="Q185" s="2">
        <f t="shared" si="42"/>
        <v>800000</v>
      </c>
      <c r="R185" s="2">
        <f t="shared" si="40"/>
        <v>97705043.308522642</v>
      </c>
      <c r="S185" s="2">
        <f t="shared" si="17"/>
        <v>789997.71428571641</v>
      </c>
      <c r="T185" s="2">
        <f t="shared" si="18"/>
        <v>10002.285714285681</v>
      </c>
      <c r="U185" s="2">
        <f t="shared" si="19"/>
        <v>800000</v>
      </c>
      <c r="V185" s="2">
        <f t="shared" si="34"/>
        <v>33711618.96376729</v>
      </c>
      <c r="W185" s="2">
        <f t="shared" si="20"/>
        <v>598710.38939210773</v>
      </c>
      <c r="X185" s="2">
        <f t="shared" si="6"/>
        <v>201289.61060789227</v>
      </c>
      <c r="Y185" s="2">
        <f t="shared" si="37"/>
        <v>63993424.344755307</v>
      </c>
      <c r="Z185" s="2" t="str">
        <f t="shared" si="8"/>
        <v>HERE</v>
      </c>
      <c r="AA185" s="2">
        <f>IF(Z185="HERE",Y185,AA184+Graph!$G$1*1000)</f>
        <v>63993424.344755307</v>
      </c>
      <c r="AB185" s="2">
        <f t="shared" si="21"/>
        <v>201289.61060789227</v>
      </c>
      <c r="AC185" s="2">
        <f t="shared" si="38"/>
        <v>33711618.96376729</v>
      </c>
      <c r="AD185" s="3">
        <f t="shared" si="10"/>
        <v>52800000</v>
      </c>
      <c r="AE185" s="2">
        <f>IF(AE183&gt;=52800000,52800000,IF(AB164=Graph!G$1*1000,AE184+Graph!G$1*1000,AC185))</f>
        <v>33711618.96376729</v>
      </c>
      <c r="AF185" s="3">
        <f t="shared" si="11"/>
        <v>33711618.96376729</v>
      </c>
      <c r="AG185" s="3">
        <f t="shared" si="29"/>
        <v>48624260.574009605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116</v>
      </c>
      <c r="C186" s="7"/>
      <c r="D186" s="2" t="e">
        <f t="shared" si="12"/>
        <v>#N/A</v>
      </c>
      <c r="E186" s="2" t="e">
        <f t="shared" si="22"/>
        <v>#N/A</v>
      </c>
      <c r="F186" s="2">
        <v>981821.8606351614</v>
      </c>
      <c r="G186" s="2">
        <f t="shared" si="41"/>
        <v>789997.71428571432</v>
      </c>
      <c r="H186" s="2">
        <f t="shared" si="39"/>
        <v>96906904.224271581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1765150.142857139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995544.03961583972</v>
      </c>
      <c r="Q186" s="2">
        <f t="shared" si="42"/>
        <v>800000</v>
      </c>
      <c r="R186" s="2">
        <f t="shared" si="40"/>
        <v>98505043.308522642</v>
      </c>
      <c r="S186" s="2">
        <f t="shared" si="17"/>
        <v>789997.71428571641</v>
      </c>
      <c r="T186" s="2">
        <f t="shared" si="18"/>
        <v>10002.285714285681</v>
      </c>
      <c r="U186" s="2">
        <f t="shared" si="19"/>
        <v>800000</v>
      </c>
      <c r="V186" s="2">
        <f t="shared" si="34"/>
        <v>34314836.546938747</v>
      </c>
      <c r="W186" s="2">
        <f t="shared" si="20"/>
        <v>603217.58317145705</v>
      </c>
      <c r="X186" s="2">
        <f t="shared" si="6"/>
        <v>196782.41682854295</v>
      </c>
      <c r="Y186" s="2">
        <f t="shared" si="37"/>
        <v>64190206.76158385</v>
      </c>
      <c r="Z186" s="2" t="str">
        <f t="shared" si="8"/>
        <v>HERE</v>
      </c>
      <c r="AA186" s="2">
        <f>IF(Z186="HERE",Y186,AA185+Graph!$G$1*1000)</f>
        <v>64190206.76158385</v>
      </c>
      <c r="AB186" s="2">
        <f t="shared" si="21"/>
        <v>196782.41682854295</v>
      </c>
      <c r="AC186" s="2">
        <f t="shared" si="38"/>
        <v>34314836.546938747</v>
      </c>
      <c r="AD186" s="3">
        <f t="shared" si="10"/>
        <v>52800000</v>
      </c>
      <c r="AE186" s="2">
        <f>IF(AE184&gt;=52800000,52800000,IF(AB165=Graph!G$1*1000,AE185+Graph!G$1*1000,AC186))</f>
        <v>34314836.546938747</v>
      </c>
      <c r="AF186" s="3">
        <f t="shared" si="11"/>
        <v>34314836.546938747</v>
      </c>
      <c r="AG186" s="3">
        <f t="shared" si="29"/>
        <v>48649688.899699882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117</v>
      </c>
      <c r="C187" s="7"/>
      <c r="D187" s="2" t="e">
        <f t="shared" si="12"/>
        <v>#N/A</v>
      </c>
      <c r="E187" s="2" t="e">
        <f t="shared" si="22"/>
        <v>#N/A</v>
      </c>
      <c r="F187" s="2">
        <v>986329.05441448092</v>
      </c>
      <c r="G187" s="2">
        <f t="shared" si="41"/>
        <v>789997.71428571432</v>
      </c>
      <c r="H187" s="2">
        <f t="shared" si="39"/>
        <v>97696901.938557297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1775152.4285714247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1000125.6242496967</v>
      </c>
      <c r="Q187" s="2">
        <f t="shared" si="42"/>
        <v>800000</v>
      </c>
      <c r="R187" s="2">
        <f t="shared" si="40"/>
        <v>99305043.308522642</v>
      </c>
      <c r="S187" s="2">
        <f t="shared" si="17"/>
        <v>789997.71428571641</v>
      </c>
      <c r="T187" s="2">
        <f t="shared" si="18"/>
        <v>10002.285714285681</v>
      </c>
      <c r="U187" s="2">
        <f t="shared" si="19"/>
        <v>800000</v>
      </c>
      <c r="V187" s="2">
        <f t="shared" si="34"/>
        <v>34922561.323889524</v>
      </c>
      <c r="W187" s="2">
        <f t="shared" si="20"/>
        <v>607724.77695077658</v>
      </c>
      <c r="X187" s="2">
        <f t="shared" si="6"/>
        <v>192275.22304922342</v>
      </c>
      <c r="Y187" s="2">
        <f t="shared" si="37"/>
        <v>64382481.984633073</v>
      </c>
      <c r="Z187" s="2" t="str">
        <f t="shared" si="8"/>
        <v>HERE</v>
      </c>
      <c r="AA187" s="2">
        <f>IF(Z187="HERE",Y187,AA186+Graph!$G$1*1000)</f>
        <v>64382481.984633073</v>
      </c>
      <c r="AB187" s="2">
        <f t="shared" si="21"/>
        <v>192275.22304922342</v>
      </c>
      <c r="AC187" s="2">
        <f t="shared" si="38"/>
        <v>34922561.323889524</v>
      </c>
      <c r="AD187" s="3">
        <f t="shared" si="10"/>
        <v>52800000</v>
      </c>
      <c r="AE187" s="2">
        <f>IF(AE185&gt;=52800000,52800000,IF(AB166=Graph!G$1*1000,AE186+Graph!G$1*1000,AC187))</f>
        <v>34922561.323889524</v>
      </c>
      <c r="AF187" s="3">
        <f t="shared" si="11"/>
        <v>34922561.323889524</v>
      </c>
      <c r="AG187" s="3">
        <f t="shared" si="29"/>
        <v>48675342.585079119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118</v>
      </c>
      <c r="C188" s="7"/>
      <c r="D188" s="2" t="e">
        <f t="shared" si="12"/>
        <v>#N/A</v>
      </c>
      <c r="E188" s="2" t="e">
        <f t="shared" si="22"/>
        <v>#N/A</v>
      </c>
      <c r="F188" s="2">
        <v>990836.24819383025</v>
      </c>
      <c r="G188" s="2">
        <f t="shared" si="41"/>
        <v>789997.71428571432</v>
      </c>
      <c r="H188" s="2">
        <f t="shared" si="39"/>
        <v>98486899.652843013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1785154.7142857104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1004707.2088835537</v>
      </c>
      <c r="Q188" s="2">
        <f t="shared" si="42"/>
        <v>800000</v>
      </c>
      <c r="R188" s="2">
        <f t="shared" si="40"/>
        <v>100105043.30852264</v>
      </c>
      <c r="S188" s="2">
        <f t="shared" si="17"/>
        <v>789997.71428571641</v>
      </c>
      <c r="T188" s="2">
        <f t="shared" si="18"/>
        <v>10002.285714285681</v>
      </c>
      <c r="U188" s="2">
        <f t="shared" si="19"/>
        <v>800000</v>
      </c>
      <c r="V188" s="2">
        <f t="shared" si="34"/>
        <v>35534793.29461962</v>
      </c>
      <c r="W188" s="2">
        <f t="shared" si="20"/>
        <v>612231.9707300961</v>
      </c>
      <c r="X188" s="2">
        <f t="shared" si="6"/>
        <v>187768.0292699039</v>
      </c>
      <c r="Y188" s="2">
        <f t="shared" si="37"/>
        <v>64570250.013902977</v>
      </c>
      <c r="Z188" s="2" t="str">
        <f t="shared" si="8"/>
        <v>HERE</v>
      </c>
      <c r="AA188" s="2">
        <f>IF(Z188="HERE",Y188,AA187+Graph!$G$1*1000)</f>
        <v>64570250.013902977</v>
      </c>
      <c r="AB188" s="2">
        <f t="shared" si="21"/>
        <v>187768.0292699039</v>
      </c>
      <c r="AC188" s="2">
        <f t="shared" si="38"/>
        <v>35534793.29461962</v>
      </c>
      <c r="AD188" s="3">
        <f t="shared" si="10"/>
        <v>52800000</v>
      </c>
      <c r="AE188" s="2">
        <f>IF(AE186&gt;=52800000,52800000,IF(AB167=Graph!G$1*1000,AE187+Graph!G$1*1000,AC188))</f>
        <v>35534793.29461962</v>
      </c>
      <c r="AF188" s="3">
        <f t="shared" si="11"/>
        <v>35534793.29461962</v>
      </c>
      <c r="AG188" s="3">
        <f t="shared" si="29"/>
        <v>48701221.63014733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119</v>
      </c>
      <c r="C189" s="7"/>
      <c r="D189" s="2" t="e">
        <f t="shared" si="12"/>
        <v>#N/A</v>
      </c>
      <c r="E189" s="2" t="e">
        <f t="shared" si="22"/>
        <v>#N/A</v>
      </c>
      <c r="F189" s="2">
        <v>995343.44197314978</v>
      </c>
      <c r="G189" s="2">
        <f t="shared" si="41"/>
        <v>789997.71428571432</v>
      </c>
      <c r="H189" s="2">
        <f t="shared" si="39"/>
        <v>99276897.36712873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1795156.999999996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1009288.7935174108</v>
      </c>
      <c r="Q189" s="2">
        <f t="shared" si="42"/>
        <v>800000</v>
      </c>
      <c r="R189" s="2">
        <f t="shared" si="40"/>
        <v>100905043.30852264</v>
      </c>
      <c r="S189" s="2">
        <f t="shared" si="17"/>
        <v>789997.71428571641</v>
      </c>
      <c r="T189" s="2">
        <f t="shared" si="18"/>
        <v>10002.285714285681</v>
      </c>
      <c r="U189" s="2">
        <f t="shared" si="19"/>
        <v>800000</v>
      </c>
      <c r="V189" s="2">
        <f t="shared" si="34"/>
        <v>36151532.459129065</v>
      </c>
      <c r="W189" s="2">
        <f t="shared" si="20"/>
        <v>616739.16450944543</v>
      </c>
      <c r="X189" s="2">
        <f t="shared" si="6"/>
        <v>183260.83549055457</v>
      </c>
      <c r="Y189" s="2">
        <f t="shared" si="37"/>
        <v>64753510.849393532</v>
      </c>
      <c r="Z189" s="2" t="str">
        <f t="shared" si="8"/>
        <v>HERE</v>
      </c>
      <c r="AA189" s="2">
        <f>IF(Z189="HERE",Y189,AA188+Graph!$G$1*1000)</f>
        <v>64753510.849393532</v>
      </c>
      <c r="AB189" s="2">
        <f t="shared" si="21"/>
        <v>183260.83549055457</v>
      </c>
      <c r="AC189" s="2">
        <f t="shared" si="38"/>
        <v>36151532.459129065</v>
      </c>
      <c r="AD189" s="3">
        <f t="shared" si="10"/>
        <v>52800000</v>
      </c>
      <c r="AE189" s="2">
        <f>IF(AE187&gt;=52800000,52800000,IF(AB168=Graph!G$1*1000,AE188+Graph!G$1*1000,AC189))</f>
        <v>36151532.459129065</v>
      </c>
      <c r="AF189" s="3">
        <f t="shared" si="11"/>
        <v>36151532.459129065</v>
      </c>
      <c r="AG189" s="3">
        <f t="shared" si="29"/>
        <v>48727326.034904502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120</v>
      </c>
      <c r="C190" s="7"/>
      <c r="D190" s="2" t="e">
        <f t="shared" si="12"/>
        <v>#N/A</v>
      </c>
      <c r="E190" s="2" t="e">
        <f t="shared" si="22"/>
        <v>#N/A</v>
      </c>
      <c r="F190" s="2">
        <v>999850.6357524693</v>
      </c>
      <c r="G190" s="2">
        <f t="shared" si="41"/>
        <v>789997.71428571432</v>
      </c>
      <c r="H190" s="2">
        <f t="shared" si="39"/>
        <v>100066895.08141445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1805159.2857142817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1013870.378151238</v>
      </c>
      <c r="Q190" s="2">
        <f t="shared" si="42"/>
        <v>800000</v>
      </c>
      <c r="R190" s="2">
        <f t="shared" si="40"/>
        <v>101705043.30852264</v>
      </c>
      <c r="S190" s="2">
        <f t="shared" si="17"/>
        <v>789997.71428571641</v>
      </c>
      <c r="T190" s="2">
        <f t="shared" si="18"/>
        <v>10002.285714285681</v>
      </c>
      <c r="U190" s="2">
        <f t="shared" si="19"/>
        <v>800000</v>
      </c>
      <c r="V190" s="2">
        <f t="shared" si="34"/>
        <v>36772778.81741783</v>
      </c>
      <c r="W190" s="2">
        <f t="shared" si="20"/>
        <v>621246.35828876495</v>
      </c>
      <c r="X190" s="2">
        <f t="shared" si="6"/>
        <v>178753.64171123505</v>
      </c>
      <c r="Y190" s="2">
        <f t="shared" si="37"/>
        <v>64932264.491104767</v>
      </c>
      <c r="Z190" s="2" t="str">
        <f t="shared" si="8"/>
        <v>HERE</v>
      </c>
      <c r="AA190" s="2">
        <f>IF(Z190="HERE",Y190,AA189+Graph!$G$1*1000)</f>
        <v>64932264.491104767</v>
      </c>
      <c r="AB190" s="2">
        <f t="shared" si="21"/>
        <v>178753.64171123505</v>
      </c>
      <c r="AC190" s="2">
        <f t="shared" si="38"/>
        <v>36772778.81741783</v>
      </c>
      <c r="AD190" s="3">
        <f t="shared" si="10"/>
        <v>52800000</v>
      </c>
      <c r="AE190" s="2">
        <f>IF(AE188&gt;=52800000,52800000,IF(AB169=Graph!G$1*1000,AE189+Graph!G$1*1000,AC190))</f>
        <v>36772778.81741783</v>
      </c>
      <c r="AF190" s="3">
        <f t="shared" si="11"/>
        <v>36772778.81741783</v>
      </c>
      <c r="AG190" s="3">
        <f t="shared" si="29"/>
        <v>48753655.799350649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121</v>
      </c>
      <c r="C191" s="7"/>
      <c r="D191" s="2" t="e">
        <f t="shared" si="12"/>
        <v>#N/A</v>
      </c>
      <c r="E191" s="2" t="e">
        <f t="shared" si="22"/>
        <v>#N/A</v>
      </c>
      <c r="F191" s="2">
        <v>1004357.8295318186</v>
      </c>
      <c r="G191" s="2">
        <f t="shared" si="41"/>
        <v>789997.71428571432</v>
      </c>
      <c r="H191" s="2">
        <f t="shared" si="39"/>
        <v>100856892.79570016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1815161.5714285674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1018451.962785095</v>
      </c>
      <c r="Q191" s="2">
        <f t="shared" si="42"/>
        <v>800000</v>
      </c>
      <c r="R191" s="2">
        <f t="shared" si="40"/>
        <v>102505043.30852264</v>
      </c>
      <c r="S191" s="2">
        <f t="shared" si="17"/>
        <v>789997.71428571641</v>
      </c>
      <c r="T191" s="2">
        <f t="shared" si="18"/>
        <v>10002.285714285681</v>
      </c>
      <c r="U191" s="2">
        <f t="shared" si="19"/>
        <v>800000</v>
      </c>
      <c r="V191" s="2">
        <f t="shared" si="34"/>
        <v>37398532.369485945</v>
      </c>
      <c r="W191" s="2">
        <f t="shared" si="20"/>
        <v>625753.55206811428</v>
      </c>
      <c r="X191" s="2">
        <f t="shared" si="6"/>
        <v>174246.44793188572</v>
      </c>
      <c r="Y191" s="2">
        <f t="shared" si="37"/>
        <v>65106510.939036652</v>
      </c>
      <c r="Z191" s="2" t="str">
        <f t="shared" si="8"/>
        <v>HERE</v>
      </c>
      <c r="AA191" s="2">
        <f>IF(Z191="HERE",Y191,AA190+Graph!$G$1*1000)</f>
        <v>65106510.939036652</v>
      </c>
      <c r="AB191" s="2">
        <f t="shared" si="21"/>
        <v>174246.44793188572</v>
      </c>
      <c r="AC191" s="2">
        <f t="shared" si="38"/>
        <v>37398532.369485945</v>
      </c>
      <c r="AD191" s="3">
        <f t="shared" si="10"/>
        <v>52800000</v>
      </c>
      <c r="AE191" s="2">
        <f>IF(AE189&gt;=52800000,52800000,IF(AB170=Graph!G$1*1000,AE190+Graph!G$1*1000,AC191))</f>
        <v>37398532.369485945</v>
      </c>
      <c r="AF191" s="3">
        <f t="shared" si="11"/>
        <v>37398532.369485945</v>
      </c>
      <c r="AG191" s="3">
        <f t="shared" si="29"/>
        <v>48780210.923485756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122</v>
      </c>
      <c r="C192" s="7"/>
      <c r="D192" s="2" t="e">
        <f t="shared" si="12"/>
        <v>#N/A</v>
      </c>
      <c r="E192" s="2" t="e">
        <f t="shared" si="22"/>
        <v>#N/A</v>
      </c>
      <c r="F192" s="2">
        <v>1008865.0233111382</v>
      </c>
      <c r="G192" s="2">
        <f t="shared" si="41"/>
        <v>789997.71428571432</v>
      </c>
      <c r="H192" s="2">
        <f t="shared" si="39"/>
        <v>101646890.50998588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1825163.8571428531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1023033.547418952</v>
      </c>
      <c r="Q192" s="2">
        <f t="shared" si="42"/>
        <v>800000</v>
      </c>
      <c r="R192" s="2">
        <f t="shared" si="40"/>
        <v>103305043.30852264</v>
      </c>
      <c r="S192" s="2">
        <f t="shared" si="17"/>
        <v>789997.71428571641</v>
      </c>
      <c r="T192" s="2">
        <f t="shared" si="18"/>
        <v>10002.285714285681</v>
      </c>
      <c r="U192" s="2">
        <f t="shared" si="19"/>
        <v>800000</v>
      </c>
      <c r="V192" s="2">
        <f t="shared" si="34"/>
        <v>38028793.115333378</v>
      </c>
      <c r="W192" s="2">
        <f t="shared" si="20"/>
        <v>630260.74584743381</v>
      </c>
      <c r="X192" s="2">
        <f t="shared" si="6"/>
        <v>169739.25415256619</v>
      </c>
      <c r="Y192" s="2">
        <f t="shared" si="37"/>
        <v>65276250.193189219</v>
      </c>
      <c r="Z192" s="2" t="str">
        <f t="shared" si="8"/>
        <v>HERE</v>
      </c>
      <c r="AA192" s="2">
        <f>IF(Z192="HERE",Y192,AA191+Graph!$G$1*1000)</f>
        <v>65276250.193189219</v>
      </c>
      <c r="AB192" s="2">
        <f t="shared" si="21"/>
        <v>169739.25415256619</v>
      </c>
      <c r="AC192" s="2">
        <f t="shared" si="38"/>
        <v>38028793.115333378</v>
      </c>
      <c r="AD192" s="3">
        <f t="shared" si="10"/>
        <v>52800000</v>
      </c>
      <c r="AE192" s="2">
        <f>IF(AE190&gt;=52800000,52800000,IF(AB171=Graph!G$1*1000,AE191+Graph!G$1*1000,AC192))</f>
        <v>38028793.115333378</v>
      </c>
      <c r="AF192" s="3">
        <f t="shared" si="11"/>
        <v>38028793.115333378</v>
      </c>
      <c r="AG192" s="3">
        <f t="shared" si="29"/>
        <v>48806991.40730983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123</v>
      </c>
      <c r="C193" s="7"/>
      <c r="D193" s="2" t="e">
        <f t="shared" si="12"/>
        <v>#N/A</v>
      </c>
      <c r="E193" s="2" t="e">
        <f t="shared" si="22"/>
        <v>#N/A</v>
      </c>
      <c r="F193" s="2">
        <v>1013372.2170904577</v>
      </c>
      <c r="G193" s="2">
        <f t="shared" si="41"/>
        <v>789997.71428571432</v>
      </c>
      <c r="H193" s="2">
        <f t="shared" si="39"/>
        <v>102436888.2242716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1835166.1428571388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1027615.132052809</v>
      </c>
      <c r="Q193" s="2">
        <f t="shared" si="42"/>
        <v>800000</v>
      </c>
      <c r="R193" s="2">
        <f t="shared" si="40"/>
        <v>104105043.30852264</v>
      </c>
      <c r="S193" s="2">
        <f t="shared" si="17"/>
        <v>789997.71428571641</v>
      </c>
      <c r="T193" s="2">
        <f t="shared" si="18"/>
        <v>10002.285714285681</v>
      </c>
      <c r="U193" s="2">
        <f t="shared" si="19"/>
        <v>800000</v>
      </c>
      <c r="V193" s="2">
        <f t="shared" si="34"/>
        <v>38663561.054960132</v>
      </c>
      <c r="W193" s="2">
        <f t="shared" si="20"/>
        <v>634767.93962675333</v>
      </c>
      <c r="X193" s="2">
        <f t="shared" si="6"/>
        <v>165232.06037324667</v>
      </c>
      <c r="Y193" s="2">
        <f t="shared" si="37"/>
        <v>65441482.253562465</v>
      </c>
      <c r="Z193" s="2" t="str">
        <f t="shared" si="8"/>
        <v>HERE</v>
      </c>
      <c r="AA193" s="2">
        <f>IF(Z193="HERE",Y193,AA192+Graph!$G$1*1000)</f>
        <v>65441482.253562465</v>
      </c>
      <c r="AB193" s="2">
        <f t="shared" si="21"/>
        <v>165232.06037324667</v>
      </c>
      <c r="AC193" s="2">
        <f t="shared" si="38"/>
        <v>38663561.054960132</v>
      </c>
      <c r="AD193" s="3">
        <f t="shared" si="10"/>
        <v>52800000</v>
      </c>
      <c r="AE193" s="2">
        <f>IF(AE191&gt;=52800000,52800000,IF(AB172=Graph!G$1*1000,AE192+Graph!G$1*1000,AC193))</f>
        <v>38663561.054960132</v>
      </c>
      <c r="AF193" s="3">
        <f t="shared" si="11"/>
        <v>38663561.054960132</v>
      </c>
      <c r="AG193" s="3">
        <f t="shared" si="29"/>
        <v>48833997.250822872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124</v>
      </c>
      <c r="C194" s="7"/>
      <c r="D194" s="2" t="e">
        <f t="shared" si="12"/>
        <v>#N/A</v>
      </c>
      <c r="E194" s="2" t="e">
        <f t="shared" si="22"/>
        <v>#N/A</v>
      </c>
      <c r="F194" s="2">
        <v>1017879.410869807</v>
      </c>
      <c r="G194" s="2">
        <f t="shared" si="41"/>
        <v>789997.71428571432</v>
      </c>
      <c r="H194" s="2">
        <f t="shared" si="39"/>
        <v>103226885.93855731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1845168.4285714244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1032196.716686666</v>
      </c>
      <c r="Q194" s="2">
        <f t="shared" si="42"/>
        <v>800000</v>
      </c>
      <c r="R194" s="2">
        <f t="shared" si="40"/>
        <v>104905043.30852264</v>
      </c>
      <c r="S194" s="2">
        <f t="shared" si="17"/>
        <v>789997.71428571641</v>
      </c>
      <c r="T194" s="2">
        <f t="shared" si="18"/>
        <v>10002.285714285681</v>
      </c>
      <c r="U194" s="2">
        <f t="shared" si="19"/>
        <v>800000</v>
      </c>
      <c r="V194" s="2">
        <f t="shared" si="34"/>
        <v>39302836.188366234</v>
      </c>
      <c r="W194" s="2">
        <f t="shared" si="20"/>
        <v>639275.13340610266</v>
      </c>
      <c r="X194" s="2">
        <f t="shared" si="6"/>
        <v>160724.86659389734</v>
      </c>
      <c r="Y194" s="2">
        <f t="shared" si="37"/>
        <v>65602207.120156363</v>
      </c>
      <c r="Z194" s="2" t="str">
        <f t="shared" si="8"/>
        <v>HERE</v>
      </c>
      <c r="AA194" s="2">
        <f>IF(Z194="HERE",Y194,AA193+Graph!$G$1*1000)</f>
        <v>65602207.120156363</v>
      </c>
      <c r="AB194" s="2">
        <f t="shared" si="21"/>
        <v>160724.86659389734</v>
      </c>
      <c r="AC194" s="2">
        <f t="shared" si="38"/>
        <v>39302836.188366234</v>
      </c>
      <c r="AD194" s="3">
        <f t="shared" si="10"/>
        <v>52800000</v>
      </c>
      <c r="AE194" s="2">
        <f>IF(AE192&gt;=52800000,52800000,IF(AB173=Graph!G$1*1000,AE193+Graph!G$1*1000,AC194))</f>
        <v>39302836.188366234</v>
      </c>
      <c r="AF194" s="3">
        <f t="shared" si="11"/>
        <v>39302836.188366234</v>
      </c>
      <c r="AG194" s="3">
        <f t="shared" si="29"/>
        <v>48861228.454024881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125</v>
      </c>
      <c r="C195" s="7"/>
      <c r="D195" s="2" t="e">
        <f t="shared" si="12"/>
        <v>#N/A</v>
      </c>
      <c r="E195" s="2" t="e">
        <f t="shared" si="22"/>
        <v>#N/A</v>
      </c>
      <c r="F195" s="2">
        <v>1022386.6046491265</v>
      </c>
      <c r="G195" s="2">
        <f t="shared" si="41"/>
        <v>789997.71428571432</v>
      </c>
      <c r="H195" s="2">
        <f t="shared" si="39"/>
        <v>104016883.65284303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1855170.7142857101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1036778.301320523</v>
      </c>
      <c r="Q195" s="2">
        <f t="shared" si="42"/>
        <v>800000</v>
      </c>
      <c r="R195" s="2">
        <f t="shared" si="40"/>
        <v>105705043.30852264</v>
      </c>
      <c r="S195" s="2">
        <f t="shared" si="17"/>
        <v>789997.71428571641</v>
      </c>
      <c r="T195" s="2">
        <f t="shared" si="18"/>
        <v>10002.285714285681</v>
      </c>
      <c r="U195" s="2">
        <f t="shared" si="19"/>
        <v>800000</v>
      </c>
      <c r="V195" s="2">
        <f t="shared" si="34"/>
        <v>39946618.515551656</v>
      </c>
      <c r="W195" s="2">
        <f t="shared" si="20"/>
        <v>643782.32718542218</v>
      </c>
      <c r="X195" s="2">
        <f t="shared" si="6"/>
        <v>156217.67281457782</v>
      </c>
      <c r="Y195" s="2">
        <f t="shared" si="37"/>
        <v>65758424.79297094</v>
      </c>
      <c r="Z195" s="2" t="str">
        <f t="shared" si="8"/>
        <v>HERE</v>
      </c>
      <c r="AA195" s="2">
        <f>IF(Z195="HERE",Y195,AA194+Graph!$G$1*1000)</f>
        <v>65758424.79297094</v>
      </c>
      <c r="AB195" s="2">
        <f t="shared" si="21"/>
        <v>156217.67281457782</v>
      </c>
      <c r="AC195" s="2">
        <f t="shared" si="38"/>
        <v>39946618.515551656</v>
      </c>
      <c r="AD195" s="3">
        <f t="shared" si="10"/>
        <v>52800000</v>
      </c>
      <c r="AE195" s="2">
        <f>IF(AE193&gt;=52800000,52800000,IF(AB174=Graph!G$1*1000,AE194+Graph!G$1*1000,AC195))</f>
        <v>39946618.515551656</v>
      </c>
      <c r="AF195" s="3">
        <f t="shared" si="11"/>
        <v>39946618.515551656</v>
      </c>
      <c r="AG195" s="3">
        <f t="shared" si="29"/>
        <v>48888685.016915858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126</v>
      </c>
      <c r="C196" s="7"/>
      <c r="D196" s="2" t="e">
        <f t="shared" si="12"/>
        <v>#N/A</v>
      </c>
      <c r="E196" s="2" t="e">
        <f t="shared" si="22"/>
        <v>#N/A</v>
      </c>
      <c r="F196" s="2">
        <v>1026893.7984284759</v>
      </c>
      <c r="G196" s="2">
        <f t="shared" si="41"/>
        <v>789997.71428571432</v>
      </c>
      <c r="H196" s="2">
        <f t="shared" si="39"/>
        <v>104806881.36712874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1865172.9999999958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1041359.88595438</v>
      </c>
      <c r="Q196" s="2">
        <f t="shared" si="42"/>
        <v>800000</v>
      </c>
      <c r="R196" s="2">
        <f t="shared" si="40"/>
        <v>106505043.30852264</v>
      </c>
      <c r="S196" s="2">
        <f t="shared" si="17"/>
        <v>789997.71428571641</v>
      </c>
      <c r="T196" s="2">
        <f t="shared" si="18"/>
        <v>10002.285714285681</v>
      </c>
      <c r="U196" s="2">
        <f t="shared" si="19"/>
        <v>800000</v>
      </c>
      <c r="V196" s="2">
        <f t="shared" si="34"/>
        <v>40594908.036516398</v>
      </c>
      <c r="W196" s="2">
        <f t="shared" si="20"/>
        <v>648289.52096474171</v>
      </c>
      <c r="X196" s="2">
        <f t="shared" si="6"/>
        <v>151710.47903525829</v>
      </c>
      <c r="Y196" s="2">
        <f t="shared" si="37"/>
        <v>65910135.272006199</v>
      </c>
      <c r="Z196" s="2" t="str">
        <f t="shared" si="8"/>
        <v>HERE</v>
      </c>
      <c r="AA196" s="2">
        <f>IF(Z196="HERE",Y196,AA195+Graph!$G$1*1000)</f>
        <v>65910135.272006199</v>
      </c>
      <c r="AB196" s="2">
        <f t="shared" si="21"/>
        <v>151710.47903525829</v>
      </c>
      <c r="AC196" s="2">
        <f t="shared" si="38"/>
        <v>40594908.036516398</v>
      </c>
      <c r="AD196" s="3">
        <f t="shared" si="10"/>
        <v>52800000</v>
      </c>
      <c r="AE196" s="2">
        <f>IF(AE194&gt;=52800000,52800000,IF(AB175=Graph!G$1*1000,AE195+Graph!G$1*1000,AC196))</f>
        <v>40594908.036516398</v>
      </c>
      <c r="AF196" s="3">
        <f t="shared" si="11"/>
        <v>40594908.036516398</v>
      </c>
      <c r="AG196" s="3">
        <f t="shared" si="29"/>
        <v>48916366.939495794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127</v>
      </c>
      <c r="C197" s="7"/>
      <c r="D197" s="2" t="e">
        <f t="shared" si="12"/>
        <v>#N/A</v>
      </c>
      <c r="E197" s="2" t="e">
        <f t="shared" si="22"/>
        <v>#N/A</v>
      </c>
      <c r="F197" s="2">
        <v>1031400.9922077954</v>
      </c>
      <c r="G197" s="2">
        <f t="shared" si="41"/>
        <v>789997.71428571432</v>
      </c>
      <c r="H197" s="2">
        <f t="shared" si="39"/>
        <v>105596879.08141446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1875175.2857142815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1045941.470588237</v>
      </c>
      <c r="Q197" s="2">
        <f t="shared" si="42"/>
        <v>800000</v>
      </c>
      <c r="R197" s="2">
        <f t="shared" si="40"/>
        <v>107305043.30852264</v>
      </c>
      <c r="S197" s="2">
        <f t="shared" si="17"/>
        <v>789997.71428571641</v>
      </c>
      <c r="T197" s="2">
        <f t="shared" si="18"/>
        <v>10002.285714285681</v>
      </c>
      <c r="U197" s="2">
        <f t="shared" si="19"/>
        <v>800000</v>
      </c>
      <c r="V197" s="2">
        <f t="shared" si="34"/>
        <v>41247704.751260489</v>
      </c>
      <c r="W197" s="2">
        <f t="shared" si="20"/>
        <v>652796.71474409103</v>
      </c>
      <c r="X197" s="2">
        <f t="shared" si="6"/>
        <v>147203.28525590897</v>
      </c>
      <c r="Y197" s="2">
        <f t="shared" si="37"/>
        <v>66057338.557262108</v>
      </c>
      <c r="Z197" s="2" t="str">
        <f t="shared" si="8"/>
        <v>HERE</v>
      </c>
      <c r="AA197" s="2">
        <f>IF(Z197="HERE",Y197,AA196+Graph!$G$1*1000)</f>
        <v>66057338.557262108</v>
      </c>
      <c r="AB197" s="2">
        <f t="shared" si="21"/>
        <v>147203.28525590897</v>
      </c>
      <c r="AC197" s="2">
        <f t="shared" si="38"/>
        <v>41247704.751260489</v>
      </c>
      <c r="AD197" s="3">
        <f t="shared" si="10"/>
        <v>52800000</v>
      </c>
      <c r="AE197" s="2">
        <f>IF(AE195&gt;=52800000,52800000,IF(AB176=Graph!G$1*1000,AE196+Graph!G$1*1000,AC197))</f>
        <v>41247704.751260489</v>
      </c>
      <c r="AF197" s="3">
        <f t="shared" si="11"/>
        <v>41247704.751260489</v>
      </c>
      <c r="AG197" s="3">
        <f t="shared" si="29"/>
        <v>48944274.221764706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128</v>
      </c>
      <c r="C198" s="7"/>
      <c r="D198" s="2" t="e">
        <f t="shared" si="12"/>
        <v>#N/A</v>
      </c>
      <c r="E198" s="2" t="e">
        <f t="shared" si="22"/>
        <v>#N/A</v>
      </c>
      <c r="F198" s="2">
        <v>1035908.1859871149</v>
      </c>
      <c r="G198" s="2">
        <f t="shared" si="41"/>
        <v>789997.71428571432</v>
      </c>
      <c r="H198" s="2">
        <f t="shared" si="39"/>
        <v>106386876.79570018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1885177.5714285672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1050523.0552220643</v>
      </c>
      <c r="Q198" s="2">
        <f t="shared" si="42"/>
        <v>800000</v>
      </c>
      <c r="R198" s="2">
        <f t="shared" si="40"/>
        <v>108105043.30852264</v>
      </c>
      <c r="S198" s="2">
        <f t="shared" si="17"/>
        <v>789997.71428571641</v>
      </c>
      <c r="T198" s="2">
        <f t="shared" si="18"/>
        <v>10002.285714285681</v>
      </c>
      <c r="U198" s="2">
        <f t="shared" si="19"/>
        <v>800000</v>
      </c>
      <c r="V198" s="2">
        <f t="shared" si="34"/>
        <v>41905008.6597839</v>
      </c>
      <c r="W198" s="2">
        <f t="shared" si="20"/>
        <v>657303.90852341056</v>
      </c>
      <c r="X198" s="2">
        <f t="shared" si="6"/>
        <v>142696.09147658944</v>
      </c>
      <c r="Y198" s="2">
        <f t="shared" si="37"/>
        <v>66200034.648738697</v>
      </c>
      <c r="Z198" s="2" t="str">
        <f t="shared" si="8"/>
        <v>HERE</v>
      </c>
      <c r="AA198" s="2">
        <f>IF(Z198="HERE",Y198,AA197+Graph!$G$1*1000)</f>
        <v>66200034.648738697</v>
      </c>
      <c r="AB198" s="2">
        <f t="shared" si="21"/>
        <v>142696.09147658944</v>
      </c>
      <c r="AC198" s="2">
        <f t="shared" si="38"/>
        <v>41905008.6597839</v>
      </c>
      <c r="AD198" s="3">
        <f t="shared" si="10"/>
        <v>52800000</v>
      </c>
      <c r="AE198" s="2">
        <f>IF(AE196&gt;=52800000,52800000,IF(AB177=Graph!G$1*1000,AE197+Graph!G$1*1000,AC198))</f>
        <v>41905008.6597839</v>
      </c>
      <c r="AF198" s="3">
        <f t="shared" si="11"/>
        <v>41905008.6597839</v>
      </c>
      <c r="AG198" s="3">
        <f t="shared" si="29"/>
        <v>48972406.863722578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129</v>
      </c>
      <c r="C199" s="7"/>
      <c r="D199" s="2" t="e">
        <f t="shared" si="12"/>
        <v>#N/A</v>
      </c>
      <c r="E199" s="2" t="e">
        <f t="shared" si="22"/>
        <v>#N/A</v>
      </c>
      <c r="F199" s="2">
        <v>1040415.3797664642</v>
      </c>
      <c r="G199" s="2">
        <f t="shared" si="41"/>
        <v>789997.71428571432</v>
      </c>
      <c r="H199" s="2">
        <f t="shared" si="39"/>
        <v>107176874.50998589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1895179.8571428529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1055104.6398559213</v>
      </c>
      <c r="Q199" s="2">
        <f t="shared" si="42"/>
        <v>800000</v>
      </c>
      <c r="R199" s="2">
        <f t="shared" si="40"/>
        <v>108905043.30852264</v>
      </c>
      <c r="S199" s="2">
        <f t="shared" si="17"/>
        <v>789997.71428571641</v>
      </c>
      <c r="T199" s="2">
        <f t="shared" si="18"/>
        <v>10002.285714285681</v>
      </c>
      <c r="U199" s="2">
        <f t="shared" si="19"/>
        <v>800000</v>
      </c>
      <c r="V199" s="2">
        <f t="shared" si="34"/>
        <v>42566819.76208663</v>
      </c>
      <c r="W199" s="2">
        <f t="shared" si="20"/>
        <v>661811.10230273008</v>
      </c>
      <c r="X199" s="2">
        <f t="shared" si="6"/>
        <v>138188.89769726992</v>
      </c>
      <c r="Y199" s="2">
        <f t="shared" si="37"/>
        <v>66338223.546435967</v>
      </c>
      <c r="Z199" s="2" t="str">
        <f t="shared" si="8"/>
        <v>HERE</v>
      </c>
      <c r="AA199" s="2">
        <f>IF(Z199="HERE",Y199,AA198+Graph!$G$1*1000)</f>
        <v>66338223.546435967</v>
      </c>
      <c r="AB199" s="2">
        <f t="shared" si="21"/>
        <v>138188.89769726992</v>
      </c>
      <c r="AC199" s="2">
        <f t="shared" si="38"/>
        <v>42566819.76208663</v>
      </c>
      <c r="AD199" s="3">
        <f t="shared" si="10"/>
        <v>52800000</v>
      </c>
      <c r="AE199" s="2">
        <f>IF(AE197&gt;=52800000,52800000,IF(AB178=Graph!G$1*1000,AE198+Graph!G$1*1000,AC199))</f>
        <v>42566819.76208663</v>
      </c>
      <c r="AF199" s="3">
        <f t="shared" si="11"/>
        <v>42566819.76208663</v>
      </c>
      <c r="AG199" s="3">
        <f t="shared" si="29"/>
        <v>49000764.865369417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130</v>
      </c>
      <c r="C200" s="7"/>
      <c r="D200" s="2" t="e">
        <f t="shared" si="12"/>
        <v>#N/A</v>
      </c>
      <c r="E200" s="2" t="e">
        <f t="shared" si="22"/>
        <v>#N/A</v>
      </c>
      <c r="F200" s="2">
        <v>1044922.5735457838</v>
      </c>
      <c r="G200" s="2">
        <f t="shared" si="41"/>
        <v>789997.71428571432</v>
      </c>
      <c r="H200" s="2">
        <f t="shared" si="39"/>
        <v>107966872.22427161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1905182.1428571385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1059686.2244897783</v>
      </c>
      <c r="Q200" s="2">
        <f t="shared" si="42"/>
        <v>800000</v>
      </c>
      <c r="R200" s="2">
        <f t="shared" si="40"/>
        <v>109705043.30852264</v>
      </c>
      <c r="S200" s="2">
        <f t="shared" si="17"/>
        <v>789997.71428571641</v>
      </c>
      <c r="T200" s="2">
        <f t="shared" si="18"/>
        <v>10002.285714285681</v>
      </c>
      <c r="U200" s="2">
        <f t="shared" si="19"/>
        <v>800000</v>
      </c>
      <c r="V200" s="2">
        <f t="shared" si="34"/>
        <v>43233138.058168709</v>
      </c>
      <c r="W200" s="2">
        <f t="shared" si="20"/>
        <v>666318.29608207941</v>
      </c>
      <c r="X200" s="2">
        <f t="shared" si="6"/>
        <v>133681.70391792059</v>
      </c>
      <c r="Y200" s="2">
        <f t="shared" si="37"/>
        <v>66471905.250353888</v>
      </c>
      <c r="Z200" s="2" t="str">
        <f t="shared" si="8"/>
        <v>HERE</v>
      </c>
      <c r="AA200" s="2">
        <f>IF(Z200="HERE",Y200,AA199+Graph!$G$1*1000)</f>
        <v>66471905.250353888</v>
      </c>
      <c r="AB200" s="2">
        <f t="shared" si="21"/>
        <v>133681.70391792059</v>
      </c>
      <c r="AC200" s="2">
        <f t="shared" si="38"/>
        <v>43233138.058168709</v>
      </c>
      <c r="AD200" s="3">
        <f t="shared" si="10"/>
        <v>52800000</v>
      </c>
      <c r="AE200" s="2">
        <f>IF(AE198&gt;=52800000,52800000,IF(AB179=Graph!G$1*1000,AE199+Graph!G$1*1000,AC200))</f>
        <v>43233138.058168709</v>
      </c>
      <c r="AF200" s="3">
        <f t="shared" si="11"/>
        <v>43233138.058168709</v>
      </c>
      <c r="AG200" s="3">
        <f t="shared" si="29"/>
        <v>49029348.226705223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131</v>
      </c>
      <c r="C201" s="7"/>
      <c r="D201" s="2" t="e">
        <f t="shared" si="12"/>
        <v>#N/A</v>
      </c>
      <c r="E201" s="2" t="e">
        <f t="shared" si="22"/>
        <v>#N/A</v>
      </c>
      <c r="F201" s="2">
        <v>1049429.7673251033</v>
      </c>
      <c r="G201" s="2">
        <f t="shared" si="41"/>
        <v>789997.71428571432</v>
      </c>
      <c r="H201" s="2">
        <f t="shared" si="39"/>
        <v>108756869.93855733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1915184.4285714242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1064267.8091236353</v>
      </c>
      <c r="Q201" s="2">
        <f t="shared" si="42"/>
        <v>800000</v>
      </c>
      <c r="R201" s="2">
        <f t="shared" si="40"/>
        <v>110505043.30852264</v>
      </c>
      <c r="S201" s="2">
        <f t="shared" si="17"/>
        <v>789997.71428571641</v>
      </c>
      <c r="T201" s="2">
        <f t="shared" si="18"/>
        <v>10002.285714285681</v>
      </c>
      <c r="U201" s="2">
        <f t="shared" si="19"/>
        <v>800000</v>
      </c>
      <c r="V201" s="2">
        <f t="shared" si="34"/>
        <v>43903963.548030108</v>
      </c>
      <c r="W201" s="2">
        <f t="shared" si="20"/>
        <v>670825.48986139894</v>
      </c>
      <c r="X201" s="2">
        <f t="shared" si="6"/>
        <v>129174.51013860106</v>
      </c>
      <c r="Y201" s="2">
        <f t="shared" si="37"/>
        <v>66601079.760492489</v>
      </c>
      <c r="Z201" s="2" t="str">
        <f t="shared" si="8"/>
        <v>HERE</v>
      </c>
      <c r="AA201" s="2">
        <f>IF(Z201="HERE",Y201,AA200+Graph!$G$1*1000)</f>
        <v>66601079.760492489</v>
      </c>
      <c r="AB201" s="2">
        <f t="shared" si="21"/>
        <v>129174.51013860106</v>
      </c>
      <c r="AC201" s="2">
        <f t="shared" si="38"/>
        <v>43903963.548030108</v>
      </c>
      <c r="AD201" s="3">
        <f t="shared" si="10"/>
        <v>52800000</v>
      </c>
      <c r="AE201" s="2">
        <f>IF(AE199&gt;=52800000,52800000,IF(AB180=Graph!G$1*1000,AE200+Graph!G$1*1000,AC201))</f>
        <v>43903963.548030108</v>
      </c>
      <c r="AF201" s="3">
        <f t="shared" si="11"/>
        <v>43903963.548030108</v>
      </c>
      <c r="AG201" s="3">
        <f t="shared" si="29"/>
        <v>49058156.947729997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132</v>
      </c>
      <c r="C202" s="7"/>
      <c r="D202" s="2" t="e">
        <f t="shared" si="12"/>
        <v>#N/A</v>
      </c>
      <c r="E202" s="2" t="e">
        <f t="shared" si="22"/>
        <v>#N/A</v>
      </c>
      <c r="F202" s="2">
        <v>1053936.9611044526</v>
      </c>
      <c r="G202" s="2">
        <f t="shared" si="41"/>
        <v>789997.71428571432</v>
      </c>
      <c r="H202" s="2">
        <f t="shared" si="39"/>
        <v>109546867.65284304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1925186.7142857099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1068849.3937574923</v>
      </c>
      <c r="Q202" s="2">
        <f t="shared" si="42"/>
        <v>800000</v>
      </c>
      <c r="R202" s="2">
        <f t="shared" si="40"/>
        <v>111305043.30852264</v>
      </c>
      <c r="S202" s="2">
        <f t="shared" si="17"/>
        <v>789997.71428571641</v>
      </c>
      <c r="T202" s="2">
        <f t="shared" si="18"/>
        <v>10002.285714285681</v>
      </c>
      <c r="U202" s="2">
        <f t="shared" si="19"/>
        <v>800000</v>
      </c>
      <c r="V202" s="2">
        <f t="shared" si="34"/>
        <v>44579296.231670827</v>
      </c>
      <c r="W202" s="2">
        <f t="shared" si="20"/>
        <v>675332.68364071846</v>
      </c>
      <c r="X202" s="2">
        <f t="shared" si="6"/>
        <v>124667.31635928154</v>
      </c>
      <c r="Y202" s="2">
        <f t="shared" si="37"/>
        <v>66725747.07685177</v>
      </c>
      <c r="Z202" s="2" t="str">
        <f t="shared" si="8"/>
        <v>HERE</v>
      </c>
      <c r="AA202" s="2">
        <f>IF(Z202="HERE",Y202,AA201+Graph!$G$1*1000)</f>
        <v>66725747.07685177</v>
      </c>
      <c r="AB202" s="2">
        <f t="shared" si="21"/>
        <v>124667.31635928154</v>
      </c>
      <c r="AC202" s="2">
        <f t="shared" si="38"/>
        <v>44579296.231670827</v>
      </c>
      <c r="AD202" s="3">
        <f t="shared" si="10"/>
        <v>52800000</v>
      </c>
      <c r="AE202" s="2">
        <f>IF(AE200&gt;=52800000,52800000,IF(AB181=Graph!G$1*1000,AE201+Graph!G$1*1000,AC202))</f>
        <v>44579296.231670827</v>
      </c>
      <c r="AF202" s="3">
        <f t="shared" si="11"/>
        <v>44579296.231670827</v>
      </c>
      <c r="AG202" s="3">
        <f t="shared" si="29"/>
        <v>49087191.028443739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133</v>
      </c>
      <c r="C203" s="7"/>
      <c r="D203" s="2" t="e">
        <f t="shared" si="12"/>
        <v>#N/A</v>
      </c>
      <c r="E203" s="2" t="e">
        <f t="shared" si="22"/>
        <v>#N/A</v>
      </c>
      <c r="F203" s="2">
        <v>1058444.1548837721</v>
      </c>
      <c r="G203" s="2">
        <f t="shared" si="41"/>
        <v>789997.71428571432</v>
      </c>
      <c r="H203" s="2">
        <f t="shared" si="39"/>
        <v>110336865.36712876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1935188.9999999956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1073430.9783913493</v>
      </c>
      <c r="Q203" s="2">
        <f t="shared" si="42"/>
        <v>800000</v>
      </c>
      <c r="R203" s="2">
        <f t="shared" si="40"/>
        <v>112105043.30852264</v>
      </c>
      <c r="S203" s="2">
        <f t="shared" si="17"/>
        <v>789997.71428571641</v>
      </c>
      <c r="T203" s="2">
        <f t="shared" si="18"/>
        <v>10002.285714285681</v>
      </c>
      <c r="U203" s="2">
        <f t="shared" si="19"/>
        <v>800000</v>
      </c>
      <c r="V203" s="2">
        <f t="shared" si="34"/>
        <v>45259136.109090894</v>
      </c>
      <c r="W203" s="2">
        <f t="shared" si="20"/>
        <v>679839.87742006779</v>
      </c>
      <c r="X203" s="2">
        <f t="shared" si="6"/>
        <v>120160.12257993221</v>
      </c>
      <c r="Y203" s="2">
        <f t="shared" si="37"/>
        <v>66845907.199431702</v>
      </c>
      <c r="Z203" s="2" t="str">
        <f t="shared" si="8"/>
        <v>HERE</v>
      </c>
      <c r="AA203" s="2">
        <f>IF(Z203="HERE",Y203,AA202+Graph!$G$1*1000)</f>
        <v>66845907.199431702</v>
      </c>
      <c r="AB203" s="2">
        <f t="shared" si="21"/>
        <v>120160.12257993221</v>
      </c>
      <c r="AC203" s="2">
        <f t="shared" si="38"/>
        <v>45259136.109090894</v>
      </c>
      <c r="AD203" s="3">
        <f t="shared" si="10"/>
        <v>52800000</v>
      </c>
      <c r="AE203" s="2">
        <f>IF(AE201&gt;=52800000,52800000,IF(AB182=Graph!G$1*1000,AE202+Graph!G$1*1000,AC203))</f>
        <v>45259136.109090894</v>
      </c>
      <c r="AF203" s="3">
        <f t="shared" si="11"/>
        <v>45259136.109090894</v>
      </c>
      <c r="AG203" s="3">
        <f t="shared" si="29"/>
        <v>49116450.468846448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134</v>
      </c>
      <c r="C204" s="7"/>
      <c r="D204" s="2" t="e">
        <f t="shared" si="12"/>
        <v>#N/A</v>
      </c>
      <c r="E204" s="2" t="e">
        <f t="shared" si="22"/>
        <v>#N/A</v>
      </c>
      <c r="F204" s="2">
        <v>1062951.3486630917</v>
      </c>
      <c r="G204" s="2">
        <f t="shared" si="41"/>
        <v>789997.71428571432</v>
      </c>
      <c r="H204" s="2">
        <f t="shared" si="39"/>
        <v>111126863.08141448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1945191.2857142813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1078012.5630252063</v>
      </c>
      <c r="Q204" s="2">
        <f t="shared" si="42"/>
        <v>800000</v>
      </c>
      <c r="R204" s="2">
        <f t="shared" si="40"/>
        <v>112905043.30852264</v>
      </c>
      <c r="S204" s="2">
        <f t="shared" si="17"/>
        <v>789997.71428571641</v>
      </c>
      <c r="T204" s="2">
        <f t="shared" si="18"/>
        <v>10002.285714285681</v>
      </c>
      <c r="U204" s="2">
        <f t="shared" si="19"/>
        <v>800000</v>
      </c>
      <c r="V204" s="2">
        <f t="shared" si="34"/>
        <v>45943483.180290282</v>
      </c>
      <c r="W204" s="2">
        <f t="shared" si="20"/>
        <v>684347.07119938731</v>
      </c>
      <c r="X204" s="2">
        <f t="shared" si="6"/>
        <v>115652.92880061269</v>
      </c>
      <c r="Y204" s="2">
        <f t="shared" si="37"/>
        <v>66961560.128232315</v>
      </c>
      <c r="Z204" s="2" t="str">
        <f t="shared" si="8"/>
        <v>HERE</v>
      </c>
      <c r="AA204" s="2">
        <f>IF(Z204="HERE",Y204,AA203+Graph!$G$1*1000)</f>
        <v>66961560.128232315</v>
      </c>
      <c r="AB204" s="2">
        <f t="shared" si="21"/>
        <v>115652.92880061269</v>
      </c>
      <c r="AC204" s="2">
        <f t="shared" si="38"/>
        <v>45943483.180290282</v>
      </c>
      <c r="AD204" s="3">
        <f t="shared" si="10"/>
        <v>52800000</v>
      </c>
      <c r="AE204" s="2">
        <f>IF(AE202&gt;=52800000,52800000,IF(AB183=Graph!G$1*1000,AE203+Graph!G$1*1000,AC204))</f>
        <v>45943483.180290282</v>
      </c>
      <c r="AF204" s="3">
        <f t="shared" si="11"/>
        <v>45943483.180290282</v>
      </c>
      <c r="AG204" s="3">
        <f t="shared" si="29"/>
        <v>49145935.268938117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135</v>
      </c>
      <c r="C205" s="7"/>
      <c r="D205" s="2" t="e">
        <f t="shared" si="12"/>
        <v>#N/A</v>
      </c>
      <c r="E205" s="2" t="e">
        <f t="shared" si="22"/>
        <v>#N/A</v>
      </c>
      <c r="F205" s="2">
        <v>1067458.542442441</v>
      </c>
      <c r="G205" s="2">
        <f t="shared" si="41"/>
        <v>789997.71428571432</v>
      </c>
      <c r="H205" s="2">
        <f t="shared" si="39"/>
        <v>111916860.79570019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1955193.5714285669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1082594.1476590633</v>
      </c>
      <c r="Q205" s="2">
        <f t="shared" si="42"/>
        <v>800000</v>
      </c>
      <c r="R205" s="2">
        <f t="shared" si="40"/>
        <v>113705043.30852264</v>
      </c>
      <c r="S205" s="2">
        <f t="shared" si="17"/>
        <v>789997.71428571641</v>
      </c>
      <c r="T205" s="2">
        <f t="shared" si="18"/>
        <v>10002.285714285681</v>
      </c>
      <c r="U205" s="2">
        <f t="shared" si="19"/>
        <v>800000</v>
      </c>
      <c r="V205" s="2">
        <f t="shared" si="34"/>
        <v>46632337.445268989</v>
      </c>
      <c r="W205" s="2">
        <f t="shared" si="20"/>
        <v>688854.26497870684</v>
      </c>
      <c r="X205" s="2">
        <f t="shared" si="6"/>
        <v>111145.73502129316</v>
      </c>
      <c r="Y205" s="2">
        <f t="shared" si="37"/>
        <v>67072705.863253608</v>
      </c>
      <c r="Z205" s="2" t="str">
        <f t="shared" si="8"/>
        <v>HERE</v>
      </c>
      <c r="AA205" s="2">
        <f>IF(Z205="HERE",Y205,AA204+Graph!$G$1*1000)</f>
        <v>67072705.863253608</v>
      </c>
      <c r="AB205" s="2">
        <f t="shared" si="21"/>
        <v>111145.73502129316</v>
      </c>
      <c r="AC205" s="2">
        <f t="shared" si="38"/>
        <v>46632337.445268989</v>
      </c>
      <c r="AD205" s="3">
        <f t="shared" si="10"/>
        <v>52800000</v>
      </c>
      <c r="AE205" s="2">
        <f>IF(AE203&gt;=52800000,52800000,IF(AB184=Graph!G$1*1000,AE204+Graph!G$1*1000,AC205))</f>
        <v>46632337.445268989</v>
      </c>
      <c r="AF205" s="3">
        <f t="shared" si="11"/>
        <v>46632337.445268989</v>
      </c>
      <c r="AG205" s="3">
        <f t="shared" si="29"/>
        <v>49175645.428718761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136</v>
      </c>
      <c r="C206" s="7"/>
      <c r="D206" s="2" t="e">
        <f t="shared" si="12"/>
        <v>#N/A</v>
      </c>
      <c r="E206" s="2" t="e">
        <f t="shared" si="22"/>
        <v>#N/A</v>
      </c>
      <c r="F206" s="2">
        <v>1071965.7362217605</v>
      </c>
      <c r="G206" s="2">
        <f t="shared" si="41"/>
        <v>789997.71428571432</v>
      </c>
      <c r="H206" s="2">
        <f t="shared" si="39"/>
        <v>112706858.50998591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1965195.8571428526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1087175.7322929204</v>
      </c>
      <c r="Q206" s="2">
        <f t="shared" si="42"/>
        <v>800000</v>
      </c>
      <c r="R206" s="2">
        <f t="shared" si="40"/>
        <v>114505043.30852264</v>
      </c>
      <c r="S206" s="2">
        <f t="shared" si="17"/>
        <v>789997.71428571641</v>
      </c>
      <c r="T206" s="2">
        <f t="shared" si="18"/>
        <v>10002.285714285681</v>
      </c>
      <c r="U206" s="2">
        <f t="shared" si="19"/>
        <v>800000</v>
      </c>
      <c r="V206" s="2">
        <f t="shared" si="34"/>
        <v>47325698.904027045</v>
      </c>
      <c r="W206" s="2">
        <f t="shared" si="20"/>
        <v>693361.45875805616</v>
      </c>
      <c r="X206" s="2">
        <f t="shared" si="6"/>
        <v>106638.54124194384</v>
      </c>
      <c r="Y206" s="2">
        <f t="shared" si="37"/>
        <v>67179344.404495552</v>
      </c>
      <c r="Z206" s="2" t="str">
        <f t="shared" si="8"/>
        <v>HERE</v>
      </c>
      <c r="AA206" s="2">
        <f>IF(Z206="HERE",Y206,AA205+Graph!$G$1*1000)</f>
        <v>67179344.404495552</v>
      </c>
      <c r="AB206" s="2">
        <f t="shared" si="21"/>
        <v>106638.54124194384</v>
      </c>
      <c r="AC206" s="2">
        <f t="shared" si="38"/>
        <v>47325698.904027045</v>
      </c>
      <c r="AD206" s="3">
        <f t="shared" si="10"/>
        <v>52800000</v>
      </c>
      <c r="AE206" s="2">
        <f>IF(AE204&gt;=52800000,52800000,IF(AB185=Graph!G$1*1000,AE205+Graph!G$1*1000,AC206))</f>
        <v>47325698.904027045</v>
      </c>
      <c r="AF206" s="3">
        <f t="shared" si="11"/>
        <v>47325698.904027045</v>
      </c>
      <c r="AG206" s="3">
        <f t="shared" si="29"/>
        <v>49205580.948188365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137</v>
      </c>
      <c r="C207" s="7"/>
      <c r="D207" s="2" t="e">
        <f t="shared" si="12"/>
        <v>#N/A</v>
      </c>
      <c r="E207" s="2" t="e">
        <f t="shared" si="22"/>
        <v>#N/A</v>
      </c>
      <c r="F207" s="2">
        <v>1076472.93000108</v>
      </c>
      <c r="G207" s="2">
        <f t="shared" si="41"/>
        <v>789997.71428571432</v>
      </c>
      <c r="H207" s="2">
        <f t="shared" si="39"/>
        <v>113496856.22427163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1975198.1428571383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1091757.3169267476</v>
      </c>
      <c r="Q207" s="2">
        <f t="shared" si="42"/>
        <v>800000</v>
      </c>
      <c r="R207" s="2">
        <f t="shared" si="40"/>
        <v>115305043.30852264</v>
      </c>
      <c r="S207" s="2">
        <f t="shared" si="17"/>
        <v>789997.71428571641</v>
      </c>
      <c r="T207" s="2">
        <f t="shared" si="18"/>
        <v>10002.285714285681</v>
      </c>
      <c r="U207" s="2">
        <f t="shared" si="19"/>
        <v>800000</v>
      </c>
      <c r="V207" s="2">
        <f t="shared" si="34"/>
        <v>48023567.55656442</v>
      </c>
      <c r="W207" s="2">
        <f t="shared" si="20"/>
        <v>697868.65253737569</v>
      </c>
      <c r="X207" s="2">
        <f t="shared" si="6"/>
        <v>102131.34746262431</v>
      </c>
      <c r="Y207" s="2">
        <f t="shared" si="37"/>
        <v>67281475.751958176</v>
      </c>
      <c r="Z207" s="2" t="str">
        <f t="shared" si="8"/>
        <v>HERE</v>
      </c>
      <c r="AA207" s="2">
        <f>IF(Z207="HERE",Y207,AA206+Graph!$G$1*1000)</f>
        <v>67281475.751958176</v>
      </c>
      <c r="AB207" s="2">
        <f t="shared" si="21"/>
        <v>102131.34746262431</v>
      </c>
      <c r="AC207" s="2">
        <f t="shared" si="38"/>
        <v>48023567.55656442</v>
      </c>
      <c r="AD207" s="3">
        <f t="shared" si="10"/>
        <v>52800000</v>
      </c>
      <c r="AE207" s="2">
        <f>IF(AE205&gt;=52800000,52800000,IF(AB186=Graph!G$1*1000,AE206+Graph!G$1*1000,AC207))</f>
        <v>48023567.55656442</v>
      </c>
      <c r="AF207" s="3">
        <f t="shared" si="11"/>
        <v>48023567.55656442</v>
      </c>
      <c r="AG207" s="3">
        <f t="shared" si="29"/>
        <v>49235741.827346936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138</v>
      </c>
      <c r="C208" s="7"/>
      <c r="D208" s="2" t="e">
        <f t="shared" si="12"/>
        <v>#N/A</v>
      </c>
      <c r="E208" s="2" t="e">
        <f t="shared" si="22"/>
        <v>#N/A</v>
      </c>
      <c r="F208" s="2">
        <v>1080980.1237804294</v>
      </c>
      <c r="G208" s="2">
        <f t="shared" si="41"/>
        <v>789997.71428571432</v>
      </c>
      <c r="H208" s="2">
        <f t="shared" si="39"/>
        <v>114286853.93855734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1985200.428571424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1096338.9015606046</v>
      </c>
      <c r="Q208" s="2">
        <f t="shared" si="42"/>
        <v>800000</v>
      </c>
      <c r="R208" s="2">
        <f t="shared" si="40"/>
        <v>116105043.30852264</v>
      </c>
      <c r="S208" s="2">
        <f t="shared" si="17"/>
        <v>789997.71428571641</v>
      </c>
      <c r="T208" s="2">
        <f t="shared" si="18"/>
        <v>10002.285714285681</v>
      </c>
      <c r="U208" s="2">
        <f t="shared" si="19"/>
        <v>800000</v>
      </c>
      <c r="V208" s="2">
        <f t="shared" si="34"/>
        <v>48725943.402881116</v>
      </c>
      <c r="W208" s="2">
        <f t="shared" si="20"/>
        <v>702375.84631669521</v>
      </c>
      <c r="X208" s="2">
        <f t="shared" si="6"/>
        <v>97624.153683304787</v>
      </c>
      <c r="Y208" s="2">
        <f t="shared" si="37"/>
        <v>67379099.905641481</v>
      </c>
      <c r="Z208" s="2" t="str">
        <f t="shared" si="8"/>
        <v>HERE</v>
      </c>
      <c r="AA208" s="2">
        <f>IF(Z208="HERE",Y208,AA207+Graph!$G$1*1000)</f>
        <v>67379099.905641481</v>
      </c>
      <c r="AB208" s="2">
        <f t="shared" si="21"/>
        <v>97624.153683304787</v>
      </c>
      <c r="AC208" s="2">
        <f t="shared" si="38"/>
        <v>48725943.402881116</v>
      </c>
      <c r="AD208" s="3">
        <f t="shared" si="10"/>
        <v>52800000</v>
      </c>
      <c r="AE208" s="2">
        <f>IF(AE206&gt;=52800000,52800000,IF(AB187=Graph!G$1*1000,AE207+Graph!G$1*1000,AC208))</f>
        <v>48725943.402881116</v>
      </c>
      <c r="AF208" s="3">
        <f t="shared" si="11"/>
        <v>48725943.402881116</v>
      </c>
      <c r="AG208" s="3">
        <f t="shared" si="29"/>
        <v>49266128.066194475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139</v>
      </c>
      <c r="C209" s="7"/>
      <c r="D209" s="2" t="e">
        <f t="shared" si="12"/>
        <v>#N/A</v>
      </c>
      <c r="E209" s="2" t="e">
        <f t="shared" si="22"/>
        <v>#N/A</v>
      </c>
      <c r="F209" s="2">
        <v>1085487.3175597489</v>
      </c>
      <c r="G209" s="2">
        <f t="shared" si="41"/>
        <v>789997.71428571432</v>
      </c>
      <c r="H209" s="2">
        <f t="shared" si="39"/>
        <v>115076851.65284306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1995202.7142857097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1100920.4861944616</v>
      </c>
      <c r="Q209" s="2">
        <f t="shared" si="42"/>
        <v>800000</v>
      </c>
      <c r="R209" s="2">
        <f t="shared" si="40"/>
        <v>116905043.30852264</v>
      </c>
      <c r="S209" s="2">
        <f t="shared" si="17"/>
        <v>789997.71428571641</v>
      </c>
      <c r="T209" s="2">
        <f t="shared" si="18"/>
        <v>10002.285714285681</v>
      </c>
      <c r="U209" s="2">
        <f t="shared" si="19"/>
        <v>800000</v>
      </c>
      <c r="V209" s="2">
        <f t="shared" si="34"/>
        <v>49432826.44297716</v>
      </c>
      <c r="W209" s="2">
        <f t="shared" si="20"/>
        <v>706883.04009604454</v>
      </c>
      <c r="X209" s="2">
        <f t="shared" si="6"/>
        <v>93116.95990395546</v>
      </c>
      <c r="Y209" s="2">
        <f t="shared" si="37"/>
        <v>67472216.865545437</v>
      </c>
      <c r="Z209" s="2" t="str">
        <f t="shared" si="8"/>
        <v>HERE</v>
      </c>
      <c r="AA209" s="2">
        <f>IF(Z209="HERE",Y209,AA208+Graph!$G$1*1000)</f>
        <v>67472216.865545437</v>
      </c>
      <c r="AB209" s="2">
        <f t="shared" si="21"/>
        <v>93116.95990395546</v>
      </c>
      <c r="AC209" s="2">
        <f t="shared" si="38"/>
        <v>49432826.44297716</v>
      </c>
      <c r="AD209" s="3">
        <f t="shared" si="10"/>
        <v>52800000</v>
      </c>
      <c r="AE209" s="2">
        <f>IF(AE207&gt;=52800000,52800000,IF(AB188=Graph!G$1*1000,AE208+Graph!G$1*1000,AC209))</f>
        <v>49432826.44297716</v>
      </c>
      <c r="AF209" s="3">
        <f t="shared" si="11"/>
        <v>49432826.44297716</v>
      </c>
      <c r="AG209" s="3">
        <f t="shared" si="29"/>
        <v>49296739.664730981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140</v>
      </c>
      <c r="C210" s="7"/>
      <c r="D210" s="2" t="e">
        <f t="shared" si="12"/>
        <v>#N/A</v>
      </c>
      <c r="E210" s="2" t="e">
        <f t="shared" si="22"/>
        <v>#N/A</v>
      </c>
      <c r="F210" s="2">
        <v>1089994.5113390684</v>
      </c>
      <c r="G210" s="2">
        <f t="shared" si="41"/>
        <v>789997.71428571432</v>
      </c>
      <c r="H210" s="2">
        <f t="shared" si="39"/>
        <v>115866849.36712877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2005204.9999999953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1105502.0708283186</v>
      </c>
      <c r="Q210" s="2">
        <f t="shared" si="42"/>
        <v>800000</v>
      </c>
      <c r="R210" s="2">
        <f t="shared" si="40"/>
        <v>117705043.30852264</v>
      </c>
      <c r="S210" s="2">
        <f t="shared" si="17"/>
        <v>789997.71428571641</v>
      </c>
      <c r="T210" s="2">
        <f t="shared" si="18"/>
        <v>10002.285714285681</v>
      </c>
      <c r="U210" s="2">
        <f t="shared" si="19"/>
        <v>800000</v>
      </c>
      <c r="V210" s="2">
        <f t="shared" si="34"/>
        <v>50144216.676852524</v>
      </c>
      <c r="W210" s="2">
        <f t="shared" si="20"/>
        <v>711390.23387536407</v>
      </c>
      <c r="X210" s="2">
        <f t="shared" si="6"/>
        <v>88609.766124635935</v>
      </c>
      <c r="Y210" s="2">
        <f t="shared" si="37"/>
        <v>67560826.631670073</v>
      </c>
      <c r="Z210" s="2" t="str">
        <f t="shared" si="8"/>
        <v>HERE</v>
      </c>
      <c r="AA210" s="2">
        <f>IF(Z210="HERE",Y210,AA209+Graph!$G$1*1000)</f>
        <v>67560826.631670073</v>
      </c>
      <c r="AB210" s="2">
        <f t="shared" si="21"/>
        <v>88609.766124635935</v>
      </c>
      <c r="AC210" s="2">
        <f t="shared" si="38"/>
        <v>50144216.676852524</v>
      </c>
      <c r="AD210" s="3">
        <f t="shared" si="10"/>
        <v>52800000</v>
      </c>
      <c r="AE210" s="2">
        <f>IF(AE208&gt;=52800000,52800000,IF(AB189=Graph!G$1*1000,AE209+Graph!G$1*1000,AC210))</f>
        <v>50144216.676852524</v>
      </c>
      <c r="AF210" s="3">
        <f t="shared" si="11"/>
        <v>50144216.676852524</v>
      </c>
      <c r="AG210" s="3">
        <f t="shared" si="29"/>
        <v>49327576.622956455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141</v>
      </c>
      <c r="C211" s="7"/>
      <c r="D211" s="2" t="e">
        <f t="shared" si="12"/>
        <v>#N/A</v>
      </c>
      <c r="E211" s="2" t="e">
        <f t="shared" si="22"/>
        <v>#N/A</v>
      </c>
      <c r="F211" s="2">
        <v>1094501.7051184177</v>
      </c>
      <c r="G211" s="2">
        <f t="shared" si="41"/>
        <v>789997.71428571432</v>
      </c>
      <c r="H211" s="2">
        <f t="shared" si="39"/>
        <v>116656847.08141449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2015207.285714281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1110083.6554621756</v>
      </c>
      <c r="Q211" s="2">
        <f t="shared" si="42"/>
        <v>800000</v>
      </c>
      <c r="R211" s="2">
        <f t="shared" si="40"/>
        <v>118505043.30852264</v>
      </c>
      <c r="S211" s="2">
        <f t="shared" si="17"/>
        <v>789997.71428571641</v>
      </c>
      <c r="T211" s="2">
        <f t="shared" si="18"/>
        <v>10002.285714285681</v>
      </c>
      <c r="U211" s="2">
        <f t="shared" si="19"/>
        <v>800000</v>
      </c>
      <c r="V211" s="2">
        <f t="shared" si="34"/>
        <v>50860114.104507208</v>
      </c>
      <c r="W211" s="2">
        <f t="shared" si="20"/>
        <v>715897.42765468359</v>
      </c>
      <c r="X211" s="2">
        <f t="shared" si="6"/>
        <v>84102.57234531641</v>
      </c>
      <c r="Y211" s="2">
        <f t="shared" si="37"/>
        <v>67644929.204015389</v>
      </c>
      <c r="Z211" s="2" t="str">
        <f t="shared" si="8"/>
        <v>HERE</v>
      </c>
      <c r="AA211" s="2">
        <f>IF(Z211="HERE",Y211,AA210+Graph!$G$1*1000)</f>
        <v>67644929.204015389</v>
      </c>
      <c r="AB211" s="2">
        <f t="shared" si="21"/>
        <v>84102.57234531641</v>
      </c>
      <c r="AC211" s="2">
        <f t="shared" si="38"/>
        <v>50860114.104507208</v>
      </c>
      <c r="AD211" s="3">
        <f t="shared" si="10"/>
        <v>52800000</v>
      </c>
      <c r="AE211" s="2">
        <f>IF(AE209&gt;=52800000,52800000,IF(AB190=Graph!G$1*1000,AE210+Graph!G$1*1000,AC211))</f>
        <v>50860114.104507208</v>
      </c>
      <c r="AF211" s="3">
        <f t="shared" si="11"/>
        <v>50860114.104507208</v>
      </c>
      <c r="AG211" s="3">
        <f t="shared" si="29"/>
        <v>49358638.940870889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142</v>
      </c>
      <c r="C212" s="7"/>
      <c r="D212" s="2" t="e">
        <f t="shared" si="12"/>
        <v>#N/A</v>
      </c>
      <c r="E212" s="2" t="e">
        <f t="shared" si="22"/>
        <v>#N/A</v>
      </c>
      <c r="F212" s="2">
        <v>1099008.8988977373</v>
      </c>
      <c r="G212" s="2">
        <f t="shared" si="41"/>
        <v>789997.71428571432</v>
      </c>
      <c r="H212" s="2">
        <f t="shared" si="39"/>
        <v>117446844.79570021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2025209.5714285667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1114665.2400960326</v>
      </c>
      <c r="Q212" s="2">
        <f t="shared" si="42"/>
        <v>800000</v>
      </c>
      <c r="R212" s="2">
        <f t="shared" si="40"/>
        <v>119305043.30852264</v>
      </c>
      <c r="S212" s="2">
        <f t="shared" si="17"/>
        <v>789997.71428571641</v>
      </c>
      <c r="T212" s="2">
        <f t="shared" si="18"/>
        <v>10002.285714285681</v>
      </c>
      <c r="U212" s="2">
        <f t="shared" si="19"/>
        <v>800000</v>
      </c>
      <c r="V212" s="2">
        <f t="shared" si="34"/>
        <v>51580518.725941241</v>
      </c>
      <c r="W212" s="2">
        <f t="shared" si="20"/>
        <v>720404.62143403292</v>
      </c>
      <c r="X212" s="2">
        <f t="shared" si="6"/>
        <v>79595.378565967083</v>
      </c>
      <c r="Y212" s="2">
        <f t="shared" si="37"/>
        <v>67724524.582581356</v>
      </c>
      <c r="Z212" s="2" t="str">
        <f t="shared" si="8"/>
        <v>HERE</v>
      </c>
      <c r="AA212" s="2">
        <f>IF(Z212="HERE",Y212,AA211+Graph!$G$1*1000)</f>
        <v>67724524.582581356</v>
      </c>
      <c r="AB212" s="2">
        <f t="shared" si="21"/>
        <v>79595.378565967083</v>
      </c>
      <c r="AC212" s="2">
        <f t="shared" si="38"/>
        <v>51580518.725941241</v>
      </c>
      <c r="AD212" s="3">
        <f t="shared" si="10"/>
        <v>52800000</v>
      </c>
      <c r="AE212" s="2">
        <f>IF(AE210&gt;=52800000,52800000,IF(AB191=Graph!G$1*1000,AE211+Graph!G$1*1000,AC212))</f>
        <v>51580518.725941241</v>
      </c>
      <c r="AF212" s="3">
        <f t="shared" si="11"/>
        <v>51580518.725941241</v>
      </c>
      <c r="AG212" s="3">
        <f t="shared" si="29"/>
        <v>49389926.618474297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143</v>
      </c>
      <c r="C213" s="7"/>
      <c r="D213" s="2" t="e">
        <f t="shared" si="12"/>
        <v>#N/A</v>
      </c>
      <c r="E213" s="2" t="e">
        <f t="shared" si="22"/>
        <v>#N/A</v>
      </c>
      <c r="F213" s="2">
        <v>1103516.0926770568</v>
      </c>
      <c r="G213" s="2">
        <f t="shared" si="41"/>
        <v>789997.71428571432</v>
      </c>
      <c r="H213" s="2">
        <f t="shared" si="39"/>
        <v>118236842.50998592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2035211.8571428524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1119246.8247298896</v>
      </c>
      <c r="Q213" s="2">
        <f t="shared" si="42"/>
        <v>800000</v>
      </c>
      <c r="R213" s="2">
        <f t="shared" si="40"/>
        <v>120105043.30852264</v>
      </c>
      <c r="S213" s="2">
        <f t="shared" si="17"/>
        <v>789997.71428571641</v>
      </c>
      <c r="T213" s="2">
        <f t="shared" si="18"/>
        <v>10002.285714285681</v>
      </c>
      <c r="U213" s="2">
        <f t="shared" si="19"/>
        <v>800000</v>
      </c>
      <c r="V213" s="2">
        <f t="shared" si="34"/>
        <v>52305430.541154593</v>
      </c>
      <c r="W213" s="2">
        <f t="shared" si="20"/>
        <v>724911.81521335244</v>
      </c>
      <c r="X213" s="2">
        <f t="shared" si="6"/>
        <v>75088.184786647558</v>
      </c>
      <c r="Y213" s="2">
        <f t="shared" si="37"/>
        <v>67799612.767368004</v>
      </c>
      <c r="Z213" s="2" t="str">
        <f t="shared" si="8"/>
        <v>HERE</v>
      </c>
      <c r="AA213" s="2">
        <f>IF(Z213="HERE",Y213,AA212+Graph!$G$1*1000)</f>
        <v>67799612.767368004</v>
      </c>
      <c r="AB213" s="2">
        <f t="shared" si="21"/>
        <v>75088.184786647558</v>
      </c>
      <c r="AC213" s="2">
        <f t="shared" si="38"/>
        <v>52305430.541154593</v>
      </c>
      <c r="AD213" s="3">
        <f t="shared" si="10"/>
        <v>52800000</v>
      </c>
      <c r="AE213" s="2">
        <f>IF(AE211&gt;=52800000,52800000,IF(AB192=Graph!G$1*1000,AE212+Graph!G$1*1000,AC213))</f>
        <v>52305430.541154593</v>
      </c>
      <c r="AF213" s="3">
        <f t="shared" si="11"/>
        <v>52305430.541154593</v>
      </c>
      <c r="AG213" s="3">
        <f t="shared" si="29"/>
        <v>49421439.655766666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144</v>
      </c>
      <c r="C214" s="7"/>
      <c r="D214" s="2" t="e">
        <f t="shared" si="12"/>
        <v>#N/A</v>
      </c>
      <c r="E214" s="2" t="e">
        <f t="shared" si="22"/>
        <v>#N/A</v>
      </c>
      <c r="F214" s="2">
        <v>1108023.2864564061</v>
      </c>
      <c r="G214" s="2">
        <f t="shared" si="41"/>
        <v>789997.71428571432</v>
      </c>
      <c r="H214" s="2">
        <f t="shared" si="39"/>
        <v>119026840.22427164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2045214.1428571381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1123828.4093637466</v>
      </c>
      <c r="Q214" s="2">
        <f t="shared" si="42"/>
        <v>800000</v>
      </c>
      <c r="R214" s="2">
        <f t="shared" si="40"/>
        <v>120905043.30852264</v>
      </c>
      <c r="S214" s="2">
        <f t="shared" si="17"/>
        <v>789997.71428571641</v>
      </c>
      <c r="T214" s="2">
        <f t="shared" si="18"/>
        <v>10002.285714285681</v>
      </c>
      <c r="U214" s="2">
        <f t="shared" si="19"/>
        <v>800000</v>
      </c>
      <c r="V214" s="2">
        <f t="shared" si="34"/>
        <v>53034849.550147295</v>
      </c>
      <c r="W214" s="2">
        <f t="shared" si="20"/>
        <v>729419.00899270177</v>
      </c>
      <c r="X214" s="2">
        <f t="shared" si="6"/>
        <v>70580.991007298231</v>
      </c>
      <c r="Y214" s="2">
        <f t="shared" si="37"/>
        <v>67870193.758375302</v>
      </c>
      <c r="Z214" s="2" t="str">
        <f t="shared" si="8"/>
        <v>HERE</v>
      </c>
      <c r="AA214" s="2">
        <f>IF(Z214="HERE",Y214,AA213+Graph!$G$1*1000)</f>
        <v>67870193.758375302</v>
      </c>
      <c r="AB214" s="2">
        <f t="shared" si="21"/>
        <v>70580.991007298231</v>
      </c>
      <c r="AC214" s="2">
        <f t="shared" si="38"/>
        <v>53034849.550147295</v>
      </c>
      <c r="AD214" s="3">
        <f t="shared" si="10"/>
        <v>52800000</v>
      </c>
      <c r="AE214" s="2">
        <f>IF(AE212&gt;=52800000,52800000,IF(AB193=Graph!G$1*1000,AE213+Graph!G$1*1000,AC214))</f>
        <v>53034849.550147295</v>
      </c>
      <c r="AF214" s="3">
        <f t="shared" si="11"/>
        <v>52800000</v>
      </c>
      <c r="AG214" s="3">
        <f t="shared" si="29"/>
        <v>49453178.05274801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145</v>
      </c>
      <c r="C215" s="7"/>
      <c r="D215" s="2" t="e">
        <f t="shared" si="12"/>
        <v>#N/A</v>
      </c>
      <c r="E215" s="2" t="e">
        <f t="shared" si="22"/>
        <v>#N/A</v>
      </c>
      <c r="F215" s="2">
        <v>1112530.4802357256</v>
      </c>
      <c r="G215" s="2">
        <f t="shared" si="41"/>
        <v>789997.71428571432</v>
      </c>
      <c r="H215" s="2">
        <f t="shared" si="39"/>
        <v>119816837.93855736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2055216.4285714237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1128409.9939976037</v>
      </c>
      <c r="Q215" s="2">
        <f t="shared" si="42"/>
        <v>800000</v>
      </c>
      <c r="R215" s="2">
        <f t="shared" si="40"/>
        <v>121705043.30852264</v>
      </c>
      <c r="S215" s="2">
        <f t="shared" si="17"/>
        <v>789997.71428571641</v>
      </c>
      <c r="T215" s="2">
        <f t="shared" si="18"/>
        <v>10002.285714285681</v>
      </c>
      <c r="U215" s="2">
        <f t="shared" si="19"/>
        <v>800000</v>
      </c>
      <c r="V215" s="2">
        <f t="shared" si="34"/>
        <v>53768775.752919316</v>
      </c>
      <c r="W215" s="2">
        <f t="shared" si="20"/>
        <v>733926.20277202129</v>
      </c>
      <c r="X215" s="2">
        <f t="shared" si="6"/>
        <v>66073.797227978706</v>
      </c>
      <c r="Y215" s="2">
        <f t="shared" si="37"/>
        <v>67936267.555603281</v>
      </c>
      <c r="Z215" s="2" t="str">
        <f t="shared" si="8"/>
        <v>HERE</v>
      </c>
      <c r="AA215" s="2">
        <f>IF(Z215="HERE",Y215,AA214+Graph!$G$1*1000)</f>
        <v>67936267.555603281</v>
      </c>
      <c r="AB215" s="2">
        <f t="shared" si="21"/>
        <v>66073.797227978706</v>
      </c>
      <c r="AC215" s="2">
        <f t="shared" si="38"/>
        <v>53768775.752919316</v>
      </c>
      <c r="AD215" s="3">
        <f t="shared" si="10"/>
        <v>52800000</v>
      </c>
      <c r="AE215" s="2">
        <f>IF(AE213&gt;=52800000,52800000,IF(AB194=Graph!G$1*1000,AE214+Graph!G$1*1000,AC215))</f>
        <v>53768775.752919316</v>
      </c>
      <c r="AF215" s="3">
        <f t="shared" si="11"/>
        <v>52800000</v>
      </c>
      <c r="AG215" s="3">
        <f t="shared" si="29"/>
        <v>49485141.809418313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146</v>
      </c>
      <c r="C216" s="7"/>
      <c r="D216" s="2" t="e">
        <f t="shared" si="12"/>
        <v>#N/A</v>
      </c>
      <c r="E216" s="2" t="e">
        <f t="shared" si="22"/>
        <v>#N/A</v>
      </c>
      <c r="F216" s="2">
        <v>1117037.674015075</v>
      </c>
      <c r="G216" s="2">
        <f t="shared" si="41"/>
        <v>789997.71428571432</v>
      </c>
      <c r="H216" s="2">
        <f t="shared" si="39"/>
        <v>120606835.65284307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2065218.7142857094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1132991.5786314309</v>
      </c>
      <c r="Q216" s="2">
        <f t="shared" si="42"/>
        <v>800000</v>
      </c>
      <c r="R216" s="2">
        <f t="shared" si="40"/>
        <v>122505043.30852264</v>
      </c>
      <c r="S216" s="2">
        <f t="shared" si="17"/>
        <v>789997.71428571641</v>
      </c>
      <c r="T216" s="2">
        <f t="shared" si="18"/>
        <v>10002.285714285681</v>
      </c>
      <c r="U216" s="2">
        <f t="shared" si="19"/>
        <v>800000</v>
      </c>
      <c r="V216" s="2">
        <f t="shared" si="34"/>
        <v>54507209.149470657</v>
      </c>
      <c r="W216" s="2">
        <f t="shared" si="20"/>
        <v>738433.39655134082</v>
      </c>
      <c r="X216" s="2">
        <f t="shared" si="6"/>
        <v>61566.603448659182</v>
      </c>
      <c r="Y216" s="2">
        <f t="shared" si="37"/>
        <v>67997834.15905194</v>
      </c>
      <c r="Z216" s="2" t="str">
        <f t="shared" si="8"/>
        <v>HERE</v>
      </c>
      <c r="AA216" s="2">
        <f>IF(Z216="HERE",Y216,AA215+Graph!$G$1*1000)</f>
        <v>67997834.15905194</v>
      </c>
      <c r="AB216" s="2">
        <f t="shared" si="21"/>
        <v>61566.603448659182</v>
      </c>
      <c r="AC216" s="2">
        <f t="shared" si="38"/>
        <v>54507209.149470657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49517330.925777584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147</v>
      </c>
      <c r="C217" s="7"/>
      <c r="D217" s="2" t="e">
        <f t="shared" si="12"/>
        <v>#N/A</v>
      </c>
      <c r="E217" s="2" t="e">
        <f t="shared" si="22"/>
        <v>#N/A</v>
      </c>
      <c r="F217" s="2">
        <v>1121544.8677943945</v>
      </c>
      <c r="G217" s="2">
        <f t="shared" si="41"/>
        <v>789997.71428571432</v>
      </c>
      <c r="H217" s="2">
        <f t="shared" si="39"/>
        <v>121396833.36712879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2075220.9999999951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1137573.1632652879</v>
      </c>
      <c r="Q217" s="2">
        <f t="shared" si="42"/>
        <v>800000</v>
      </c>
      <c r="R217" s="2">
        <f t="shared" si="40"/>
        <v>123305043.30852264</v>
      </c>
      <c r="S217" s="2">
        <f t="shared" si="17"/>
        <v>789997.71428571641</v>
      </c>
      <c r="T217" s="2">
        <f t="shared" si="18"/>
        <v>10002.285714285681</v>
      </c>
      <c r="U217" s="2">
        <f t="shared" si="19"/>
        <v>800000</v>
      </c>
      <c r="V217" s="2">
        <f t="shared" si="34"/>
        <v>55250149.739801347</v>
      </c>
      <c r="W217" s="2">
        <f t="shared" si="20"/>
        <v>742940.59033069015</v>
      </c>
      <c r="X217" s="2">
        <f t="shared" si="6"/>
        <v>57059.409669309855</v>
      </c>
      <c r="Y217" s="2">
        <f t="shared" si="37"/>
        <v>68054893.56872125</v>
      </c>
      <c r="Z217" s="2" t="str">
        <f t="shared" si="8"/>
        <v>HERE</v>
      </c>
      <c r="AA217" s="2">
        <f>IF(Z217="HERE",Y217,AA216+Graph!$G$1*1000)</f>
        <v>68054893.56872125</v>
      </c>
      <c r="AB217" s="2">
        <f t="shared" si="21"/>
        <v>57059.409669309855</v>
      </c>
      <c r="AC217" s="2">
        <f t="shared" si="38"/>
        <v>55250149.739801347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49549745.401825823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148</v>
      </c>
      <c r="C218" s="7"/>
      <c r="D218" s="2" t="e">
        <f t="shared" si="12"/>
        <v>#N/A</v>
      </c>
      <c r="E218" s="2" t="e">
        <f t="shared" si="22"/>
        <v>#N/A</v>
      </c>
      <c r="F218" s="2">
        <v>1126052.061573714</v>
      </c>
      <c r="G218" s="2">
        <f t="shared" si="41"/>
        <v>789997.71428571432</v>
      </c>
      <c r="H218" s="2">
        <f t="shared" si="39"/>
        <v>122186831.08141451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2085223.2857142808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1142154.7478991449</v>
      </c>
      <c r="Q218" s="2">
        <f t="shared" si="42"/>
        <v>800000</v>
      </c>
      <c r="R218" s="2">
        <f t="shared" si="40"/>
        <v>124105043.30852264</v>
      </c>
      <c r="S218" s="2">
        <f t="shared" si="17"/>
        <v>789997.71428571641</v>
      </c>
      <c r="T218" s="2">
        <f t="shared" si="18"/>
        <v>10002.285714285681</v>
      </c>
      <c r="U218" s="2">
        <f t="shared" si="19"/>
        <v>800000</v>
      </c>
      <c r="V218" s="2">
        <f t="shared" si="34"/>
        <v>55997597.523911357</v>
      </c>
      <c r="W218" s="2">
        <f t="shared" si="20"/>
        <v>747447.78411000967</v>
      </c>
      <c r="X218" s="2">
        <f t="shared" si="6"/>
        <v>52552.21588999033</v>
      </c>
      <c r="Y218" s="2">
        <f t="shared" si="37"/>
        <v>68107445.78461124</v>
      </c>
      <c r="Z218" s="2" t="str">
        <f t="shared" si="8"/>
        <v>HERE</v>
      </c>
      <c r="AA218" s="2">
        <f>IF(Z218="HERE",Y218,AA217+Graph!$G$1*1000)</f>
        <v>68107445.78461124</v>
      </c>
      <c r="AB218" s="2">
        <f t="shared" si="21"/>
        <v>52552.21588999033</v>
      </c>
      <c r="AC218" s="2">
        <f t="shared" si="38"/>
        <v>55997597.523911357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49582385.237563021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149</v>
      </c>
      <c r="C219" s="7"/>
      <c r="D219" s="2" t="e">
        <f t="shared" si="12"/>
        <v>#N/A</v>
      </c>
      <c r="E219" s="2" t="e">
        <f t="shared" si="22"/>
        <v>#N/A</v>
      </c>
      <c r="F219" s="2">
        <v>1130559.2553530633</v>
      </c>
      <c r="G219" s="2">
        <f t="shared" si="41"/>
        <v>789997.71428571432</v>
      </c>
      <c r="H219" s="2">
        <f t="shared" si="39"/>
        <v>122976828.79570022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2095225.5714285665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1146736.3325330019</v>
      </c>
      <c r="Q219" s="2">
        <f t="shared" si="42"/>
        <v>800000</v>
      </c>
      <c r="R219" s="2">
        <f t="shared" si="40"/>
        <v>124905043.30852264</v>
      </c>
      <c r="S219" s="2">
        <f t="shared" si="17"/>
        <v>789997.71428571641</v>
      </c>
      <c r="T219" s="2">
        <f t="shared" si="18"/>
        <v>10002.285714285681</v>
      </c>
      <c r="U219" s="2">
        <f t="shared" si="19"/>
        <v>800000</v>
      </c>
      <c r="V219" s="2">
        <f t="shared" si="34"/>
        <v>56749552.501800686</v>
      </c>
      <c r="W219" s="2">
        <f t="shared" si="20"/>
        <v>751954.9778893292</v>
      </c>
      <c r="X219" s="2">
        <f t="shared" si="6"/>
        <v>48045.022110670805</v>
      </c>
      <c r="Y219" s="2">
        <f t="shared" si="37"/>
        <v>68155490.806721911</v>
      </c>
      <c r="Z219" s="2" t="str">
        <f t="shared" si="8"/>
        <v>HERE</v>
      </c>
      <c r="AA219" s="2">
        <f>IF(Z219="HERE",Y219,AA218+Graph!$G$1*1000)</f>
        <v>68155490.806721911</v>
      </c>
      <c r="AB219" s="2">
        <f t="shared" si="21"/>
        <v>48045.022110670805</v>
      </c>
      <c r="AC219" s="2">
        <f t="shared" si="38"/>
        <v>56749552.501800686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49615250.432989195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150</v>
      </c>
      <c r="C220" s="7"/>
      <c r="D220" s="2" t="e">
        <f t="shared" si="12"/>
        <v>#N/A</v>
      </c>
      <c r="E220" s="2" t="e">
        <f t="shared" si="22"/>
        <v>#N/A</v>
      </c>
      <c r="F220" s="2">
        <v>1135066.4491323829</v>
      </c>
      <c r="G220" s="2">
        <f t="shared" si="41"/>
        <v>789997.71428571432</v>
      </c>
      <c r="H220" s="2">
        <f t="shared" si="39"/>
        <v>123766826.50998594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2105227.8571428522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1151317.9171668589</v>
      </c>
      <c r="Q220" s="2">
        <f t="shared" si="42"/>
        <v>800000</v>
      </c>
      <c r="R220" s="2">
        <f t="shared" si="40"/>
        <v>125705043.30852264</v>
      </c>
      <c r="S220" s="2">
        <f t="shared" si="17"/>
        <v>789997.71428571641</v>
      </c>
      <c r="T220" s="2">
        <f t="shared" si="18"/>
        <v>10002.285714285681</v>
      </c>
      <c r="U220" s="2">
        <f t="shared" si="19"/>
        <v>800000</v>
      </c>
      <c r="V220" s="2">
        <f t="shared" si="34"/>
        <v>57506014.673469365</v>
      </c>
      <c r="W220" s="2">
        <f t="shared" si="20"/>
        <v>756462.17166867852</v>
      </c>
      <c r="X220" s="2">
        <f t="shared" si="6"/>
        <v>43537.828331321478</v>
      </c>
      <c r="Y220" s="2">
        <f t="shared" si="37"/>
        <v>68199028.635053232</v>
      </c>
      <c r="Z220" s="2" t="str">
        <f t="shared" si="8"/>
        <v>HERE</v>
      </c>
      <c r="AA220" s="2">
        <f>IF(Z220="HERE",Y220,AA219+Graph!$G$1*1000)</f>
        <v>68199028.635053232</v>
      </c>
      <c r="AB220" s="2">
        <f t="shared" si="21"/>
        <v>43537.828331321478</v>
      </c>
      <c r="AC220" s="2">
        <f t="shared" si="38"/>
        <v>57506014.673469365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49648340.988104329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151</v>
      </c>
      <c r="C221" s="7"/>
      <c r="D221" s="2" t="e">
        <f t="shared" si="12"/>
        <v>#N/A</v>
      </c>
      <c r="E221" s="2" t="e">
        <f t="shared" si="22"/>
        <v>#N/A</v>
      </c>
      <c r="F221" s="2">
        <v>1139573.6429117024</v>
      </c>
      <c r="G221" s="2">
        <f t="shared" si="41"/>
        <v>789997.71428571432</v>
      </c>
      <c r="H221" s="2">
        <f t="shared" si="39"/>
        <v>124556824.22427166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2115230.1428571381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1155899.5018007159</v>
      </c>
      <c r="Q221" s="2">
        <f t="shared" si="42"/>
        <v>800000</v>
      </c>
      <c r="R221" s="2">
        <f t="shared" si="40"/>
        <v>126505043.30852264</v>
      </c>
      <c r="S221" s="2">
        <f t="shared" si="17"/>
        <v>789997.71428571641</v>
      </c>
      <c r="T221" s="2">
        <f t="shared" si="18"/>
        <v>10002.285714285914</v>
      </c>
      <c r="U221" s="2">
        <f t="shared" si="19"/>
        <v>800000</v>
      </c>
      <c r="V221" s="2">
        <f t="shared" si="34"/>
        <v>58266984.038917363</v>
      </c>
      <c r="W221" s="2">
        <f t="shared" si="20"/>
        <v>760969.36544799805</v>
      </c>
      <c r="X221" s="2">
        <f t="shared" si="6"/>
        <v>39030.634552001953</v>
      </c>
      <c r="Y221" s="2">
        <f t="shared" si="37"/>
        <v>68238059.269605234</v>
      </c>
      <c r="Z221" s="2" t="str">
        <f t="shared" si="8"/>
        <v>HERE</v>
      </c>
      <c r="AA221" s="2">
        <f>IF(Z221="HERE",Y221,AA220+Graph!$G$1*1000)</f>
        <v>68238059.269605234</v>
      </c>
      <c r="AB221" s="2">
        <f t="shared" si="21"/>
        <v>39030.634552001953</v>
      </c>
      <c r="AC221" s="2">
        <f t="shared" si="38"/>
        <v>58266984.038917363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49681656.902908437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152</v>
      </c>
      <c r="C222" s="7"/>
      <c r="D222" s="2" t="e">
        <f t="shared" si="12"/>
        <v>#N/A</v>
      </c>
      <c r="E222" s="2" t="e">
        <f t="shared" si="22"/>
        <v>#N/A</v>
      </c>
      <c r="F222" s="2">
        <v>1144080.8366910517</v>
      </c>
      <c r="G222" s="2">
        <f t="shared" si="41"/>
        <v>789997.71428571432</v>
      </c>
      <c r="H222" s="2">
        <f t="shared" si="39"/>
        <v>125346821.93855737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2125232.428571424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1160481.0864345729</v>
      </c>
      <c r="Q222" s="2">
        <f t="shared" si="42"/>
        <v>800000</v>
      </c>
      <c r="R222" s="2">
        <f t="shared" si="40"/>
        <v>127305043.30852264</v>
      </c>
      <c r="S222" s="2">
        <f t="shared" si="17"/>
        <v>789997.71428571641</v>
      </c>
      <c r="T222" s="2">
        <f t="shared" si="18"/>
        <v>10002.285714285914</v>
      </c>
      <c r="U222" s="2">
        <f t="shared" si="19"/>
        <v>800000</v>
      </c>
      <c r="V222" s="2">
        <f t="shared" si="34"/>
        <v>59032460.59814468</v>
      </c>
      <c r="W222" s="2">
        <f t="shared" si="20"/>
        <v>765476.55922731757</v>
      </c>
      <c r="X222" s="2">
        <f t="shared" si="6"/>
        <v>34523.440772682428</v>
      </c>
      <c r="Y222" s="2">
        <f t="shared" si="37"/>
        <v>68272582.710377917</v>
      </c>
      <c r="Z222" s="2" t="str">
        <f t="shared" si="8"/>
        <v>HERE</v>
      </c>
      <c r="AA222" s="2">
        <f>IF(Z222="HERE",Y222,AA221+Graph!$G$1*1000)</f>
        <v>68272582.710377917</v>
      </c>
      <c r="AB222" s="2">
        <f t="shared" si="21"/>
        <v>34523.440772682428</v>
      </c>
      <c r="AC222" s="2">
        <f t="shared" si="38"/>
        <v>59032460.59814468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49715198.177401505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153</v>
      </c>
      <c r="C223" s="7"/>
      <c r="D223" s="2" t="e">
        <f t="shared" si="12"/>
        <v>#N/A</v>
      </c>
      <c r="E223" s="2" t="e">
        <f t="shared" si="22"/>
        <v>#N/A</v>
      </c>
      <c r="F223" s="2">
        <v>1148588.0304703712</v>
      </c>
      <c r="G223" s="2">
        <f t="shared" si="41"/>
        <v>789997.71428571432</v>
      </c>
      <c r="H223" s="2">
        <f t="shared" si="39"/>
        <v>126136819.65284309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2135234.7142857099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1165062.6710684299</v>
      </c>
      <c r="Q223" s="2">
        <f t="shared" si="42"/>
        <v>800000</v>
      </c>
      <c r="R223" s="2">
        <f t="shared" si="40"/>
        <v>128105043.30852264</v>
      </c>
      <c r="S223" s="2">
        <f t="shared" si="17"/>
        <v>789997.71428571641</v>
      </c>
      <c r="T223" s="2">
        <f t="shared" si="18"/>
        <v>10002.285714285914</v>
      </c>
      <c r="U223" s="2">
        <f t="shared" si="19"/>
        <v>800000</v>
      </c>
      <c r="V223" s="2">
        <f t="shared" si="34"/>
        <v>59802444.351151347</v>
      </c>
      <c r="W223" s="2">
        <f t="shared" si="20"/>
        <v>769983.7530066669</v>
      </c>
      <c r="X223" s="2">
        <f t="shared" si="6"/>
        <v>30016.246993333101</v>
      </c>
      <c r="Y223" s="2">
        <f t="shared" ref="Y223:Y286" si="43">IF(COUNT($C224)=0,IF(COUNT($C223)=1,C223,SUM(Y222+X223)),C223)</f>
        <v>68302598.95737125</v>
      </c>
      <c r="Z223" s="2" t="str">
        <f t="shared" si="8"/>
        <v>HERE</v>
      </c>
      <c r="AA223" s="2">
        <f>IF(Z223="HERE",Y223,AA222+Graph!$G$1*1000)</f>
        <v>68302598.95737125</v>
      </c>
      <c r="AB223" s="2">
        <f t="shared" si="21"/>
        <v>30016.246993333101</v>
      </c>
      <c r="AC223" s="2">
        <f t="shared" ref="AC223:AC286" si="44">IF(Z224="HERE",V223,AC222)</f>
        <v>59802444.351151347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49748964.811583541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154</v>
      </c>
      <c r="C224" s="7"/>
      <c r="D224" s="2" t="e">
        <f t="shared" si="12"/>
        <v>#N/A</v>
      </c>
      <c r="E224" s="2" t="e">
        <f t="shared" si="22"/>
        <v>#N/A</v>
      </c>
      <c r="F224" s="2">
        <v>1153095.2242496908</v>
      </c>
      <c r="G224" s="2">
        <f t="shared" si="41"/>
        <v>789997.71428571432</v>
      </c>
      <c r="H224" s="2">
        <f t="shared" ref="H224:H287" si="45">IF(COUNT($C225)=0,IF(COUNT($C224)=1,C224,SUM(H223+G224)),C224)</f>
        <v>126926817.3671288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2145236.9999999958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1169644.2557022572</v>
      </c>
      <c r="Q224" s="2">
        <f t="shared" si="42"/>
        <v>800000</v>
      </c>
      <c r="R224" s="2">
        <f t="shared" ref="R224:R287" si="46">IF(COUNT($C225)=0,IF(COUNT($C224)=1,M224,SUM(R223+Q224)),M224)</f>
        <v>128905043.30852264</v>
      </c>
      <c r="S224" s="2">
        <f t="shared" si="17"/>
        <v>789997.71428571641</v>
      </c>
      <c r="T224" s="2">
        <f t="shared" si="18"/>
        <v>10002.285714285914</v>
      </c>
      <c r="U224" s="2">
        <f t="shared" si="19"/>
        <v>800000</v>
      </c>
      <c r="V224" s="2">
        <f t="shared" si="34"/>
        <v>60576935.297937334</v>
      </c>
      <c r="W224" s="2">
        <f t="shared" si="20"/>
        <v>774490.94678598642</v>
      </c>
      <c r="X224" s="2">
        <f t="shared" si="6"/>
        <v>25509.053214013577</v>
      </c>
      <c r="Y224" s="2">
        <f t="shared" si="43"/>
        <v>68328108.010585263</v>
      </c>
      <c r="Z224" s="2" t="str">
        <f t="shared" si="8"/>
        <v>HERE</v>
      </c>
      <c r="AA224" s="2">
        <f>IF(Z224="HERE",Y224,AA223+Graph!$G$1*1000)</f>
        <v>68328108.010585263</v>
      </c>
      <c r="AB224" s="2">
        <f t="shared" si="21"/>
        <v>25509.053214013577</v>
      </c>
      <c r="AC224" s="2">
        <f t="shared" si="44"/>
        <v>60576935.297937334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49782956.805454545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155</v>
      </c>
      <c r="C225" s="7"/>
      <c r="D225" s="2" t="e">
        <f t="shared" si="12"/>
        <v>#N/A</v>
      </c>
      <c r="E225" s="2" t="e">
        <f t="shared" si="22"/>
        <v>#N/A</v>
      </c>
      <c r="F225" s="2">
        <v>1157602.4180290401</v>
      </c>
      <c r="G225" s="2">
        <f t="shared" si="41"/>
        <v>789997.71428571432</v>
      </c>
      <c r="H225" s="2">
        <f t="shared" si="45"/>
        <v>127716815.08141452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2155239.2857142817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1174225.8403361142</v>
      </c>
      <c r="Q225" s="2">
        <f t="shared" si="42"/>
        <v>800000</v>
      </c>
      <c r="R225" s="2">
        <f t="shared" si="46"/>
        <v>129705043.30852264</v>
      </c>
      <c r="S225" s="2">
        <f t="shared" si="17"/>
        <v>789997.71428571641</v>
      </c>
      <c r="T225" s="2">
        <f t="shared" si="18"/>
        <v>10002.285714285914</v>
      </c>
      <c r="U225" s="2">
        <f t="shared" si="19"/>
        <v>800000</v>
      </c>
      <c r="V225" s="2">
        <f t="shared" si="34"/>
        <v>61355933.43850264</v>
      </c>
      <c r="W225" s="2">
        <f t="shared" si="20"/>
        <v>778998.14056530595</v>
      </c>
      <c r="X225" s="2">
        <f t="shared" si="6"/>
        <v>21001.859434694052</v>
      </c>
      <c r="Y225" s="2">
        <f t="shared" si="43"/>
        <v>68349109.870019957</v>
      </c>
      <c r="Z225" s="2" t="str">
        <f t="shared" si="8"/>
        <v>HERE</v>
      </c>
      <c r="AA225" s="2">
        <f>IF(Z225="HERE",Y225,AA224+Graph!$G$1*1000)</f>
        <v>68349109.870019957</v>
      </c>
      <c r="AB225" s="2">
        <f t="shared" si="21"/>
        <v>21001.859434694052</v>
      </c>
      <c r="AC225" s="2">
        <f t="shared" si="44"/>
        <v>61355933.43850264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49817174.159014516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156</v>
      </c>
      <c r="C226" s="7"/>
      <c r="D226" s="2" t="e">
        <f t="shared" si="12"/>
        <v>#N/A</v>
      </c>
      <c r="E226" s="2" t="e">
        <f t="shared" si="22"/>
        <v>#N/A</v>
      </c>
      <c r="F226" s="2">
        <v>1162109.6118083596</v>
      </c>
      <c r="G226" s="2">
        <f t="shared" si="41"/>
        <v>789997.71428571432</v>
      </c>
      <c r="H226" s="2">
        <f t="shared" si="45"/>
        <v>128506812.79570024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2165241.5714285676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1178807.4249699712</v>
      </c>
      <c r="Q226" s="2">
        <f t="shared" si="42"/>
        <v>800000</v>
      </c>
      <c r="R226" s="2">
        <f t="shared" si="46"/>
        <v>130505043.30852264</v>
      </c>
      <c r="S226" s="2">
        <f t="shared" si="17"/>
        <v>789997.71428571641</v>
      </c>
      <c r="T226" s="2">
        <f t="shared" si="18"/>
        <v>10002.285714285914</v>
      </c>
      <c r="U226" s="2">
        <f t="shared" si="19"/>
        <v>800000</v>
      </c>
      <c r="V226" s="2">
        <f t="shared" si="34"/>
        <v>62139438.772847295</v>
      </c>
      <c r="W226" s="2">
        <f t="shared" si="20"/>
        <v>783505.33434465528</v>
      </c>
      <c r="X226" s="2">
        <f t="shared" si="6"/>
        <v>16494.665655344725</v>
      </c>
      <c r="Y226" s="2">
        <f t="shared" si="43"/>
        <v>68365604.535675302</v>
      </c>
      <c r="Z226" s="2" t="str">
        <f t="shared" si="8"/>
        <v>HERE</v>
      </c>
      <c r="AA226" s="2">
        <f>IF(Z226="HERE",Y226,AA225+Graph!$G$1*1000)</f>
        <v>68365604.535675302</v>
      </c>
      <c r="AB226" s="2">
        <f t="shared" si="21"/>
        <v>16494.665655344725</v>
      </c>
      <c r="AC226" s="2">
        <f t="shared" si="44"/>
        <v>62139438.772847295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49851616.872263446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157</v>
      </c>
      <c r="C227" s="7"/>
      <c r="D227" s="2" t="e">
        <f t="shared" si="12"/>
        <v>#N/A</v>
      </c>
      <c r="E227" s="2" t="e">
        <f t="shared" si="22"/>
        <v>#N/A</v>
      </c>
      <c r="F227" s="2">
        <v>1166616.8055876791</v>
      </c>
      <c r="G227" s="2">
        <f t="shared" si="41"/>
        <v>789997.71428571432</v>
      </c>
      <c r="H227" s="2">
        <f t="shared" si="45"/>
        <v>129296810.50998595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2175243.8571428536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1183389.0096038282</v>
      </c>
      <c r="Q227" s="2">
        <f t="shared" si="42"/>
        <v>800000</v>
      </c>
      <c r="R227" s="2">
        <f t="shared" si="46"/>
        <v>131305043.30852264</v>
      </c>
      <c r="S227" s="2">
        <f t="shared" si="17"/>
        <v>789997.71428571641</v>
      </c>
      <c r="T227" s="2">
        <f t="shared" si="18"/>
        <v>10002.285714285914</v>
      </c>
      <c r="U227" s="2">
        <f t="shared" si="19"/>
        <v>800000</v>
      </c>
      <c r="V227" s="2">
        <f t="shared" si="34"/>
        <v>62927451.30097127</v>
      </c>
      <c r="W227" s="2">
        <f t="shared" si="20"/>
        <v>788012.5281239748</v>
      </c>
      <c r="X227" s="2">
        <f t="shared" si="6"/>
        <v>11987.4718760252</v>
      </c>
      <c r="Y227" s="2">
        <f t="shared" si="43"/>
        <v>68377592.007551327</v>
      </c>
      <c r="Z227" s="2" t="str">
        <f t="shared" si="8"/>
        <v>HERE</v>
      </c>
      <c r="AA227" s="2">
        <f>IF(Z227="HERE",Y227,AA226+Graph!$G$1*1000)</f>
        <v>68377592.007551327</v>
      </c>
      <c r="AB227" s="2">
        <f t="shared" si="21"/>
        <v>11987.4718760252</v>
      </c>
      <c r="AC227" s="2">
        <f t="shared" si="44"/>
        <v>62927451.30097127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49886284.945201352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158</v>
      </c>
      <c r="C228" s="7"/>
      <c r="D228" s="2" t="e">
        <f t="shared" si="12"/>
        <v>#N/A</v>
      </c>
      <c r="E228" s="2" t="e">
        <f t="shared" si="22"/>
        <v>#N/A</v>
      </c>
      <c r="F228" s="2">
        <v>1171123.9993670285</v>
      </c>
      <c r="G228" s="2">
        <f t="shared" si="41"/>
        <v>789997.71428571432</v>
      </c>
      <c r="H228" s="2">
        <f t="shared" si="45"/>
        <v>130086808.22427167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2185246.1428571395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1187970.5942376852</v>
      </c>
      <c r="Q228" s="2">
        <f t="shared" si="42"/>
        <v>800000</v>
      </c>
      <c r="R228" s="2">
        <f t="shared" si="46"/>
        <v>132105043.30852264</v>
      </c>
      <c r="S228" s="2">
        <f t="shared" si="17"/>
        <v>789997.71428571641</v>
      </c>
      <c r="T228" s="2">
        <f t="shared" si="18"/>
        <v>10002.285714285914</v>
      </c>
      <c r="U228" s="2">
        <f t="shared" si="19"/>
        <v>800000</v>
      </c>
      <c r="V228" s="2">
        <f t="shared" si="34"/>
        <v>63719971.022874564</v>
      </c>
      <c r="W228" s="2">
        <f t="shared" si="20"/>
        <v>792519.72190329432</v>
      </c>
      <c r="X228" s="2">
        <f t="shared" si="6"/>
        <v>7480.2780967056751</v>
      </c>
      <c r="Y228" s="2">
        <f t="shared" si="43"/>
        <v>68385072.285648033</v>
      </c>
      <c r="Z228" s="2" t="str">
        <f t="shared" si="8"/>
        <v>HERE</v>
      </c>
      <c r="AA228" s="2">
        <f>IF(Z228="HERE",Y228,AA227+Graph!$G$1*1000)</f>
        <v>68385072.285648033</v>
      </c>
      <c r="AB228" s="2">
        <f t="shared" si="21"/>
        <v>7480.2780967056751</v>
      </c>
      <c r="AC228" s="2">
        <f t="shared" si="44"/>
        <v>63719971.022874564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49921178.377828218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159</v>
      </c>
      <c r="C229" s="7"/>
      <c r="D229" s="2" t="e">
        <f t="shared" si="12"/>
        <v>#N/A</v>
      </c>
      <c r="E229" s="2" t="e">
        <f t="shared" si="22"/>
        <v>#N/A</v>
      </c>
      <c r="F229" s="2">
        <v>1175631.193146348</v>
      </c>
      <c r="G229" s="2">
        <f t="shared" si="41"/>
        <v>789997.71428571432</v>
      </c>
      <c r="H229" s="2">
        <f t="shared" si="45"/>
        <v>130876805.93855739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2195248.4285714254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1192552.1788715422</v>
      </c>
      <c r="Q229" s="2">
        <f t="shared" si="42"/>
        <v>800000</v>
      </c>
      <c r="R229" s="2">
        <f t="shared" si="46"/>
        <v>132905043.30852264</v>
      </c>
      <c r="S229" s="2">
        <f t="shared" si="17"/>
        <v>789997.71428571641</v>
      </c>
      <c r="T229" s="2">
        <f t="shared" si="18"/>
        <v>10002.285714285914</v>
      </c>
      <c r="U229" s="2">
        <f t="shared" si="19"/>
        <v>800000</v>
      </c>
      <c r="V229" s="2">
        <f t="shared" si="34"/>
        <v>64516997.938557208</v>
      </c>
      <c r="W229" s="2">
        <f t="shared" si="20"/>
        <v>797026.91568264365</v>
      </c>
      <c r="X229" s="2">
        <f t="shared" si="6"/>
        <v>2973.084317356348</v>
      </c>
      <c r="Y229" s="2">
        <f t="shared" si="43"/>
        <v>68388045.369965389</v>
      </c>
      <c r="Z229" s="2" t="str">
        <f t="shared" si="8"/>
        <v>HERE</v>
      </c>
      <c r="AA229" s="2">
        <f>IF(Z229="HERE",Y229,AA228+Graph!$G$1*1000)</f>
        <v>68388045.369965389</v>
      </c>
      <c r="AB229" s="2">
        <f t="shared" si="21"/>
        <v>2973.084317356348</v>
      </c>
      <c r="AC229" s="2">
        <f t="shared" si="44"/>
        <v>64516997.938557208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49956297.170144059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160</v>
      </c>
      <c r="C230" s="7"/>
      <c r="D230" s="2" t="e">
        <f t="shared" si="12"/>
        <v>#N/A</v>
      </c>
      <c r="E230" s="2" t="e">
        <f t="shared" si="22"/>
        <v>#N/A</v>
      </c>
      <c r="F230" s="2">
        <v>1180138.3869256675</v>
      </c>
      <c r="G230" s="2">
        <f t="shared" ref="G230:G293" si="47">IF(F230&gt;800000,$AK$31*1000,F230)</f>
        <v>789997.71428571432</v>
      </c>
      <c r="H230" s="2">
        <f t="shared" si="45"/>
        <v>131666803.6528431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2205250.7142857113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1197133.7635053992</v>
      </c>
      <c r="Q230" s="2">
        <f t="shared" ref="Q230:Q293" si="48">IF(P230&gt;800000,800000,P230)</f>
        <v>800000</v>
      </c>
      <c r="R230" s="2">
        <f t="shared" si="46"/>
        <v>133705043.30852264</v>
      </c>
      <c r="S230" s="2">
        <f t="shared" si="17"/>
        <v>789997.71428571641</v>
      </c>
      <c r="T230" s="2">
        <f t="shared" si="18"/>
        <v>10002.285714285914</v>
      </c>
      <c r="U230" s="2">
        <f t="shared" si="19"/>
        <v>800000</v>
      </c>
      <c r="V230" s="2">
        <f t="shared" si="34"/>
        <v>65306995.652842924</v>
      </c>
      <c r="W230" s="2">
        <f t="shared" si="20"/>
        <v>789997.71428571641</v>
      </c>
      <c r="X230" s="2">
        <f t="shared" si="6"/>
        <v>10002.285714283586</v>
      </c>
      <c r="Y230" s="2">
        <f t="shared" si="43"/>
        <v>68398047.655679673</v>
      </c>
      <c r="Z230" s="2" t="str">
        <f t="shared" si="8"/>
        <v>HERE</v>
      </c>
      <c r="AA230" s="2">
        <f>IF(Z230="HERE",Y230,AA229+Graph!$G$1*1000)</f>
        <v>68398047.655679673</v>
      </c>
      <c r="AB230" s="2">
        <f t="shared" si="21"/>
        <v>10002.285714283586</v>
      </c>
      <c r="AC230" s="2">
        <f t="shared" si="44"/>
        <v>65306995.652842924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49991641.32214886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161</v>
      </c>
      <c r="C231" s="7"/>
      <c r="D231" s="2" t="e">
        <f t="shared" si="12"/>
        <v>#N/A</v>
      </c>
      <c r="E231" s="2" t="e">
        <f t="shared" si="22"/>
        <v>#N/A</v>
      </c>
      <c r="F231" s="2">
        <v>1184645.5807050169</v>
      </c>
      <c r="G231" s="2">
        <f t="shared" si="47"/>
        <v>789997.71428571432</v>
      </c>
      <c r="H231" s="2">
        <f t="shared" si="45"/>
        <v>132456801.36712882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2215252.9999999972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1201715.3481392562</v>
      </c>
      <c r="Q231" s="2">
        <f t="shared" si="48"/>
        <v>800000</v>
      </c>
      <c r="R231" s="2">
        <f t="shared" si="46"/>
        <v>134505043.30852264</v>
      </c>
      <c r="S231" s="2">
        <f t="shared" si="17"/>
        <v>789997.71428571641</v>
      </c>
      <c r="T231" s="2">
        <f t="shared" si="18"/>
        <v>10002.285714285914</v>
      </c>
      <c r="U231" s="2">
        <f t="shared" si="19"/>
        <v>800000</v>
      </c>
      <c r="V231" s="2">
        <f t="shared" si="34"/>
        <v>66096993.36712864</v>
      </c>
      <c r="W231" s="2">
        <f t="shared" si="20"/>
        <v>789997.71428571641</v>
      </c>
      <c r="X231" s="2">
        <f t="shared" si="6"/>
        <v>10002.285714283586</v>
      </c>
      <c r="Y231" s="2">
        <f t="shared" si="43"/>
        <v>68408049.941393957</v>
      </c>
      <c r="Z231" s="2" t="str">
        <f t="shared" si="8"/>
        <v>HERE</v>
      </c>
      <c r="AA231" s="2">
        <f>IF(Z231="HERE",Y231,AA230+Graph!$G$1*1000)</f>
        <v>68408049.941393957</v>
      </c>
      <c r="AB231" s="2">
        <f t="shared" si="21"/>
        <v>10002.285714283586</v>
      </c>
      <c r="AC231" s="2">
        <f t="shared" si="44"/>
        <v>66096993.36712864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50027210.833842628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162</v>
      </c>
      <c r="C232" s="7"/>
      <c r="D232" s="2" t="e">
        <f t="shared" si="12"/>
        <v>#N/A</v>
      </c>
      <c r="E232" s="2" t="e">
        <f t="shared" si="22"/>
        <v>#N/A</v>
      </c>
      <c r="F232" s="2">
        <v>1189152.7744843364</v>
      </c>
      <c r="G232" s="2">
        <f t="shared" si="47"/>
        <v>789997.71428571432</v>
      </c>
      <c r="H232" s="2">
        <f t="shared" si="45"/>
        <v>133246799.08141454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2225255.2857142831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1206296.9327731133</v>
      </c>
      <c r="Q232" s="2">
        <f t="shared" si="48"/>
        <v>800000</v>
      </c>
      <c r="R232" s="2">
        <f t="shared" si="46"/>
        <v>135305043.30852264</v>
      </c>
      <c r="S232" s="2">
        <f t="shared" si="17"/>
        <v>789997.71428571641</v>
      </c>
      <c r="T232" s="2">
        <f t="shared" si="18"/>
        <v>10002.285714285914</v>
      </c>
      <c r="U232" s="2">
        <f t="shared" si="19"/>
        <v>800000</v>
      </c>
      <c r="V232" s="2">
        <f t="shared" si="34"/>
        <v>66886991.081414357</v>
      </c>
      <c r="W232" s="2">
        <f t="shared" si="20"/>
        <v>789997.71428571641</v>
      </c>
      <c r="X232" s="2">
        <f t="shared" si="6"/>
        <v>10002.285714283586</v>
      </c>
      <c r="Y232" s="2">
        <f t="shared" si="43"/>
        <v>68418052.22710824</v>
      </c>
      <c r="Z232" s="2" t="str">
        <f t="shared" si="8"/>
        <v>HERE</v>
      </c>
      <c r="AA232" s="2">
        <f>IF(Z232="HERE",Y232,AA231+Graph!$G$1*1000)</f>
        <v>68418052.22710824</v>
      </c>
      <c r="AB232" s="2">
        <f t="shared" si="21"/>
        <v>10002.285714283586</v>
      </c>
      <c r="AC232" s="2">
        <f t="shared" si="44"/>
        <v>66886991.081414357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50063005.705225363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163</v>
      </c>
      <c r="C233" s="7"/>
      <c r="D233" s="2" t="e">
        <f t="shared" si="12"/>
        <v>#N/A</v>
      </c>
      <c r="E233" s="2" t="e">
        <f t="shared" si="22"/>
        <v>#N/A</v>
      </c>
      <c r="F233" s="2">
        <v>1193659.9682636559</v>
      </c>
      <c r="G233" s="2">
        <f t="shared" si="47"/>
        <v>789997.71428571432</v>
      </c>
      <c r="H233" s="2">
        <f t="shared" si="45"/>
        <v>134036796.79570025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2235257.571428569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1210878.5174069405</v>
      </c>
      <c r="Q233" s="2">
        <f t="shared" si="48"/>
        <v>800000</v>
      </c>
      <c r="R233" s="2">
        <f t="shared" si="46"/>
        <v>136105043.30852264</v>
      </c>
      <c r="S233" s="2">
        <f t="shared" si="17"/>
        <v>789997.71428571641</v>
      </c>
      <c r="T233" s="2">
        <f t="shared" si="18"/>
        <v>10002.285714285914</v>
      </c>
      <c r="U233" s="2">
        <f t="shared" si="19"/>
        <v>800000</v>
      </c>
      <c r="V233" s="2">
        <f t="shared" si="34"/>
        <v>67676988.795700073</v>
      </c>
      <c r="W233" s="2">
        <f t="shared" si="20"/>
        <v>789997.71428571641</v>
      </c>
      <c r="X233" s="2">
        <f t="shared" si="6"/>
        <v>10002.285714283586</v>
      </c>
      <c r="Y233" s="2">
        <f t="shared" si="43"/>
        <v>68428054.512822524</v>
      </c>
      <c r="Z233" s="2" t="str">
        <f t="shared" si="8"/>
        <v>HERE</v>
      </c>
      <c r="AA233" s="2">
        <f>IF(Z233="HERE",Y233,AA232+Graph!$G$1*1000)</f>
        <v>68428054.512822524</v>
      </c>
      <c r="AB233" s="2">
        <f t="shared" si="21"/>
        <v>10002.285714283586</v>
      </c>
      <c r="AC233" s="2">
        <f t="shared" si="44"/>
        <v>66886991.081414357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50099025.936297059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164</v>
      </c>
      <c r="C234" s="7"/>
      <c r="D234" s="2" t="e">
        <f t="shared" si="12"/>
        <v>#N/A</v>
      </c>
      <c r="E234" s="2" t="e">
        <f t="shared" si="22"/>
        <v>#N/A</v>
      </c>
      <c r="F234" s="2">
        <v>1198167.1620430052</v>
      </c>
      <c r="G234" s="2">
        <f t="shared" si="47"/>
        <v>789997.71428571432</v>
      </c>
      <c r="H234" s="2">
        <f t="shared" si="45"/>
        <v>134826794.50998595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2245259.8571428549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1215460.1020407975</v>
      </c>
      <c r="Q234" s="2">
        <f t="shared" si="48"/>
        <v>800000</v>
      </c>
      <c r="R234" s="2">
        <f t="shared" si="46"/>
        <v>136905043.30852264</v>
      </c>
      <c r="S234" s="2">
        <f t="shared" si="17"/>
        <v>789997.71428570151</v>
      </c>
      <c r="T234" s="2">
        <f t="shared" si="18"/>
        <v>10002.285714285914</v>
      </c>
      <c r="U234" s="2">
        <f t="shared" si="19"/>
        <v>800000</v>
      </c>
      <c r="V234" s="2">
        <f t="shared" si="34"/>
        <v>68466986.50998579</v>
      </c>
      <c r="W234" s="2">
        <f t="shared" si="20"/>
        <v>789997.71428571641</v>
      </c>
      <c r="X234" s="2">
        <f t="shared" si="6"/>
        <v>10002.285714283586</v>
      </c>
      <c r="Y234" s="2">
        <f t="shared" si="43"/>
        <v>68438056.798536807</v>
      </c>
      <c r="Z234" s="2" t="str">
        <f t="shared" si="8"/>
        <v>MEEP</v>
      </c>
      <c r="AA234" s="2">
        <f>IF(Z234="HERE",Y234,AA233+Graph!$G$1*1000)</f>
        <v>68848054.512822524</v>
      </c>
      <c r="AB234" s="2">
        <f t="shared" si="21"/>
        <v>420000</v>
      </c>
      <c r="AC234" s="2">
        <f t="shared" si="44"/>
        <v>66886991.081414357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50135271.52705773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165</v>
      </c>
      <c r="C235" s="7"/>
      <c r="D235" s="2" t="e">
        <f t="shared" si="12"/>
        <v>#N/A</v>
      </c>
      <c r="E235" s="2" t="e">
        <f t="shared" si="22"/>
        <v>#N/A</v>
      </c>
      <c r="F235" s="2">
        <v>1202674.3558223248</v>
      </c>
      <c r="G235" s="2">
        <f t="shared" si="47"/>
        <v>789997.71428571432</v>
      </c>
      <c r="H235" s="2">
        <f t="shared" si="45"/>
        <v>135616792.22427166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2255262.1428571409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1220041.6866746545</v>
      </c>
      <c r="Q235" s="2">
        <f t="shared" si="48"/>
        <v>800000</v>
      </c>
      <c r="R235" s="2">
        <f t="shared" si="46"/>
        <v>137705043.30852264</v>
      </c>
      <c r="S235" s="2">
        <f t="shared" si="17"/>
        <v>789997.71428570151</v>
      </c>
      <c r="T235" s="2">
        <f t="shared" si="18"/>
        <v>10002.285714285914</v>
      </c>
      <c r="U235" s="2">
        <f t="shared" si="19"/>
        <v>800000</v>
      </c>
      <c r="V235" s="2">
        <f t="shared" si="34"/>
        <v>69256984.224271506</v>
      </c>
      <c r="W235" s="2">
        <f t="shared" si="20"/>
        <v>789997.71428571641</v>
      </c>
      <c r="X235" s="2">
        <f t="shared" si="6"/>
        <v>10002.285714283586</v>
      </c>
      <c r="Y235" s="2">
        <f t="shared" si="43"/>
        <v>68448059.084251091</v>
      </c>
      <c r="Z235" s="2" t="str">
        <f t="shared" si="8"/>
        <v>MEEP</v>
      </c>
      <c r="AA235" s="2">
        <f>IF(Z235="HERE",Y235,AA234+Graph!$G$1*1000)</f>
        <v>69268054.512822524</v>
      </c>
      <c r="AB235" s="2">
        <f t="shared" si="21"/>
        <v>420000</v>
      </c>
      <c r="AC235" s="2">
        <f t="shared" si="44"/>
        <v>66886991.081414357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166</v>
      </c>
      <c r="C236" s="7"/>
      <c r="D236" s="2" t="e">
        <f t="shared" si="12"/>
        <v>#N/A</v>
      </c>
      <c r="E236" s="2" t="e">
        <f t="shared" si="22"/>
        <v>#N/A</v>
      </c>
      <c r="F236" s="2">
        <v>1207181.5496016443</v>
      </c>
      <c r="G236" s="2">
        <f t="shared" si="47"/>
        <v>789997.71428571432</v>
      </c>
      <c r="H236" s="2">
        <f t="shared" si="45"/>
        <v>136406789.93855736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2265264.4285714268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1224623.2713085115</v>
      </c>
      <c r="Q236" s="2">
        <f t="shared" si="48"/>
        <v>800000</v>
      </c>
      <c r="R236" s="2">
        <f t="shared" si="46"/>
        <v>138505043.30852264</v>
      </c>
      <c r="S236" s="2">
        <f t="shared" si="17"/>
        <v>789997.71428570151</v>
      </c>
      <c r="T236" s="2">
        <f t="shared" si="18"/>
        <v>10002.285714285914</v>
      </c>
      <c r="U236" s="2">
        <f t="shared" si="19"/>
        <v>800000</v>
      </c>
      <c r="V236" s="2">
        <f t="shared" si="34"/>
        <v>70046981.938557222</v>
      </c>
      <c r="W236" s="2">
        <f t="shared" si="20"/>
        <v>789997.71428571641</v>
      </c>
      <c r="X236" s="2">
        <f t="shared" si="6"/>
        <v>10002.285714283586</v>
      </c>
      <c r="Y236" s="2">
        <f t="shared" si="43"/>
        <v>68458061.369965374</v>
      </c>
      <c r="Z236" s="2" t="str">
        <f t="shared" si="8"/>
        <v>MEEP</v>
      </c>
      <c r="AA236" s="2">
        <f>IF(Z236="HERE",Y236,AA235+Graph!$G$1*1000)</f>
        <v>69688054.512822524</v>
      </c>
      <c r="AB236" s="2">
        <f t="shared" si="21"/>
        <v>420000</v>
      </c>
      <c r="AC236" s="2">
        <f t="shared" si="44"/>
        <v>66886991.081414357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167</v>
      </c>
      <c r="C237" s="7"/>
      <c r="D237" s="2" t="e">
        <f t="shared" si="12"/>
        <v>#N/A</v>
      </c>
      <c r="E237" s="2" t="e">
        <f t="shared" si="22"/>
        <v>#N/A</v>
      </c>
      <c r="F237" s="2">
        <v>1211688.7433809936</v>
      </c>
      <c r="G237" s="2">
        <f t="shared" si="47"/>
        <v>789997.71428571432</v>
      </c>
      <c r="H237" s="2">
        <f t="shared" si="45"/>
        <v>137196787.65284306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2275266.7142857127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1229204.8559423685</v>
      </c>
      <c r="Q237" s="2">
        <f t="shared" si="48"/>
        <v>800000</v>
      </c>
      <c r="R237" s="2">
        <f t="shared" si="46"/>
        <v>139305043.30852264</v>
      </c>
      <c r="S237" s="2">
        <f t="shared" si="17"/>
        <v>789997.71428570151</v>
      </c>
      <c r="T237" s="2">
        <f t="shared" si="18"/>
        <v>10002.285714285914</v>
      </c>
      <c r="U237" s="2">
        <f t="shared" si="19"/>
        <v>800000</v>
      </c>
      <c r="V237" s="2">
        <f t="shared" si="34"/>
        <v>70836979.652842939</v>
      </c>
      <c r="W237" s="2">
        <f t="shared" si="20"/>
        <v>789997.71428571641</v>
      </c>
      <c r="X237" s="2">
        <f t="shared" si="6"/>
        <v>10002.285714283586</v>
      </c>
      <c r="Y237" s="2">
        <f t="shared" si="43"/>
        <v>68468063.655679658</v>
      </c>
      <c r="Z237" s="2" t="str">
        <f t="shared" si="8"/>
        <v>MEEP</v>
      </c>
      <c r="AA237" s="2">
        <f>IF(Z237="HERE",Y237,AA236+Graph!$G$1*1000)</f>
        <v>70108054.512822524</v>
      </c>
      <c r="AB237" s="2">
        <f t="shared" si="21"/>
        <v>420000</v>
      </c>
      <c r="AC237" s="2">
        <f t="shared" si="44"/>
        <v>66886991.081414357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168</v>
      </c>
      <c r="C238" s="7"/>
      <c r="D238" s="2" t="e">
        <f t="shared" si="12"/>
        <v>#N/A</v>
      </c>
      <c r="E238" s="2" t="e">
        <f t="shared" si="22"/>
        <v>#N/A</v>
      </c>
      <c r="F238" s="2">
        <v>1216195.9371603131</v>
      </c>
      <c r="G238" s="2">
        <f t="shared" si="47"/>
        <v>789997.71428571432</v>
      </c>
      <c r="H238" s="2">
        <f t="shared" si="45"/>
        <v>137986785.36712876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2285268.9999999986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1233786.4405762255</v>
      </c>
      <c r="Q238" s="2">
        <f t="shared" si="48"/>
        <v>800000</v>
      </c>
      <c r="R238" s="2">
        <f t="shared" si="46"/>
        <v>140105043.30852264</v>
      </c>
      <c r="S238" s="2">
        <f t="shared" si="17"/>
        <v>789997.71428570151</v>
      </c>
      <c r="T238" s="2">
        <f t="shared" si="18"/>
        <v>10002.285714285914</v>
      </c>
      <c r="U238" s="2">
        <f t="shared" si="19"/>
        <v>800000</v>
      </c>
      <c r="V238" s="2">
        <f t="shared" si="34"/>
        <v>71626977.367128655</v>
      </c>
      <c r="W238" s="2">
        <f t="shared" si="20"/>
        <v>789997.71428571641</v>
      </c>
      <c r="X238" s="2">
        <f t="shared" si="6"/>
        <v>10002.285714283586</v>
      </c>
      <c r="Y238" s="2">
        <f t="shared" si="43"/>
        <v>68478065.941393942</v>
      </c>
      <c r="Z238" s="2" t="str">
        <f t="shared" si="8"/>
        <v>MEEP</v>
      </c>
      <c r="AA238" s="2">
        <f>IF(Z238="HERE",Y238,AA237+Graph!$G$1*1000)</f>
        <v>70528054.512822524</v>
      </c>
      <c r="AB238" s="2">
        <f t="shared" si="21"/>
        <v>420000</v>
      </c>
      <c r="AC238" s="2">
        <f t="shared" si="44"/>
        <v>66886991.081414357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169</v>
      </c>
      <c r="C239" s="7"/>
      <c r="D239" s="2" t="e">
        <f t="shared" si="12"/>
        <v>#N/A</v>
      </c>
      <c r="E239" s="2" t="e">
        <f t="shared" si="22"/>
        <v>#N/A</v>
      </c>
      <c r="F239" s="2">
        <v>1220703.1309396625</v>
      </c>
      <c r="G239" s="2">
        <f t="shared" si="47"/>
        <v>789997.71428571432</v>
      </c>
      <c r="H239" s="2">
        <f t="shared" si="45"/>
        <v>138776783.08141446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2295271.2857142845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1238368.0252100825</v>
      </c>
      <c r="Q239" s="2">
        <f t="shared" si="48"/>
        <v>800000</v>
      </c>
      <c r="R239" s="2">
        <f t="shared" si="46"/>
        <v>140905043.30852264</v>
      </c>
      <c r="S239" s="2">
        <f t="shared" si="17"/>
        <v>789997.71428570151</v>
      </c>
      <c r="T239" s="2">
        <f t="shared" si="18"/>
        <v>10002.285714285914</v>
      </c>
      <c r="U239" s="2">
        <f t="shared" si="19"/>
        <v>800000</v>
      </c>
      <c r="V239" s="2">
        <f t="shared" si="34"/>
        <v>72416975.081414372</v>
      </c>
      <c r="W239" s="2">
        <f t="shared" si="20"/>
        <v>789997.71428571641</v>
      </c>
      <c r="X239" s="2">
        <f t="shared" si="6"/>
        <v>10002.285714283586</v>
      </c>
      <c r="Y239" s="2">
        <f t="shared" si="43"/>
        <v>68488068.227108225</v>
      </c>
      <c r="Z239" s="2" t="str">
        <f t="shared" si="8"/>
        <v>MEEP</v>
      </c>
      <c r="AA239" s="2">
        <f>IF(Z239="HERE",Y239,AA238+Graph!$G$1*1000)</f>
        <v>70948054.512822524</v>
      </c>
      <c r="AB239" s="2">
        <f t="shared" si="21"/>
        <v>420000</v>
      </c>
      <c r="AC239" s="2">
        <f t="shared" si="44"/>
        <v>66886991.081414357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170</v>
      </c>
      <c r="C240" s="7"/>
      <c r="D240" s="2" t="e">
        <f t="shared" si="12"/>
        <v>#N/A</v>
      </c>
      <c r="E240" s="2" t="e">
        <f t="shared" si="22"/>
        <v>#N/A</v>
      </c>
      <c r="F240" s="2">
        <v>1225210.324718982</v>
      </c>
      <c r="G240" s="2">
        <f t="shared" si="47"/>
        <v>789997.71428571432</v>
      </c>
      <c r="H240" s="2">
        <f t="shared" si="45"/>
        <v>139566780.79570016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2305273.5714285704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1242949.6098439395</v>
      </c>
      <c r="Q240" s="2">
        <f t="shared" si="48"/>
        <v>800000</v>
      </c>
      <c r="R240" s="2">
        <f t="shared" si="46"/>
        <v>141705043.30852264</v>
      </c>
      <c r="S240" s="2">
        <f t="shared" si="17"/>
        <v>789997.71428570151</v>
      </c>
      <c r="T240" s="2">
        <f t="shared" si="18"/>
        <v>10002.285714285914</v>
      </c>
      <c r="U240" s="2">
        <f t="shared" si="19"/>
        <v>800000</v>
      </c>
      <c r="V240" s="2">
        <f t="shared" si="34"/>
        <v>73206972.795700088</v>
      </c>
      <c r="W240" s="2">
        <f t="shared" si="20"/>
        <v>789997.71428571641</v>
      </c>
      <c r="X240" s="2">
        <f t="shared" si="6"/>
        <v>10002.285714283586</v>
      </c>
      <c r="Y240" s="2">
        <f t="shared" si="43"/>
        <v>68498070.512822509</v>
      </c>
      <c r="Z240" s="2" t="str">
        <f t="shared" si="8"/>
        <v>MEEP</v>
      </c>
      <c r="AA240" s="2">
        <f>IF(Z240="HERE",Y240,AA239+Graph!$G$1*1000)</f>
        <v>71368054.512822524</v>
      </c>
      <c r="AB240" s="2">
        <f t="shared" si="21"/>
        <v>420000</v>
      </c>
      <c r="AC240" s="2">
        <f t="shared" si="44"/>
        <v>66886991.081414357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171</v>
      </c>
      <c r="C241" s="7"/>
      <c r="D241" s="2" t="e">
        <f t="shared" si="12"/>
        <v>#N/A</v>
      </c>
      <c r="E241" s="2" t="e">
        <f t="shared" si="22"/>
        <v>#N/A</v>
      </c>
      <c r="F241" s="2">
        <v>1229717.5184983015</v>
      </c>
      <c r="G241" s="2">
        <f t="shared" si="47"/>
        <v>789997.71428571432</v>
      </c>
      <c r="H241" s="2">
        <f t="shared" si="45"/>
        <v>140356778.50998586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2315275.8571428563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1247531.1944777668</v>
      </c>
      <c r="Q241" s="2">
        <f t="shared" si="48"/>
        <v>800000</v>
      </c>
      <c r="R241" s="2">
        <f t="shared" si="46"/>
        <v>142505043.30852264</v>
      </c>
      <c r="S241" s="2">
        <f t="shared" si="17"/>
        <v>789997.71428570151</v>
      </c>
      <c r="T241" s="2">
        <f t="shared" si="18"/>
        <v>10002.285714285914</v>
      </c>
      <c r="U241" s="2">
        <f t="shared" si="19"/>
        <v>800000</v>
      </c>
      <c r="V241" s="2">
        <f t="shared" si="34"/>
        <v>73996970.509985805</v>
      </c>
      <c r="W241" s="2">
        <f t="shared" si="20"/>
        <v>789997.71428571641</v>
      </c>
      <c r="X241" s="2">
        <f t="shared" si="6"/>
        <v>10002.285714283586</v>
      </c>
      <c r="Y241" s="2">
        <f t="shared" si="43"/>
        <v>68508072.798536792</v>
      </c>
      <c r="Z241" s="2" t="str">
        <f t="shared" si="8"/>
        <v>MEEP</v>
      </c>
      <c r="AA241" s="2">
        <f>IF(Z241="HERE",Y241,AA240+Graph!$G$1*1000)</f>
        <v>71788054.512822524</v>
      </c>
      <c r="AB241" s="2">
        <f t="shared" si="21"/>
        <v>420000</v>
      </c>
      <c r="AC241" s="2">
        <f t="shared" si="44"/>
        <v>66886991.081414357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172</v>
      </c>
      <c r="C242" s="7"/>
      <c r="D242" s="2" t="e">
        <f t="shared" si="12"/>
        <v>#N/A</v>
      </c>
      <c r="E242" s="2" t="e">
        <f t="shared" si="22"/>
        <v>#N/A</v>
      </c>
      <c r="F242" s="2">
        <v>1234224.7122776508</v>
      </c>
      <c r="G242" s="2">
        <f t="shared" si="47"/>
        <v>789997.71428571432</v>
      </c>
      <c r="H242" s="2">
        <f t="shared" si="45"/>
        <v>141146776.22427157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2325278.1428571423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1252112.7791116238</v>
      </c>
      <c r="Q242" s="2">
        <f t="shared" si="48"/>
        <v>800000</v>
      </c>
      <c r="R242" s="2">
        <f t="shared" si="46"/>
        <v>143305043.30852264</v>
      </c>
      <c r="S242" s="2">
        <f t="shared" si="17"/>
        <v>789997.71428570151</v>
      </c>
      <c r="T242" s="2">
        <f t="shared" si="18"/>
        <v>10002.285714285914</v>
      </c>
      <c r="U242" s="2">
        <f t="shared" si="19"/>
        <v>800000</v>
      </c>
      <c r="V242" s="2">
        <f t="shared" si="34"/>
        <v>74786968.224271521</v>
      </c>
      <c r="W242" s="2">
        <f t="shared" si="20"/>
        <v>789997.71428571641</v>
      </c>
      <c r="X242" s="2">
        <f t="shared" si="6"/>
        <v>10002.285714283586</v>
      </c>
      <c r="Y242" s="2">
        <f t="shared" si="43"/>
        <v>68518075.084251076</v>
      </c>
      <c r="Z242" s="2" t="str">
        <f t="shared" si="8"/>
        <v>MEEP</v>
      </c>
      <c r="AA242" s="2">
        <f>IF(Z242="HERE",Y242,AA241+Graph!$G$1*1000)</f>
        <v>72208054.512822524</v>
      </c>
      <c r="AB242" s="2">
        <f t="shared" si="21"/>
        <v>420000</v>
      </c>
      <c r="AC242" s="2">
        <f t="shared" si="44"/>
        <v>66886991.081414357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173</v>
      </c>
      <c r="C243" s="7"/>
      <c r="D243" s="2" t="e">
        <f t="shared" si="12"/>
        <v>#N/A</v>
      </c>
      <c r="E243" s="2" t="e">
        <f t="shared" si="22"/>
        <v>#N/A</v>
      </c>
      <c r="F243" s="2">
        <v>1238731.9060569704</v>
      </c>
      <c r="G243" s="2">
        <f t="shared" si="47"/>
        <v>789997.71428571432</v>
      </c>
      <c r="H243" s="2">
        <f t="shared" si="45"/>
        <v>141936773.93855727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2335280.4285714282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1256694.3637454808</v>
      </c>
      <c r="Q243" s="2">
        <f t="shared" si="48"/>
        <v>800000</v>
      </c>
      <c r="R243" s="2">
        <f t="shared" si="46"/>
        <v>144105043.30852264</v>
      </c>
      <c r="S243" s="2">
        <f t="shared" si="17"/>
        <v>789997.71428570151</v>
      </c>
      <c r="T243" s="2">
        <f t="shared" si="18"/>
        <v>10002.285714285914</v>
      </c>
      <c r="U243" s="2">
        <f t="shared" si="19"/>
        <v>800000</v>
      </c>
      <c r="V243" s="2">
        <f t="shared" si="34"/>
        <v>75576965.938557237</v>
      </c>
      <c r="W243" s="2">
        <f t="shared" si="20"/>
        <v>789997.71428571641</v>
      </c>
      <c r="X243" s="2">
        <f t="shared" si="6"/>
        <v>10002.285714283586</v>
      </c>
      <c r="Y243" s="2">
        <f t="shared" si="43"/>
        <v>68528077.36996536</v>
      </c>
      <c r="Z243" s="2" t="str">
        <f t="shared" si="8"/>
        <v>MEEP</v>
      </c>
      <c r="AA243" s="2">
        <f>IF(Z243="HERE",Y243,AA242+Graph!$G$1*1000)</f>
        <v>72628054.512822524</v>
      </c>
      <c r="AB243" s="2">
        <f t="shared" si="21"/>
        <v>420000</v>
      </c>
      <c r="AC243" s="2">
        <f t="shared" si="44"/>
        <v>66886991.081414357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174</v>
      </c>
      <c r="C244" s="7"/>
      <c r="D244" s="2" t="e">
        <f t="shared" si="12"/>
        <v>#N/A</v>
      </c>
      <c r="E244" s="2" t="e">
        <f t="shared" si="22"/>
        <v>#N/A</v>
      </c>
      <c r="F244" s="2">
        <v>1243239.0998362899</v>
      </c>
      <c r="G244" s="2">
        <f t="shared" si="47"/>
        <v>789997.71428571432</v>
      </c>
      <c r="H244" s="2">
        <f t="shared" si="45"/>
        <v>142726771.65284297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2345282.7142857141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1261275.9483793378</v>
      </c>
      <c r="Q244" s="2">
        <f t="shared" si="48"/>
        <v>800000</v>
      </c>
      <c r="R244" s="2">
        <f t="shared" si="46"/>
        <v>144905043.30852264</v>
      </c>
      <c r="S244" s="2">
        <f t="shared" si="17"/>
        <v>789997.71428570151</v>
      </c>
      <c r="T244" s="2">
        <f t="shared" si="18"/>
        <v>10002.285714285914</v>
      </c>
      <c r="U244" s="2">
        <f t="shared" si="19"/>
        <v>800000</v>
      </c>
      <c r="V244" s="2">
        <f t="shared" si="34"/>
        <v>76366963.652842954</v>
      </c>
      <c r="W244" s="2">
        <f t="shared" si="20"/>
        <v>789997.71428571641</v>
      </c>
      <c r="X244" s="2">
        <f t="shared" si="6"/>
        <v>10002.285714283586</v>
      </c>
      <c r="Y244" s="2">
        <f t="shared" si="43"/>
        <v>68538079.655679643</v>
      </c>
      <c r="Z244" s="2" t="str">
        <f t="shared" si="8"/>
        <v>MEEP</v>
      </c>
      <c r="AA244" s="2">
        <f>IF(Z244="HERE",Y244,AA243+Graph!$G$1*1000)</f>
        <v>73048054.512822524</v>
      </c>
      <c r="AB244" s="2">
        <f t="shared" si="21"/>
        <v>420000</v>
      </c>
      <c r="AC244" s="2">
        <f t="shared" si="44"/>
        <v>66886991.081414357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175</v>
      </c>
      <c r="C245" s="7"/>
      <c r="D245" s="2" t="e">
        <f t="shared" si="12"/>
        <v>#N/A</v>
      </c>
      <c r="E245" s="2" t="e">
        <f t="shared" si="22"/>
        <v>#N/A</v>
      </c>
      <c r="F245" s="2">
        <v>1247746.2936156392</v>
      </c>
      <c r="G245" s="2">
        <f t="shared" si="47"/>
        <v>789997.71428571432</v>
      </c>
      <c r="H245" s="2">
        <f t="shared" si="45"/>
        <v>143516769.36712867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2355285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1265857.5330131948</v>
      </c>
      <c r="Q245" s="2">
        <f t="shared" si="48"/>
        <v>800000</v>
      </c>
      <c r="R245" s="2">
        <f t="shared" si="46"/>
        <v>145705043.30852264</v>
      </c>
      <c r="S245" s="2">
        <f t="shared" si="17"/>
        <v>789997.71428570151</v>
      </c>
      <c r="T245" s="2">
        <f t="shared" si="18"/>
        <v>10002.285714285914</v>
      </c>
      <c r="U245" s="2">
        <f t="shared" si="19"/>
        <v>800000</v>
      </c>
      <c r="V245" s="2">
        <f t="shared" si="34"/>
        <v>77156961.36712867</v>
      </c>
      <c r="W245" s="2">
        <f t="shared" si="20"/>
        <v>789997.71428571641</v>
      </c>
      <c r="X245" s="2">
        <f t="shared" si="6"/>
        <v>10002.285714283586</v>
      </c>
      <c r="Y245" s="2">
        <f t="shared" si="43"/>
        <v>68548081.941393927</v>
      </c>
      <c r="Z245" s="2" t="str">
        <f t="shared" si="8"/>
        <v>MEEP</v>
      </c>
      <c r="AA245" s="2">
        <f>IF(Z245="HERE",Y245,AA244+Graph!$G$1*1000)</f>
        <v>73468054.512822524</v>
      </c>
      <c r="AB245" s="2">
        <f t="shared" si="21"/>
        <v>420000</v>
      </c>
      <c r="AC245" s="2">
        <f t="shared" si="44"/>
        <v>66886991.081414357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176</v>
      </c>
      <c r="C246" s="7"/>
      <c r="D246" s="2" t="e">
        <f t="shared" si="12"/>
        <v>#N/A</v>
      </c>
      <c r="E246" s="2" t="e">
        <f t="shared" si="22"/>
        <v>#N/A</v>
      </c>
      <c r="F246" s="2">
        <v>1252253.4873949587</v>
      </c>
      <c r="G246" s="2">
        <f t="shared" si="47"/>
        <v>789997.71428571432</v>
      </c>
      <c r="H246" s="2">
        <f t="shared" si="45"/>
        <v>144306767.08141437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2365287.2857142859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1270439.1176470518</v>
      </c>
      <c r="Q246" s="2">
        <f t="shared" si="48"/>
        <v>800000</v>
      </c>
      <c r="R246" s="2">
        <f t="shared" si="46"/>
        <v>146505043.30852264</v>
      </c>
      <c r="S246" s="2">
        <f t="shared" si="17"/>
        <v>789997.71428570151</v>
      </c>
      <c r="T246" s="2">
        <f t="shared" si="18"/>
        <v>10002.285714285914</v>
      </c>
      <c r="U246" s="2">
        <f t="shared" si="19"/>
        <v>800000</v>
      </c>
      <c r="V246" s="2">
        <f t="shared" si="34"/>
        <v>77946959.081414387</v>
      </c>
      <c r="W246" s="2">
        <f t="shared" si="20"/>
        <v>789997.71428571641</v>
      </c>
      <c r="X246" s="2">
        <f t="shared" si="6"/>
        <v>10002.285714283586</v>
      </c>
      <c r="Y246" s="2">
        <f t="shared" si="43"/>
        <v>68558084.22710821</v>
      </c>
      <c r="Z246" s="2" t="str">
        <f t="shared" si="8"/>
        <v>MEEP</v>
      </c>
      <c r="AA246" s="2">
        <f>IF(Z246="HERE",Y246,AA245+Graph!$G$1*1000)</f>
        <v>73888054.512822524</v>
      </c>
      <c r="AB246" s="2">
        <f t="shared" si="21"/>
        <v>420000</v>
      </c>
      <c r="AC246" s="2">
        <f t="shared" si="44"/>
        <v>66886991.081414357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177</v>
      </c>
      <c r="C247" s="7"/>
      <c r="D247" s="2" t="e">
        <f t="shared" si="12"/>
        <v>#N/A</v>
      </c>
      <c r="E247" s="2" t="e">
        <f t="shared" si="22"/>
        <v>#N/A</v>
      </c>
      <c r="F247" s="2">
        <v>1256760.6811742783</v>
      </c>
      <c r="G247" s="2">
        <f t="shared" si="47"/>
        <v>789997.71428571432</v>
      </c>
      <c r="H247" s="2">
        <f t="shared" si="45"/>
        <v>145096764.79570007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2375289.5714285718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1275020.7022809088</v>
      </c>
      <c r="Q247" s="2">
        <f t="shared" si="48"/>
        <v>800000</v>
      </c>
      <c r="R247" s="2">
        <f t="shared" si="46"/>
        <v>147305043.30852264</v>
      </c>
      <c r="S247" s="2">
        <f t="shared" si="17"/>
        <v>789997.71428570151</v>
      </c>
      <c r="T247" s="2">
        <f t="shared" si="18"/>
        <v>10002.285714285914</v>
      </c>
      <c r="U247" s="2">
        <f t="shared" si="19"/>
        <v>800000</v>
      </c>
      <c r="V247" s="2">
        <f t="shared" si="34"/>
        <v>78736956.795700103</v>
      </c>
      <c r="W247" s="2">
        <f t="shared" si="20"/>
        <v>789997.71428571641</v>
      </c>
      <c r="X247" s="2">
        <f t="shared" si="6"/>
        <v>10002.285714283586</v>
      </c>
      <c r="Y247" s="2">
        <f t="shared" si="43"/>
        <v>68568086.512822494</v>
      </c>
      <c r="Z247" s="2" t="str">
        <f t="shared" si="8"/>
        <v>MEEP</v>
      </c>
      <c r="AA247" s="2">
        <f>IF(Z247="HERE",Y247,AA246+Graph!$G$1*1000)</f>
        <v>74308054.512822524</v>
      </c>
      <c r="AB247" s="2">
        <f t="shared" si="21"/>
        <v>420000</v>
      </c>
      <c r="AC247" s="2">
        <f t="shared" si="44"/>
        <v>66886991.081414357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178</v>
      </c>
      <c r="C248" s="7"/>
      <c r="D248" s="2" t="e">
        <f t="shared" si="12"/>
        <v>#N/A</v>
      </c>
      <c r="E248" s="2" t="e">
        <f t="shared" si="22"/>
        <v>#N/A</v>
      </c>
      <c r="F248" s="2">
        <v>1261267.8749536276</v>
      </c>
      <c r="G248" s="2">
        <f t="shared" si="47"/>
        <v>789997.71428571432</v>
      </c>
      <c r="H248" s="2">
        <f t="shared" si="45"/>
        <v>145886762.50998577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2385291.8571428577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1279602.2869147658</v>
      </c>
      <c r="Q248" s="2">
        <f t="shared" si="48"/>
        <v>800000</v>
      </c>
      <c r="R248" s="2">
        <f t="shared" si="46"/>
        <v>148105043.30852264</v>
      </c>
      <c r="S248" s="2">
        <f t="shared" si="17"/>
        <v>789997.71428570151</v>
      </c>
      <c r="T248" s="2">
        <f t="shared" si="18"/>
        <v>10002.285714285914</v>
      </c>
      <c r="U248" s="2">
        <f t="shared" si="19"/>
        <v>800000</v>
      </c>
      <c r="V248" s="2">
        <f t="shared" si="34"/>
        <v>79526954.509985819</v>
      </c>
      <c r="W248" s="2">
        <f t="shared" si="20"/>
        <v>789997.71428571641</v>
      </c>
      <c r="X248" s="2">
        <f t="shared" si="6"/>
        <v>10002.285714283586</v>
      </c>
      <c r="Y248" s="2">
        <f t="shared" si="43"/>
        <v>68578088.798536777</v>
      </c>
      <c r="Z248" s="2" t="str">
        <f t="shared" si="8"/>
        <v>MEEP</v>
      </c>
      <c r="AA248" s="2">
        <f>IF(Z248="HERE",Y248,AA247+Graph!$G$1*1000)</f>
        <v>74728054.512822524</v>
      </c>
      <c r="AB248" s="2">
        <f t="shared" si="21"/>
        <v>420000</v>
      </c>
      <c r="AC248" s="2">
        <f t="shared" si="44"/>
        <v>66886991.081414357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179</v>
      </c>
      <c r="C249" s="7"/>
      <c r="D249" s="2" t="e">
        <f t="shared" si="12"/>
        <v>#N/A</v>
      </c>
      <c r="E249" s="2" t="e">
        <f t="shared" si="22"/>
        <v>#N/A</v>
      </c>
      <c r="F249" s="2">
        <v>1265775.0687329471</v>
      </c>
      <c r="G249" s="2">
        <f t="shared" si="47"/>
        <v>789997.71428571432</v>
      </c>
      <c r="H249" s="2">
        <f t="shared" si="45"/>
        <v>146676760.22427148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2395294.1428571437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1284183.8715486228</v>
      </c>
      <c r="Q249" s="2">
        <f t="shared" si="48"/>
        <v>800000</v>
      </c>
      <c r="R249" s="2">
        <f t="shared" si="46"/>
        <v>148905043.30852264</v>
      </c>
      <c r="S249" s="2">
        <f t="shared" si="17"/>
        <v>789997.71428570151</v>
      </c>
      <c r="T249" s="2">
        <f t="shared" si="18"/>
        <v>10002.285714285914</v>
      </c>
      <c r="U249" s="2">
        <f t="shared" si="19"/>
        <v>800000</v>
      </c>
      <c r="V249" s="2">
        <f t="shared" si="34"/>
        <v>80316952.224271536</v>
      </c>
      <c r="W249" s="2">
        <f t="shared" si="20"/>
        <v>789997.71428571641</v>
      </c>
      <c r="X249" s="2">
        <f t="shared" si="6"/>
        <v>10002.285714283586</v>
      </c>
      <c r="Y249" s="2">
        <f t="shared" si="43"/>
        <v>68588091.084251061</v>
      </c>
      <c r="Z249" s="2" t="str">
        <f t="shared" si="8"/>
        <v>MEEP</v>
      </c>
      <c r="AA249" s="2">
        <f>IF(Z249="HERE",Y249,AA248+Graph!$G$1*1000)</f>
        <v>75148054.512822524</v>
      </c>
      <c r="AB249" s="2">
        <f t="shared" si="21"/>
        <v>420000</v>
      </c>
      <c r="AC249" s="2">
        <f t="shared" si="44"/>
        <v>66886991.081414357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180</v>
      </c>
      <c r="C250" s="7"/>
      <c r="D250" s="2" t="e">
        <f t="shared" si="12"/>
        <v>#N/A</v>
      </c>
      <c r="E250" s="2" t="e">
        <f t="shared" si="22"/>
        <v>#N/A</v>
      </c>
      <c r="F250" s="2">
        <v>1270282.2625122666</v>
      </c>
      <c r="G250" s="2">
        <f t="shared" si="47"/>
        <v>789997.71428571432</v>
      </c>
      <c r="H250" s="2">
        <f t="shared" si="45"/>
        <v>147466757.93855718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2405296.4285714296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1288765.4561824501</v>
      </c>
      <c r="Q250" s="2">
        <f t="shared" si="48"/>
        <v>800000</v>
      </c>
      <c r="R250" s="2">
        <f t="shared" si="46"/>
        <v>149705043.30852264</v>
      </c>
      <c r="S250" s="2">
        <f t="shared" si="17"/>
        <v>789997.71428570151</v>
      </c>
      <c r="T250" s="2">
        <f t="shared" si="18"/>
        <v>10002.285714285914</v>
      </c>
      <c r="U250" s="2">
        <f t="shared" si="19"/>
        <v>800000</v>
      </c>
      <c r="V250" s="2">
        <f t="shared" si="34"/>
        <v>81106949.938557252</v>
      </c>
      <c r="W250" s="2">
        <f t="shared" si="20"/>
        <v>789997.71428571641</v>
      </c>
      <c r="X250" s="2">
        <f t="shared" si="6"/>
        <v>10002.285714283586</v>
      </c>
      <c r="Y250" s="2">
        <f t="shared" si="43"/>
        <v>68598093.369965345</v>
      </c>
      <c r="Z250" s="2" t="str">
        <f t="shared" si="8"/>
        <v>MEEP</v>
      </c>
      <c r="AA250" s="2">
        <f>IF(Z250="HERE",Y250,AA249+Graph!$G$1*1000)</f>
        <v>75568054.512822524</v>
      </c>
      <c r="AB250" s="2">
        <f t="shared" si="21"/>
        <v>420000</v>
      </c>
      <c r="AC250" s="2">
        <f t="shared" si="44"/>
        <v>66886991.081414357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181</v>
      </c>
      <c r="C251" s="7"/>
      <c r="D251" s="2" t="e">
        <f t="shared" si="12"/>
        <v>#N/A</v>
      </c>
      <c r="E251" s="2" t="e">
        <f t="shared" si="22"/>
        <v>#N/A</v>
      </c>
      <c r="F251" s="2">
        <v>1274789.456291616</v>
      </c>
      <c r="G251" s="2">
        <f t="shared" si="47"/>
        <v>789997.71428571432</v>
      </c>
      <c r="H251" s="2">
        <f t="shared" si="45"/>
        <v>148256755.65284288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2415298.7142857155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1293347.0408163071</v>
      </c>
      <c r="Q251" s="2">
        <f t="shared" si="48"/>
        <v>800000</v>
      </c>
      <c r="R251" s="2">
        <f t="shared" si="46"/>
        <v>150505043.30852264</v>
      </c>
      <c r="S251" s="2">
        <f t="shared" si="17"/>
        <v>789997.71428570151</v>
      </c>
      <c r="T251" s="2">
        <f t="shared" si="18"/>
        <v>10002.285714285914</v>
      </c>
      <c r="U251" s="2">
        <f t="shared" si="19"/>
        <v>800000</v>
      </c>
      <c r="V251" s="2">
        <f t="shared" si="34"/>
        <v>81896947.652842969</v>
      </c>
      <c r="W251" s="2">
        <f t="shared" si="20"/>
        <v>789997.71428571641</v>
      </c>
      <c r="X251" s="2">
        <f t="shared" si="6"/>
        <v>10002.285714283586</v>
      </c>
      <c r="Y251" s="2">
        <f t="shared" si="43"/>
        <v>68608095.655679628</v>
      </c>
      <c r="Z251" s="2" t="str">
        <f t="shared" si="8"/>
        <v>MEEP</v>
      </c>
      <c r="AA251" s="2">
        <f>IF(Z251="HERE",Y251,AA250+Graph!$G$1*1000)</f>
        <v>75988054.512822524</v>
      </c>
      <c r="AB251" s="2">
        <f t="shared" si="21"/>
        <v>420000</v>
      </c>
      <c r="AC251" s="2">
        <f t="shared" si="44"/>
        <v>66886991.081414357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182</v>
      </c>
      <c r="C252" s="7"/>
      <c r="D252" s="2" t="e">
        <f t="shared" si="12"/>
        <v>#N/A</v>
      </c>
      <c r="E252" s="2" t="e">
        <f t="shared" si="22"/>
        <v>#N/A</v>
      </c>
      <c r="F252" s="2">
        <v>1279296.6500709355</v>
      </c>
      <c r="G252" s="2">
        <f t="shared" si="47"/>
        <v>789997.71428571432</v>
      </c>
      <c r="H252" s="2">
        <f t="shared" si="45"/>
        <v>149046753.36712858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2425301.0000000014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1297928.6254501641</v>
      </c>
      <c r="Q252" s="2">
        <f t="shared" si="48"/>
        <v>800000</v>
      </c>
      <c r="R252" s="2">
        <f t="shared" si="46"/>
        <v>151305043.30852264</v>
      </c>
      <c r="S252" s="2">
        <f t="shared" si="17"/>
        <v>789997.71428570151</v>
      </c>
      <c r="T252" s="2">
        <f t="shared" si="18"/>
        <v>10002.285714285914</v>
      </c>
      <c r="U252" s="2">
        <f t="shared" si="19"/>
        <v>800000</v>
      </c>
      <c r="V252" s="2">
        <f t="shared" si="34"/>
        <v>82686945.367128685</v>
      </c>
      <c r="W252" s="2">
        <f t="shared" si="20"/>
        <v>789997.71428571641</v>
      </c>
      <c r="X252" s="2">
        <f t="shared" si="6"/>
        <v>10002.285714283586</v>
      </c>
      <c r="Y252" s="2">
        <f t="shared" si="43"/>
        <v>68618097.941393912</v>
      </c>
      <c r="Z252" s="2" t="str">
        <f t="shared" si="8"/>
        <v>MEEP</v>
      </c>
      <c r="AA252" s="2">
        <f>IF(Z252="HERE",Y252,AA251+Graph!$G$1*1000)</f>
        <v>76408054.512822524</v>
      </c>
      <c r="AB252" s="2">
        <f t="shared" si="21"/>
        <v>420000</v>
      </c>
      <c r="AC252" s="2">
        <f t="shared" si="44"/>
        <v>66886991.081414357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183</v>
      </c>
      <c r="C253" s="7"/>
      <c r="D253" s="2" t="e">
        <f t="shared" si="12"/>
        <v>#N/A</v>
      </c>
      <c r="E253" s="2" t="e">
        <f t="shared" si="22"/>
        <v>#N/A</v>
      </c>
      <c r="F253" s="2">
        <v>1283803.843850255</v>
      </c>
      <c r="G253" s="2">
        <f t="shared" si="47"/>
        <v>789997.71428571432</v>
      </c>
      <c r="H253" s="2">
        <f t="shared" si="45"/>
        <v>149836751.08141428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2435303.2857142873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1302510.2100840211</v>
      </c>
      <c r="Q253" s="2">
        <f t="shared" si="48"/>
        <v>800000</v>
      </c>
      <c r="R253" s="2">
        <f t="shared" si="46"/>
        <v>152105043.30852264</v>
      </c>
      <c r="S253" s="2">
        <f t="shared" si="17"/>
        <v>789997.71428570151</v>
      </c>
      <c r="T253" s="2">
        <f t="shared" si="18"/>
        <v>10002.285714285914</v>
      </c>
      <c r="U253" s="2">
        <f t="shared" si="19"/>
        <v>800000</v>
      </c>
      <c r="V253" s="2">
        <f t="shared" si="34"/>
        <v>83476943.081414402</v>
      </c>
      <c r="W253" s="2">
        <f t="shared" si="20"/>
        <v>789997.71428571641</v>
      </c>
      <c r="X253" s="2">
        <f t="shared" si="6"/>
        <v>10002.285714283586</v>
      </c>
      <c r="Y253" s="2">
        <f t="shared" si="43"/>
        <v>68628100.227108195</v>
      </c>
      <c r="Z253" s="2" t="str">
        <f t="shared" si="8"/>
        <v>MEEP</v>
      </c>
      <c r="AA253" s="2">
        <f>IF(Z253="HERE",Y253,AA252+Graph!$G$1*1000)</f>
        <v>76828054.512822524</v>
      </c>
      <c r="AB253" s="2">
        <f t="shared" si="21"/>
        <v>420000</v>
      </c>
      <c r="AC253" s="2">
        <f t="shared" si="44"/>
        <v>66886991.081414357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184</v>
      </c>
      <c r="C254" s="7"/>
      <c r="D254" s="2" t="e">
        <f t="shared" si="12"/>
        <v>#N/A</v>
      </c>
      <c r="E254" s="2" t="e">
        <f t="shared" si="22"/>
        <v>#N/A</v>
      </c>
      <c r="F254" s="2">
        <v>1288311.0376296043</v>
      </c>
      <c r="G254" s="2">
        <f t="shared" si="47"/>
        <v>789997.71428571432</v>
      </c>
      <c r="H254" s="2">
        <f t="shared" si="45"/>
        <v>150626748.79569998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2445305.5714285732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1307091.7947178781</v>
      </c>
      <c r="Q254" s="2">
        <f t="shared" si="48"/>
        <v>800000</v>
      </c>
      <c r="R254" s="2">
        <f t="shared" si="46"/>
        <v>152905043.30852264</v>
      </c>
      <c r="S254" s="2">
        <f t="shared" si="17"/>
        <v>789997.71428570151</v>
      </c>
      <c r="T254" s="2">
        <f t="shared" si="18"/>
        <v>10002.285714285914</v>
      </c>
      <c r="U254" s="2">
        <f t="shared" si="19"/>
        <v>800000</v>
      </c>
      <c r="V254" s="2">
        <f t="shared" si="34"/>
        <v>84266940.795700118</v>
      </c>
      <c r="W254" s="2">
        <f t="shared" si="20"/>
        <v>789997.71428571641</v>
      </c>
      <c r="X254" s="2">
        <f t="shared" si="6"/>
        <v>10002.285714283586</v>
      </c>
      <c r="Y254" s="2">
        <f t="shared" si="43"/>
        <v>68638102.512822479</v>
      </c>
      <c r="Z254" s="2" t="str">
        <f t="shared" si="8"/>
        <v>MEEP</v>
      </c>
      <c r="AA254" s="2">
        <f>IF(Z254="HERE",Y254,AA253+Graph!$G$1*1000)</f>
        <v>77248054.512822524</v>
      </c>
      <c r="AB254" s="2">
        <f t="shared" si="21"/>
        <v>420000</v>
      </c>
      <c r="AC254" s="2">
        <f t="shared" si="44"/>
        <v>66886991.081414357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185</v>
      </c>
      <c r="C255" s="7"/>
      <c r="D255" s="2" t="e">
        <f t="shared" si="12"/>
        <v>#N/A</v>
      </c>
      <c r="E255" s="2" t="e">
        <f t="shared" si="22"/>
        <v>#N/A</v>
      </c>
      <c r="F255" s="2">
        <v>1292818.2314089239</v>
      </c>
      <c r="G255" s="2">
        <f t="shared" si="47"/>
        <v>789997.71428571432</v>
      </c>
      <c r="H255" s="2">
        <f t="shared" si="45"/>
        <v>151416746.50998569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2455307.8571428591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1311673.3793517351</v>
      </c>
      <c r="Q255" s="2">
        <f t="shared" si="48"/>
        <v>800000</v>
      </c>
      <c r="R255" s="2">
        <f t="shared" si="46"/>
        <v>153705043.30852264</v>
      </c>
      <c r="S255" s="2">
        <f t="shared" si="17"/>
        <v>789997.71428570151</v>
      </c>
      <c r="T255" s="2">
        <f t="shared" si="18"/>
        <v>10002.285714285914</v>
      </c>
      <c r="U255" s="2">
        <f t="shared" si="19"/>
        <v>800000</v>
      </c>
      <c r="V255" s="2">
        <f t="shared" si="34"/>
        <v>85056938.509985834</v>
      </c>
      <c r="W255" s="2">
        <f t="shared" si="20"/>
        <v>789997.71428571641</v>
      </c>
      <c r="X255" s="2">
        <f t="shared" si="6"/>
        <v>10002.285714283586</v>
      </c>
      <c r="Y255" s="2">
        <f t="shared" si="43"/>
        <v>68648104.798536763</v>
      </c>
      <c r="Z255" s="2" t="str">
        <f t="shared" si="8"/>
        <v>MEEP</v>
      </c>
      <c r="AA255" s="2">
        <f>IF(Z255="HERE",Y255,AA254+Graph!$G$1*1000)</f>
        <v>77668054.512822524</v>
      </c>
      <c r="AB255" s="2">
        <f t="shared" si="21"/>
        <v>420000</v>
      </c>
      <c r="AC255" s="2">
        <f t="shared" si="44"/>
        <v>66886991.081414357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186</v>
      </c>
      <c r="C256" s="7"/>
      <c r="D256" s="2" t="e">
        <f t="shared" si="12"/>
        <v>#N/A</v>
      </c>
      <c r="E256" s="2" t="e">
        <f t="shared" si="22"/>
        <v>#N/A</v>
      </c>
      <c r="F256" s="2">
        <v>1297325.4251882434</v>
      </c>
      <c r="G256" s="2">
        <f t="shared" si="47"/>
        <v>789997.71428571432</v>
      </c>
      <c r="H256" s="2">
        <f t="shared" si="45"/>
        <v>152206744.22427139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2465310.1428571451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1316254.9639855921</v>
      </c>
      <c r="Q256" s="2">
        <f t="shared" si="48"/>
        <v>800000</v>
      </c>
      <c r="R256" s="2">
        <f t="shared" si="46"/>
        <v>154505043.30852264</v>
      </c>
      <c r="S256" s="2">
        <f t="shared" si="17"/>
        <v>789997.71428570151</v>
      </c>
      <c r="T256" s="2">
        <f t="shared" si="18"/>
        <v>10002.285714285914</v>
      </c>
      <c r="U256" s="2">
        <f t="shared" si="19"/>
        <v>800000</v>
      </c>
      <c r="V256" s="2">
        <f t="shared" si="34"/>
        <v>85846936.224271551</v>
      </c>
      <c r="W256" s="2">
        <f t="shared" si="20"/>
        <v>789997.71428571641</v>
      </c>
      <c r="X256" s="2">
        <f t="shared" si="6"/>
        <v>10002.285714283586</v>
      </c>
      <c r="Y256" s="2">
        <f t="shared" si="43"/>
        <v>68658107.084251046</v>
      </c>
      <c r="Z256" s="2" t="str">
        <f t="shared" si="8"/>
        <v>MEEP</v>
      </c>
      <c r="AA256" s="2">
        <f>IF(Z256="HERE",Y256,AA255+Graph!$G$1*1000)</f>
        <v>78088054.512822524</v>
      </c>
      <c r="AB256" s="2">
        <f t="shared" si="21"/>
        <v>420000</v>
      </c>
      <c r="AC256" s="2">
        <f t="shared" si="44"/>
        <v>66886991.081414357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187</v>
      </c>
      <c r="C257" s="7"/>
      <c r="D257" s="2" t="e">
        <f t="shared" si="12"/>
        <v>#N/A</v>
      </c>
      <c r="E257" s="2" t="e">
        <f t="shared" si="22"/>
        <v>#N/A</v>
      </c>
      <c r="F257" s="2">
        <v>1301832.6189675927</v>
      </c>
      <c r="G257" s="2">
        <f t="shared" si="47"/>
        <v>789997.71428571432</v>
      </c>
      <c r="H257" s="2">
        <f t="shared" si="45"/>
        <v>152996741.93855709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2475312.428571431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1320836.5486194491</v>
      </c>
      <c r="Q257" s="2">
        <f t="shared" si="48"/>
        <v>800000</v>
      </c>
      <c r="R257" s="2">
        <f t="shared" si="46"/>
        <v>155305043.30852264</v>
      </c>
      <c r="S257" s="2">
        <f t="shared" si="17"/>
        <v>789997.71428570151</v>
      </c>
      <c r="T257" s="2">
        <f t="shared" si="18"/>
        <v>10002.285714285914</v>
      </c>
      <c r="U257" s="2">
        <f t="shared" si="19"/>
        <v>800000</v>
      </c>
      <c r="V257" s="2">
        <f t="shared" si="34"/>
        <v>86636933.938557267</v>
      </c>
      <c r="W257" s="2">
        <f t="shared" si="20"/>
        <v>789997.71428571641</v>
      </c>
      <c r="X257" s="2">
        <f t="shared" si="6"/>
        <v>10002.285714283586</v>
      </c>
      <c r="Y257" s="2">
        <f t="shared" si="43"/>
        <v>68668109.36996533</v>
      </c>
      <c r="Z257" s="2" t="str">
        <f t="shared" si="8"/>
        <v>MEEP</v>
      </c>
      <c r="AA257" s="2">
        <f>IF(Z257="HERE",Y257,AA256+Graph!$G$1*1000)</f>
        <v>78508054.512822524</v>
      </c>
      <c r="AB257" s="2">
        <f t="shared" si="21"/>
        <v>420000</v>
      </c>
      <c r="AC257" s="2">
        <f t="shared" si="44"/>
        <v>66886991.081414357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188</v>
      </c>
      <c r="C258" s="7"/>
      <c r="D258" s="2" t="e">
        <f t="shared" si="12"/>
        <v>#N/A</v>
      </c>
      <c r="E258" s="2" t="e">
        <f t="shared" si="22"/>
        <v>#N/A</v>
      </c>
      <c r="F258" s="2">
        <v>1306339.8127469122</v>
      </c>
      <c r="G258" s="2">
        <f t="shared" si="47"/>
        <v>789997.71428571432</v>
      </c>
      <c r="H258" s="2">
        <f t="shared" si="45"/>
        <v>153786739.65284279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2485314.7142857169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1325418.1332533062</v>
      </c>
      <c r="Q258" s="2">
        <f t="shared" si="48"/>
        <v>800000</v>
      </c>
      <c r="R258" s="2">
        <f t="shared" si="46"/>
        <v>156105043.30852264</v>
      </c>
      <c r="S258" s="2">
        <f t="shared" si="17"/>
        <v>789997.71428570151</v>
      </c>
      <c r="T258" s="2">
        <f t="shared" si="18"/>
        <v>10002.285714285914</v>
      </c>
      <c r="U258" s="2">
        <f t="shared" si="19"/>
        <v>800000</v>
      </c>
      <c r="V258" s="2">
        <f t="shared" si="34"/>
        <v>87426931.652842984</v>
      </c>
      <c r="W258" s="2">
        <f t="shared" si="20"/>
        <v>789997.71428571641</v>
      </c>
      <c r="X258" s="2">
        <f t="shared" si="6"/>
        <v>10002.285714283586</v>
      </c>
      <c r="Y258" s="2">
        <f t="shared" si="43"/>
        <v>68678111.655679613</v>
      </c>
      <c r="Z258" s="2" t="str">
        <f t="shared" si="8"/>
        <v>MEEP</v>
      </c>
      <c r="AA258" s="2">
        <f>IF(Z258="HERE",Y258,AA257+Graph!$G$1*1000)</f>
        <v>78928054.512822524</v>
      </c>
      <c r="AB258" s="2">
        <f t="shared" si="21"/>
        <v>420000</v>
      </c>
      <c r="AC258" s="2">
        <f t="shared" si="44"/>
        <v>66886991.081414357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189</v>
      </c>
      <c r="C259" s="7"/>
      <c r="D259" s="2" t="e">
        <f t="shared" si="12"/>
        <v>#N/A</v>
      </c>
      <c r="E259" s="2" t="e">
        <f t="shared" si="22"/>
        <v>#N/A</v>
      </c>
      <c r="F259" s="2">
        <v>1310847.0065262318</v>
      </c>
      <c r="G259" s="2">
        <f t="shared" si="47"/>
        <v>789997.71428571432</v>
      </c>
      <c r="H259" s="2">
        <f t="shared" si="45"/>
        <v>154576737.36712849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2495317.0000000028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1329999.7178871334</v>
      </c>
      <c r="Q259" s="2">
        <f t="shared" si="48"/>
        <v>800000</v>
      </c>
      <c r="R259" s="2">
        <f t="shared" si="46"/>
        <v>156905043.30852264</v>
      </c>
      <c r="S259" s="2">
        <f t="shared" si="17"/>
        <v>789997.71428570151</v>
      </c>
      <c r="T259" s="2">
        <f t="shared" si="18"/>
        <v>10002.285714285914</v>
      </c>
      <c r="U259" s="2">
        <f t="shared" si="19"/>
        <v>800000</v>
      </c>
      <c r="V259" s="2">
        <f t="shared" si="34"/>
        <v>88216929.3671287</v>
      </c>
      <c r="W259" s="2">
        <f t="shared" si="20"/>
        <v>789997.71428571641</v>
      </c>
      <c r="X259" s="2">
        <f t="shared" si="6"/>
        <v>10002.285714283586</v>
      </c>
      <c r="Y259" s="2">
        <f t="shared" si="43"/>
        <v>68688113.941393897</v>
      </c>
      <c r="Z259" s="2" t="str">
        <f t="shared" si="8"/>
        <v>MEEP</v>
      </c>
      <c r="AA259" s="2">
        <f>IF(Z259="HERE",Y259,AA258+Graph!$G$1*1000)</f>
        <v>79348054.512822524</v>
      </c>
      <c r="AB259" s="2">
        <f t="shared" si="21"/>
        <v>420000</v>
      </c>
      <c r="AC259" s="2">
        <f t="shared" si="44"/>
        <v>66886991.081414357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190</v>
      </c>
      <c r="C260" s="7"/>
      <c r="D260" s="2" t="e">
        <f t="shared" si="12"/>
        <v>#N/A</v>
      </c>
      <c r="E260" s="2" t="e">
        <f t="shared" si="22"/>
        <v>#N/A</v>
      </c>
      <c r="F260" s="2">
        <v>1315354.2003055811</v>
      </c>
      <c r="G260" s="2">
        <f t="shared" si="47"/>
        <v>789997.71428571432</v>
      </c>
      <c r="H260" s="2">
        <f t="shared" si="45"/>
        <v>155366735.08141419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2505319.2857142887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1334581.3025209904</v>
      </c>
      <c r="Q260" s="2">
        <f t="shared" si="48"/>
        <v>800000</v>
      </c>
      <c r="R260" s="2">
        <f t="shared" si="46"/>
        <v>157705043.30852264</v>
      </c>
      <c r="S260" s="2">
        <f t="shared" si="17"/>
        <v>789997.71428570151</v>
      </c>
      <c r="T260" s="2">
        <f t="shared" si="18"/>
        <v>10002.285714285914</v>
      </c>
      <c r="U260" s="2">
        <f t="shared" si="19"/>
        <v>800000</v>
      </c>
      <c r="V260" s="2">
        <f t="shared" si="34"/>
        <v>89006927.081414416</v>
      </c>
      <c r="W260" s="2">
        <f t="shared" si="20"/>
        <v>789997.71428571641</v>
      </c>
      <c r="X260" s="2">
        <f t="shared" si="6"/>
        <v>10002.285714283586</v>
      </c>
      <c r="Y260" s="2">
        <f t="shared" si="43"/>
        <v>68698116.227108181</v>
      </c>
      <c r="Z260" s="2" t="str">
        <f t="shared" si="8"/>
        <v>MEEP</v>
      </c>
      <c r="AA260" s="2">
        <f>IF(Z260="HERE",Y260,AA259+Graph!$G$1*1000)</f>
        <v>79768054.512822524</v>
      </c>
      <c r="AB260" s="2">
        <f t="shared" si="21"/>
        <v>420000</v>
      </c>
      <c r="AC260" s="2">
        <f t="shared" si="44"/>
        <v>66886991.081414357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191</v>
      </c>
      <c r="C261" s="7"/>
      <c r="D261" s="2" t="e">
        <f t="shared" si="12"/>
        <v>#N/A</v>
      </c>
      <c r="E261" s="2" t="e">
        <f t="shared" si="22"/>
        <v>#N/A</v>
      </c>
      <c r="F261" s="2">
        <v>1319861.3940849006</v>
      </c>
      <c r="G261" s="2">
        <f t="shared" si="47"/>
        <v>789997.71428571432</v>
      </c>
      <c r="H261" s="2">
        <f t="shared" si="45"/>
        <v>156156732.79569989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2515321.5714285746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1339162.8871548474</v>
      </c>
      <c r="Q261" s="2">
        <f t="shared" si="48"/>
        <v>800000</v>
      </c>
      <c r="R261" s="2">
        <f t="shared" si="46"/>
        <v>158505043.30852264</v>
      </c>
      <c r="S261" s="2">
        <f t="shared" si="17"/>
        <v>789997.71428570151</v>
      </c>
      <c r="T261" s="2">
        <f t="shared" si="18"/>
        <v>10002.285714285914</v>
      </c>
      <c r="U261" s="2">
        <f t="shared" si="19"/>
        <v>800000</v>
      </c>
      <c r="V261" s="2">
        <f t="shared" si="34"/>
        <v>89796924.795700133</v>
      </c>
      <c r="W261" s="2">
        <f t="shared" si="20"/>
        <v>789997.71428571641</v>
      </c>
      <c r="X261" s="2">
        <f t="shared" si="6"/>
        <v>10002.285714283586</v>
      </c>
      <c r="Y261" s="2">
        <f t="shared" si="43"/>
        <v>68708118.512822464</v>
      </c>
      <c r="Z261" s="2" t="str">
        <f t="shared" si="8"/>
        <v>MEEP</v>
      </c>
      <c r="AA261" s="2">
        <f>IF(Z261="HERE",Y261,AA260+Graph!$G$1*1000)</f>
        <v>80188054.512822524</v>
      </c>
      <c r="AB261" s="2">
        <f t="shared" si="21"/>
        <v>420000</v>
      </c>
      <c r="AC261" s="2">
        <f t="shared" si="44"/>
        <v>66886991.081414357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192</v>
      </c>
      <c r="C262" s="7"/>
      <c r="D262" s="2" t="e">
        <f t="shared" si="12"/>
        <v>#N/A</v>
      </c>
      <c r="E262" s="2" t="e">
        <f t="shared" si="22"/>
        <v>#N/A</v>
      </c>
      <c r="F262" s="2">
        <v>1324368.5878642499</v>
      </c>
      <c r="G262" s="2">
        <f t="shared" si="47"/>
        <v>789997.71428571432</v>
      </c>
      <c r="H262" s="2">
        <f t="shared" si="45"/>
        <v>156946730.5099856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2525323.8571428605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1343744.4717887044</v>
      </c>
      <c r="Q262" s="2">
        <f t="shared" si="48"/>
        <v>800000</v>
      </c>
      <c r="R262" s="2">
        <f t="shared" si="46"/>
        <v>159305043.30852264</v>
      </c>
      <c r="S262" s="2">
        <f t="shared" si="17"/>
        <v>789997.71428570151</v>
      </c>
      <c r="T262" s="2">
        <f t="shared" si="18"/>
        <v>10002.285714285914</v>
      </c>
      <c r="U262" s="2">
        <f t="shared" si="19"/>
        <v>800000</v>
      </c>
      <c r="V262" s="2">
        <f t="shared" si="34"/>
        <v>90586922.509985849</v>
      </c>
      <c r="W262" s="2">
        <f t="shared" si="20"/>
        <v>789997.71428571641</v>
      </c>
      <c r="X262" s="2">
        <f t="shared" si="6"/>
        <v>10002.285714283586</v>
      </c>
      <c r="Y262" s="2">
        <f t="shared" si="43"/>
        <v>68718120.798536748</v>
      </c>
      <c r="Z262" s="2" t="str">
        <f t="shared" si="8"/>
        <v>MEEP</v>
      </c>
      <c r="AA262" s="2">
        <f>IF(Z262="HERE",Y262,AA261+Graph!$G$1*1000)</f>
        <v>80608054.512822524</v>
      </c>
      <c r="AB262" s="2">
        <f t="shared" si="21"/>
        <v>420000</v>
      </c>
      <c r="AC262" s="2">
        <f t="shared" si="44"/>
        <v>66886991.081414357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193</v>
      </c>
      <c r="C263" s="7"/>
      <c r="D263" s="2" t="e">
        <f t="shared" si="12"/>
        <v>#N/A</v>
      </c>
      <c r="E263" s="2" t="e">
        <f t="shared" si="22"/>
        <v>#N/A</v>
      </c>
      <c r="F263" s="2">
        <v>1328875.7816435695</v>
      </c>
      <c r="G263" s="2">
        <f t="shared" si="47"/>
        <v>789997.71428571432</v>
      </c>
      <c r="H263" s="2">
        <f t="shared" si="45"/>
        <v>157736728.2242713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2535326.1428571464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1348326.0564225614</v>
      </c>
      <c r="Q263" s="2">
        <f t="shared" si="48"/>
        <v>800000</v>
      </c>
      <c r="R263" s="2">
        <f t="shared" si="46"/>
        <v>160105043.30852264</v>
      </c>
      <c r="S263" s="2">
        <f t="shared" si="17"/>
        <v>789997.71428570151</v>
      </c>
      <c r="T263" s="2">
        <f t="shared" si="18"/>
        <v>10002.285714285914</v>
      </c>
      <c r="U263" s="2">
        <f t="shared" si="19"/>
        <v>800000</v>
      </c>
      <c r="V263" s="2">
        <f t="shared" si="34"/>
        <v>91376920.224271566</v>
      </c>
      <c r="W263" s="2">
        <f t="shared" si="20"/>
        <v>789997.71428571641</v>
      </c>
      <c r="X263" s="2">
        <f t="shared" si="6"/>
        <v>10002.285714283586</v>
      </c>
      <c r="Y263" s="2">
        <f t="shared" si="43"/>
        <v>68728123.084251031</v>
      </c>
      <c r="Z263" s="2" t="str">
        <f t="shared" si="8"/>
        <v>MEEP</v>
      </c>
      <c r="AA263" s="2">
        <f>IF(Z263="HERE",Y263,AA262+Graph!$G$1*1000)</f>
        <v>81028054.512822524</v>
      </c>
      <c r="AB263" s="2">
        <f t="shared" si="21"/>
        <v>420000</v>
      </c>
      <c r="AC263" s="2">
        <f t="shared" si="44"/>
        <v>66886991.081414357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194</v>
      </c>
      <c r="C264" s="7"/>
      <c r="D264" s="2" t="e">
        <f t="shared" si="12"/>
        <v>#N/A</v>
      </c>
      <c r="E264" s="2" t="e">
        <f t="shared" si="22"/>
        <v>#N/A</v>
      </c>
      <c r="F264" s="2">
        <v>1333382.975422889</v>
      </c>
      <c r="G264" s="2">
        <f t="shared" si="47"/>
        <v>789997.71428571432</v>
      </c>
      <c r="H264" s="2">
        <f t="shared" si="45"/>
        <v>158526725.938557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2545328.4285714324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1352907.6410564184</v>
      </c>
      <c r="Q264" s="2">
        <f t="shared" si="48"/>
        <v>800000</v>
      </c>
      <c r="R264" s="2">
        <f t="shared" si="46"/>
        <v>160905043.30852264</v>
      </c>
      <c r="S264" s="2">
        <f t="shared" si="17"/>
        <v>789997.71428570151</v>
      </c>
      <c r="T264" s="2">
        <f t="shared" si="18"/>
        <v>10002.285714285914</v>
      </c>
      <c r="U264" s="2">
        <f t="shared" si="19"/>
        <v>800000</v>
      </c>
      <c r="V264" s="2">
        <f t="shared" si="34"/>
        <v>92166917.938557282</v>
      </c>
      <c r="W264" s="2">
        <f t="shared" si="20"/>
        <v>789997.71428571641</v>
      </c>
      <c r="X264" s="2">
        <f t="shared" si="6"/>
        <v>10002.285714283586</v>
      </c>
      <c r="Y264" s="2">
        <f t="shared" si="43"/>
        <v>68738125.369965315</v>
      </c>
      <c r="Z264" s="2" t="str">
        <f t="shared" si="8"/>
        <v>MEEP</v>
      </c>
      <c r="AA264" s="2">
        <f>IF(Z264="HERE",Y264,AA263+Graph!$G$1*1000)</f>
        <v>81448054.512822524</v>
      </c>
      <c r="AB264" s="2">
        <f t="shared" si="21"/>
        <v>420000</v>
      </c>
      <c r="AC264" s="2">
        <f t="shared" si="44"/>
        <v>66886991.081414357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195</v>
      </c>
      <c r="C265" s="7"/>
      <c r="D265" s="2" t="e">
        <f t="shared" si="12"/>
        <v>#N/A</v>
      </c>
      <c r="E265" s="2" t="e">
        <f t="shared" si="22"/>
        <v>#N/A</v>
      </c>
      <c r="F265" s="2">
        <v>1337890.1692022383</v>
      </c>
      <c r="G265" s="2">
        <f t="shared" si="47"/>
        <v>789997.71428571432</v>
      </c>
      <c r="H265" s="2">
        <f t="shared" si="45"/>
        <v>159316723.6528427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2555330.7142857183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1357489.2256902754</v>
      </c>
      <c r="Q265" s="2">
        <f t="shared" si="48"/>
        <v>800000</v>
      </c>
      <c r="R265" s="2">
        <f t="shared" si="46"/>
        <v>161705043.30852264</v>
      </c>
      <c r="S265" s="2">
        <f t="shared" si="17"/>
        <v>789997.71428570151</v>
      </c>
      <c r="T265" s="2">
        <f t="shared" si="18"/>
        <v>10002.285714285914</v>
      </c>
      <c r="U265" s="2">
        <f t="shared" si="19"/>
        <v>800000</v>
      </c>
      <c r="V265" s="2">
        <f t="shared" si="34"/>
        <v>92956915.652842999</v>
      </c>
      <c r="W265" s="2">
        <f t="shared" si="20"/>
        <v>789997.71428571641</v>
      </c>
      <c r="X265" s="2">
        <f t="shared" si="6"/>
        <v>10002.285714283586</v>
      </c>
      <c r="Y265" s="2">
        <f t="shared" si="43"/>
        <v>68748127.655679598</v>
      </c>
      <c r="Z265" s="2" t="str">
        <f t="shared" si="8"/>
        <v>MEEP</v>
      </c>
      <c r="AA265" s="2">
        <f>IF(Z265="HERE",Y265,AA264+Graph!$G$1*1000)</f>
        <v>81868054.512822524</v>
      </c>
      <c r="AB265" s="2">
        <f t="shared" si="21"/>
        <v>420000</v>
      </c>
      <c r="AC265" s="2">
        <f t="shared" si="44"/>
        <v>66886991.081414357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196</v>
      </c>
      <c r="C266" s="7"/>
      <c r="D266" s="2" t="e">
        <f t="shared" si="12"/>
        <v>#N/A</v>
      </c>
      <c r="E266" s="2" t="e">
        <f t="shared" si="22"/>
        <v>#N/A</v>
      </c>
      <c r="F266" s="2">
        <v>1342397.3629815578</v>
      </c>
      <c r="G266" s="2">
        <f t="shared" si="47"/>
        <v>789997.71428571432</v>
      </c>
      <c r="H266" s="2">
        <f t="shared" si="45"/>
        <v>160106721.3671284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2565333.0000000042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1362070.8103241324</v>
      </c>
      <c r="Q266" s="2">
        <f t="shared" si="48"/>
        <v>800000</v>
      </c>
      <c r="R266" s="2">
        <f t="shared" si="46"/>
        <v>162505043.30852264</v>
      </c>
      <c r="S266" s="2">
        <f t="shared" si="17"/>
        <v>789997.71428570151</v>
      </c>
      <c r="T266" s="2">
        <f t="shared" si="18"/>
        <v>10002.285714285914</v>
      </c>
      <c r="U266" s="2">
        <f t="shared" si="19"/>
        <v>800000</v>
      </c>
      <c r="V266" s="2">
        <f t="shared" si="34"/>
        <v>93746913.367128715</v>
      </c>
      <c r="W266" s="2">
        <f t="shared" si="20"/>
        <v>789997.71428571641</v>
      </c>
      <c r="X266" s="2">
        <f t="shared" si="6"/>
        <v>10002.285714283586</v>
      </c>
      <c r="Y266" s="2">
        <f t="shared" si="43"/>
        <v>68758129.941393882</v>
      </c>
      <c r="Z266" s="2" t="str">
        <f t="shared" si="8"/>
        <v>MEEP</v>
      </c>
      <c r="AA266" s="2">
        <f>IF(Z266="HERE",Y266,AA265+Graph!$G$1*1000)</f>
        <v>82288054.512822524</v>
      </c>
      <c r="AB266" s="2">
        <f t="shared" si="21"/>
        <v>420000</v>
      </c>
      <c r="AC266" s="2">
        <f t="shared" si="44"/>
        <v>66886991.081414357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197</v>
      </c>
      <c r="C267" s="7"/>
      <c r="D267" s="2" t="e">
        <f t="shared" si="12"/>
        <v>#N/A</v>
      </c>
      <c r="E267" s="2" t="e">
        <f t="shared" si="22"/>
        <v>#N/A</v>
      </c>
      <c r="F267" s="2">
        <v>1346904.5567608774</v>
      </c>
      <c r="G267" s="2">
        <f t="shared" si="47"/>
        <v>789997.71428571432</v>
      </c>
      <c r="H267" s="2">
        <f t="shared" si="45"/>
        <v>160896719.0814141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2575335.2857142901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1366652.3949579597</v>
      </c>
      <c r="Q267" s="2">
        <f t="shared" si="48"/>
        <v>800000</v>
      </c>
      <c r="R267" s="2">
        <f t="shared" si="46"/>
        <v>163305043.30852264</v>
      </c>
      <c r="S267" s="2">
        <f t="shared" si="17"/>
        <v>789997.71428570151</v>
      </c>
      <c r="T267" s="2">
        <f t="shared" si="18"/>
        <v>10002.285714285914</v>
      </c>
      <c r="U267" s="2">
        <f t="shared" si="19"/>
        <v>800000</v>
      </c>
      <c r="V267" s="2">
        <f t="shared" si="34"/>
        <v>94536911.081414431</v>
      </c>
      <c r="W267" s="2">
        <f t="shared" si="20"/>
        <v>789997.71428571641</v>
      </c>
      <c r="X267" s="2">
        <f t="shared" si="6"/>
        <v>10002.285714283586</v>
      </c>
      <c r="Y267" s="2">
        <f t="shared" si="43"/>
        <v>68768132.227108166</v>
      </c>
      <c r="Z267" s="2" t="str">
        <f t="shared" si="8"/>
        <v>MEEP</v>
      </c>
      <c r="AA267" s="2">
        <f>IF(Z267="HERE",Y267,AA266+Graph!$G$1*1000)</f>
        <v>82708054.512822524</v>
      </c>
      <c r="AB267" s="2">
        <f t="shared" si="21"/>
        <v>420000</v>
      </c>
      <c r="AC267" s="2">
        <f t="shared" si="44"/>
        <v>66886991.081414357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198</v>
      </c>
      <c r="C268" s="7"/>
      <c r="D268" s="2" t="e">
        <f t="shared" si="12"/>
        <v>#N/A</v>
      </c>
      <c r="E268" s="2" t="e">
        <f t="shared" si="22"/>
        <v>#N/A</v>
      </c>
      <c r="F268" s="2">
        <v>1351411.7505402267</v>
      </c>
      <c r="G268" s="2">
        <f t="shared" si="47"/>
        <v>789997.71428571432</v>
      </c>
      <c r="H268" s="2">
        <f t="shared" si="45"/>
        <v>161686716.79569981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2585337.571428576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1371233.9795918167</v>
      </c>
      <c r="Q268" s="2">
        <f t="shared" si="48"/>
        <v>800000</v>
      </c>
      <c r="R268" s="2">
        <f t="shared" si="46"/>
        <v>164105043.30852264</v>
      </c>
      <c r="S268" s="2">
        <f t="shared" si="17"/>
        <v>789997.71428570151</v>
      </c>
      <c r="T268" s="2">
        <f t="shared" si="18"/>
        <v>10002.285714285914</v>
      </c>
      <c r="U268" s="2">
        <f t="shared" si="19"/>
        <v>800000</v>
      </c>
      <c r="V268" s="2">
        <f t="shared" si="34"/>
        <v>95326908.795700148</v>
      </c>
      <c r="W268" s="2">
        <f t="shared" si="20"/>
        <v>789997.71428571641</v>
      </c>
      <c r="X268" s="2">
        <f t="shared" si="6"/>
        <v>10002.285714283586</v>
      </c>
      <c r="Y268" s="2">
        <f t="shared" si="43"/>
        <v>68778134.512822449</v>
      </c>
      <c r="Z268" s="2" t="str">
        <f t="shared" si="8"/>
        <v>MEEP</v>
      </c>
      <c r="AA268" s="2">
        <f>IF(Z268="HERE",Y268,AA267+Graph!$G$1*1000)</f>
        <v>83128054.512822524</v>
      </c>
      <c r="AB268" s="2">
        <f t="shared" si="21"/>
        <v>420000</v>
      </c>
      <c r="AC268" s="2">
        <f t="shared" si="44"/>
        <v>66886991.081414357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199</v>
      </c>
      <c r="C269" s="7"/>
      <c r="D269" s="2" t="e">
        <f t="shared" si="12"/>
        <v>#N/A</v>
      </c>
      <c r="E269" s="2" t="e">
        <f t="shared" si="22"/>
        <v>#N/A</v>
      </c>
      <c r="F269" s="2">
        <v>1355918.9443195462</v>
      </c>
      <c r="G269" s="2">
        <f t="shared" si="47"/>
        <v>789997.71428571432</v>
      </c>
      <c r="H269" s="2">
        <f t="shared" si="45"/>
        <v>162476714.50998551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2595339.8571428619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1375815.5642256737</v>
      </c>
      <c r="Q269" s="2">
        <f t="shared" si="48"/>
        <v>800000</v>
      </c>
      <c r="R269" s="2">
        <f t="shared" si="46"/>
        <v>164905043.30852264</v>
      </c>
      <c r="S269" s="2">
        <f t="shared" si="17"/>
        <v>789997.71428570151</v>
      </c>
      <c r="T269" s="2">
        <f t="shared" si="18"/>
        <v>10002.285714285914</v>
      </c>
      <c r="U269" s="2">
        <f t="shared" si="19"/>
        <v>800000</v>
      </c>
      <c r="V269" s="2">
        <f t="shared" si="34"/>
        <v>96116906.509985864</v>
      </c>
      <c r="W269" s="2">
        <f t="shared" si="20"/>
        <v>789997.71428571641</v>
      </c>
      <c r="X269" s="2">
        <f t="shared" si="6"/>
        <v>10002.285714283586</v>
      </c>
      <c r="Y269" s="2">
        <f t="shared" si="43"/>
        <v>68788136.798536733</v>
      </c>
      <c r="Z269" s="2" t="str">
        <f t="shared" si="8"/>
        <v>MEEP</v>
      </c>
      <c r="AA269" s="2">
        <f>IF(Z269="HERE",Y269,AA268+Graph!$G$1*1000)</f>
        <v>83548054.512822524</v>
      </c>
      <c r="AB269" s="2">
        <f t="shared" si="21"/>
        <v>420000</v>
      </c>
      <c r="AC269" s="2">
        <f t="shared" si="44"/>
        <v>66886991.081414357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200</v>
      </c>
      <c r="C270" s="7"/>
      <c r="D270" s="2" t="e">
        <f t="shared" si="12"/>
        <v>#N/A</v>
      </c>
      <c r="E270" s="2" t="e">
        <f t="shared" si="22"/>
        <v>#N/A</v>
      </c>
      <c r="F270" s="2">
        <v>1360426.1380988657</v>
      </c>
      <c r="G270" s="2">
        <f t="shared" si="47"/>
        <v>789997.71428571432</v>
      </c>
      <c r="H270" s="2">
        <f t="shared" si="45"/>
        <v>163266712.22427121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2605342.1428571478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1380397.1488595307</v>
      </c>
      <c r="Q270" s="2">
        <f t="shared" si="48"/>
        <v>800000</v>
      </c>
      <c r="R270" s="2">
        <f t="shared" si="46"/>
        <v>165705043.30852264</v>
      </c>
      <c r="S270" s="2">
        <f t="shared" si="17"/>
        <v>789997.71428570151</v>
      </c>
      <c r="T270" s="2">
        <f t="shared" si="18"/>
        <v>10002.285714285914</v>
      </c>
      <c r="U270" s="2">
        <f t="shared" si="19"/>
        <v>800000</v>
      </c>
      <c r="V270" s="2">
        <f t="shared" si="34"/>
        <v>96906904.224271581</v>
      </c>
      <c r="W270" s="2">
        <f t="shared" si="20"/>
        <v>789997.71428571641</v>
      </c>
      <c r="X270" s="2">
        <f t="shared" si="6"/>
        <v>10002.285714283586</v>
      </c>
      <c r="Y270" s="2">
        <f t="shared" si="43"/>
        <v>68798139.084251016</v>
      </c>
      <c r="Z270" s="2" t="str">
        <f t="shared" si="8"/>
        <v>MEEP</v>
      </c>
      <c r="AA270" s="2">
        <f>IF(Z270="HERE",Y270,AA269+Graph!$G$1*1000)</f>
        <v>83968054.512822524</v>
      </c>
      <c r="AB270" s="2">
        <f t="shared" si="21"/>
        <v>420000</v>
      </c>
      <c r="AC270" s="2">
        <f t="shared" si="44"/>
        <v>66886991.081414357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201</v>
      </c>
      <c r="C271" s="7"/>
      <c r="D271" s="2" t="e">
        <f t="shared" si="12"/>
        <v>#N/A</v>
      </c>
      <c r="E271" s="2" t="e">
        <f t="shared" si="22"/>
        <v>#N/A</v>
      </c>
      <c r="F271" s="2">
        <v>1364933.3318782151</v>
      </c>
      <c r="G271" s="2">
        <f t="shared" si="47"/>
        <v>789997.71428571432</v>
      </c>
      <c r="H271" s="2">
        <f t="shared" si="45"/>
        <v>164056709.93855691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2615344.4285714338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1384978.7334933877</v>
      </c>
      <c r="Q271" s="2">
        <f t="shared" si="48"/>
        <v>800000</v>
      </c>
      <c r="R271" s="2">
        <f t="shared" si="46"/>
        <v>166505043.30852264</v>
      </c>
      <c r="S271" s="2">
        <f t="shared" si="17"/>
        <v>789997.71428570151</v>
      </c>
      <c r="T271" s="2">
        <f t="shared" si="18"/>
        <v>10002.285714285914</v>
      </c>
      <c r="U271" s="2">
        <f t="shared" si="19"/>
        <v>800000</v>
      </c>
      <c r="V271" s="2">
        <f t="shared" si="34"/>
        <v>97696901.938557297</v>
      </c>
      <c r="W271" s="2">
        <f t="shared" si="20"/>
        <v>789997.71428571641</v>
      </c>
      <c r="X271" s="2">
        <f t="shared" si="6"/>
        <v>10002.285714283586</v>
      </c>
      <c r="Y271" s="2">
        <f t="shared" si="43"/>
        <v>68808141.3699653</v>
      </c>
      <c r="Z271" s="2" t="str">
        <f t="shared" si="8"/>
        <v>MEEP</v>
      </c>
      <c r="AA271" s="2">
        <f>IF(Z271="HERE",Y271,AA270+Graph!$G$1*1000)</f>
        <v>84388054.512822524</v>
      </c>
      <c r="AB271" s="2">
        <f t="shared" si="21"/>
        <v>420000</v>
      </c>
      <c r="AC271" s="2">
        <f t="shared" si="44"/>
        <v>66886991.081414357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202</v>
      </c>
      <c r="C272" s="7"/>
      <c r="D272" s="2" t="e">
        <f t="shared" si="12"/>
        <v>#N/A</v>
      </c>
      <c r="E272" s="2" t="e">
        <f t="shared" si="22"/>
        <v>#N/A</v>
      </c>
      <c r="F272" s="2">
        <v>1369440.5256575346</v>
      </c>
      <c r="G272" s="2">
        <f t="shared" si="47"/>
        <v>789997.71428571432</v>
      </c>
      <c r="H272" s="2">
        <f t="shared" si="45"/>
        <v>164846707.65284261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2625346.7142857197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1389560.3181272447</v>
      </c>
      <c r="Q272" s="2">
        <f t="shared" si="48"/>
        <v>800000</v>
      </c>
      <c r="R272" s="2">
        <f t="shared" si="46"/>
        <v>167305043.30852264</v>
      </c>
      <c r="S272" s="2">
        <f t="shared" si="17"/>
        <v>789997.71428570151</v>
      </c>
      <c r="T272" s="2">
        <f t="shared" si="18"/>
        <v>10002.285714285914</v>
      </c>
      <c r="U272" s="2">
        <f t="shared" si="19"/>
        <v>800000</v>
      </c>
      <c r="V272" s="2">
        <f t="shared" si="34"/>
        <v>98486899.652843013</v>
      </c>
      <c r="W272" s="2">
        <f t="shared" si="20"/>
        <v>789997.71428571641</v>
      </c>
      <c r="X272" s="2">
        <f t="shared" si="6"/>
        <v>10002.285714283586</v>
      </c>
      <c r="Y272" s="2">
        <f t="shared" si="43"/>
        <v>68818143.655679584</v>
      </c>
      <c r="Z272" s="2" t="str">
        <f t="shared" si="8"/>
        <v>MEEP</v>
      </c>
      <c r="AA272" s="2">
        <f>IF(Z272="HERE",Y272,AA271+Graph!$G$1*1000)</f>
        <v>84808054.512822524</v>
      </c>
      <c r="AB272" s="2">
        <f t="shared" si="21"/>
        <v>420000</v>
      </c>
      <c r="AC272" s="2">
        <f t="shared" si="44"/>
        <v>66886991.081414357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203</v>
      </c>
      <c r="C273" s="7"/>
      <c r="D273" s="2" t="e">
        <f t="shared" si="12"/>
        <v>#N/A</v>
      </c>
      <c r="E273" s="2" t="e">
        <f t="shared" si="22"/>
        <v>#N/A</v>
      </c>
      <c r="F273" s="2">
        <v>1373947.7194368541</v>
      </c>
      <c r="G273" s="2">
        <f t="shared" si="47"/>
        <v>789997.71428571432</v>
      </c>
      <c r="H273" s="2">
        <f t="shared" si="45"/>
        <v>165636705.36712831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2635349.0000000056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1394141.9027611017</v>
      </c>
      <c r="Q273" s="2">
        <f t="shared" si="48"/>
        <v>800000</v>
      </c>
      <c r="R273" s="2">
        <f t="shared" si="46"/>
        <v>168105043.30852264</v>
      </c>
      <c r="S273" s="2">
        <f t="shared" si="17"/>
        <v>789997.71428570151</v>
      </c>
      <c r="T273" s="2">
        <f t="shared" si="18"/>
        <v>10002.285714285914</v>
      </c>
      <c r="U273" s="2">
        <f t="shared" si="19"/>
        <v>800000</v>
      </c>
      <c r="V273" s="2">
        <f t="shared" si="34"/>
        <v>99276897.36712873</v>
      </c>
      <c r="W273" s="2">
        <f t="shared" si="20"/>
        <v>789997.71428571641</v>
      </c>
      <c r="X273" s="2">
        <f t="shared" si="6"/>
        <v>10002.285714283586</v>
      </c>
      <c r="Y273" s="2">
        <f t="shared" si="43"/>
        <v>68828145.941393867</v>
      </c>
      <c r="Z273" s="2" t="str">
        <f t="shared" si="8"/>
        <v>MEEP</v>
      </c>
      <c r="AA273" s="2">
        <f>IF(Z273="HERE",Y273,AA272+Graph!$G$1*1000)</f>
        <v>85228054.512822524</v>
      </c>
      <c r="AB273" s="2">
        <f t="shared" si="21"/>
        <v>420000</v>
      </c>
      <c r="AC273" s="2">
        <f t="shared" si="44"/>
        <v>66886991.081414357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204</v>
      </c>
      <c r="C274" s="7"/>
      <c r="D274" s="2" t="e">
        <f t="shared" si="12"/>
        <v>#N/A</v>
      </c>
      <c r="E274" s="2" t="e">
        <f t="shared" si="22"/>
        <v>#N/A</v>
      </c>
      <c r="F274" s="2">
        <v>1378454.9132162035</v>
      </c>
      <c r="G274" s="2">
        <f t="shared" si="47"/>
        <v>789997.71428571432</v>
      </c>
      <c r="H274" s="2">
        <f t="shared" si="45"/>
        <v>166426703.08141401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2645351.2857142915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1398723.4873949587</v>
      </c>
      <c r="Q274" s="2">
        <f t="shared" si="48"/>
        <v>800000</v>
      </c>
      <c r="R274" s="2">
        <f t="shared" si="46"/>
        <v>168905043.30852264</v>
      </c>
      <c r="S274" s="2">
        <f t="shared" si="17"/>
        <v>789997.71428570151</v>
      </c>
      <c r="T274" s="2">
        <f t="shared" si="18"/>
        <v>10002.285714285914</v>
      </c>
      <c r="U274" s="2">
        <f t="shared" si="19"/>
        <v>800000</v>
      </c>
      <c r="V274" s="2">
        <f t="shared" si="34"/>
        <v>100066895.08141445</v>
      </c>
      <c r="W274" s="2">
        <f t="shared" si="20"/>
        <v>789997.71428571641</v>
      </c>
      <c r="X274" s="2">
        <f t="shared" si="6"/>
        <v>10002.285714283586</v>
      </c>
      <c r="Y274" s="2">
        <f t="shared" si="43"/>
        <v>68838148.227108151</v>
      </c>
      <c r="Z274" s="2" t="str">
        <f t="shared" si="8"/>
        <v>MEEP</v>
      </c>
      <c r="AA274" s="2">
        <f>IF(Z274="HERE",Y274,AA273+Graph!$G$1*1000)</f>
        <v>85648054.512822524</v>
      </c>
      <c r="AB274" s="2">
        <f t="shared" si="21"/>
        <v>420000</v>
      </c>
      <c r="AC274" s="2">
        <f t="shared" si="44"/>
        <v>66886991.081414357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205</v>
      </c>
      <c r="C275" s="7"/>
      <c r="D275" s="2" t="e">
        <f t="shared" si="12"/>
        <v>#N/A</v>
      </c>
      <c r="E275" s="2" t="e">
        <f t="shared" si="22"/>
        <v>#N/A</v>
      </c>
      <c r="F275" s="2">
        <v>1382962.106995523</v>
      </c>
      <c r="G275" s="2">
        <f t="shared" si="47"/>
        <v>789997.71428571432</v>
      </c>
      <c r="H275" s="2">
        <f t="shared" si="45"/>
        <v>167216700.79569972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2655353.5714285774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1403305.0720288157</v>
      </c>
      <c r="Q275" s="2">
        <f t="shared" si="48"/>
        <v>800000</v>
      </c>
      <c r="R275" s="2">
        <f t="shared" si="46"/>
        <v>169705043.30852264</v>
      </c>
      <c r="S275" s="2">
        <f t="shared" si="17"/>
        <v>789997.71428570151</v>
      </c>
      <c r="T275" s="2">
        <f t="shared" si="18"/>
        <v>10002.285714285914</v>
      </c>
      <c r="U275" s="2">
        <f t="shared" si="19"/>
        <v>800000</v>
      </c>
      <c r="V275" s="2">
        <f t="shared" si="34"/>
        <v>100856892.79570016</v>
      </c>
      <c r="W275" s="2">
        <f t="shared" si="20"/>
        <v>789997.71428571641</v>
      </c>
      <c r="X275" s="2">
        <f t="shared" si="6"/>
        <v>10002.285714283586</v>
      </c>
      <c r="Y275" s="2">
        <f t="shared" si="43"/>
        <v>68848150.512822434</v>
      </c>
      <c r="Z275" s="2" t="str">
        <f t="shared" si="8"/>
        <v>MEEP</v>
      </c>
      <c r="AA275" s="2">
        <f>IF(Z275="HERE",Y275,AA274+Graph!$G$1*1000)</f>
        <v>86068054.512822524</v>
      </c>
      <c r="AB275" s="2">
        <f t="shared" si="21"/>
        <v>420000</v>
      </c>
      <c r="AC275" s="2">
        <f t="shared" si="44"/>
        <v>66886991.081414357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206</v>
      </c>
      <c r="C276" s="7"/>
      <c r="D276" s="2" t="e">
        <f t="shared" si="12"/>
        <v>#N/A</v>
      </c>
      <c r="E276" s="2" t="e">
        <f t="shared" si="22"/>
        <v>#N/A</v>
      </c>
      <c r="F276" s="2">
        <v>1387469.3007748425</v>
      </c>
      <c r="G276" s="2">
        <f t="shared" si="47"/>
        <v>789997.71428571432</v>
      </c>
      <c r="H276" s="2">
        <f t="shared" si="45"/>
        <v>168006698.50998542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2665355.8571428633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1407886.656662643</v>
      </c>
      <c r="Q276" s="2">
        <f t="shared" si="48"/>
        <v>800000</v>
      </c>
      <c r="R276" s="2">
        <f t="shared" si="46"/>
        <v>170505043.30852264</v>
      </c>
      <c r="S276" s="2">
        <f t="shared" si="17"/>
        <v>789997.71428570151</v>
      </c>
      <c r="T276" s="2">
        <f t="shared" si="18"/>
        <v>10002.285714285914</v>
      </c>
      <c r="U276" s="2">
        <f t="shared" si="19"/>
        <v>800000</v>
      </c>
      <c r="V276" s="2">
        <f t="shared" si="34"/>
        <v>101646890.50998588</v>
      </c>
      <c r="W276" s="2">
        <f t="shared" si="20"/>
        <v>789997.71428571641</v>
      </c>
      <c r="X276" s="2">
        <f t="shared" si="6"/>
        <v>10002.285714283586</v>
      </c>
      <c r="Y276" s="2">
        <f t="shared" si="43"/>
        <v>68858152.798536718</v>
      </c>
      <c r="Z276" s="2" t="str">
        <f t="shared" si="8"/>
        <v>MEEP</v>
      </c>
      <c r="AA276" s="2">
        <f>IF(Z276="HERE",Y276,AA275+Graph!$G$1*1000)</f>
        <v>86488054.512822524</v>
      </c>
      <c r="AB276" s="2">
        <f t="shared" si="21"/>
        <v>420000</v>
      </c>
      <c r="AC276" s="2">
        <f t="shared" si="44"/>
        <v>66886991.081414357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207</v>
      </c>
      <c r="C277" s="7"/>
      <c r="D277" s="2" t="e">
        <f t="shared" si="12"/>
        <v>#N/A</v>
      </c>
      <c r="E277" s="2" t="e">
        <f t="shared" si="22"/>
        <v>#N/A</v>
      </c>
      <c r="F277" s="2">
        <v>1391976.4945541918</v>
      </c>
      <c r="G277" s="2">
        <f t="shared" si="47"/>
        <v>789997.71428571432</v>
      </c>
      <c r="H277" s="2">
        <f t="shared" si="45"/>
        <v>168796696.22427112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2675358.1428571492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1412468.2412965</v>
      </c>
      <c r="Q277" s="2">
        <f t="shared" si="48"/>
        <v>800000</v>
      </c>
      <c r="R277" s="2">
        <f t="shared" si="46"/>
        <v>171305043.30852264</v>
      </c>
      <c r="S277" s="2">
        <f t="shared" si="17"/>
        <v>789997.71428570151</v>
      </c>
      <c r="T277" s="2">
        <f t="shared" si="18"/>
        <v>10002.285714285914</v>
      </c>
      <c r="U277" s="2">
        <f t="shared" si="19"/>
        <v>800000</v>
      </c>
      <c r="V277" s="2">
        <f t="shared" si="34"/>
        <v>102436888.2242716</v>
      </c>
      <c r="W277" s="2">
        <f t="shared" si="20"/>
        <v>789997.71428571641</v>
      </c>
      <c r="X277" s="2">
        <f t="shared" si="6"/>
        <v>10002.285714283586</v>
      </c>
      <c r="Y277" s="2">
        <f t="shared" si="43"/>
        <v>68868155.084251001</v>
      </c>
      <c r="Z277" s="2" t="str">
        <f t="shared" si="8"/>
        <v>MEEP</v>
      </c>
      <c r="AA277" s="2">
        <f>IF(Z277="HERE",Y277,AA276+Graph!$G$1*1000)</f>
        <v>86908054.512822524</v>
      </c>
      <c r="AB277" s="2">
        <f t="shared" si="21"/>
        <v>420000</v>
      </c>
      <c r="AC277" s="2">
        <f t="shared" si="44"/>
        <v>66886991.081414357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208</v>
      </c>
      <c r="C278" s="7"/>
      <c r="D278" s="2" t="e">
        <f t="shared" si="12"/>
        <v>#N/A</v>
      </c>
      <c r="E278" s="2" t="e">
        <f t="shared" si="22"/>
        <v>#N/A</v>
      </c>
      <c r="F278" s="2">
        <v>1396483.6883335114</v>
      </c>
      <c r="G278" s="2">
        <f t="shared" si="47"/>
        <v>789997.71428571432</v>
      </c>
      <c r="H278" s="2">
        <f t="shared" si="45"/>
        <v>169586693.93855682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2685360.4285714352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1417049.825930357</v>
      </c>
      <c r="Q278" s="2">
        <f t="shared" si="48"/>
        <v>800000</v>
      </c>
      <c r="R278" s="2">
        <f t="shared" si="46"/>
        <v>172105043.30852264</v>
      </c>
      <c r="S278" s="2">
        <f t="shared" si="17"/>
        <v>789997.71428570151</v>
      </c>
      <c r="T278" s="2">
        <f t="shared" si="18"/>
        <v>10002.285714285914</v>
      </c>
      <c r="U278" s="2">
        <f t="shared" si="19"/>
        <v>800000</v>
      </c>
      <c r="V278" s="2">
        <f t="shared" si="34"/>
        <v>103226885.93855731</v>
      </c>
      <c r="W278" s="2">
        <f t="shared" si="20"/>
        <v>789997.71428571641</v>
      </c>
      <c r="X278" s="2">
        <f t="shared" si="6"/>
        <v>10002.285714283586</v>
      </c>
      <c r="Y278" s="2">
        <f t="shared" si="43"/>
        <v>68878157.369965285</v>
      </c>
      <c r="Z278" s="2" t="str">
        <f t="shared" si="8"/>
        <v>MEEP</v>
      </c>
      <c r="AA278" s="2">
        <f>IF(Z278="HERE",Y278,AA277+Graph!$G$1*1000)</f>
        <v>87328054.512822524</v>
      </c>
      <c r="AB278" s="2">
        <f t="shared" si="21"/>
        <v>420000</v>
      </c>
      <c r="AC278" s="2">
        <f t="shared" si="44"/>
        <v>66886991.081414357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209</v>
      </c>
      <c r="C279" s="7"/>
      <c r="D279" s="2" t="e">
        <f t="shared" si="12"/>
        <v>#N/A</v>
      </c>
      <c r="E279" s="2" t="e">
        <f t="shared" si="22"/>
        <v>#N/A</v>
      </c>
      <c r="F279" s="2">
        <v>1400990.8821128309</v>
      </c>
      <c r="G279" s="2">
        <f t="shared" si="47"/>
        <v>789997.71428571432</v>
      </c>
      <c r="H279" s="2">
        <f t="shared" si="45"/>
        <v>170376691.65284252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2695362.7142857211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1421631.410564214</v>
      </c>
      <c r="Q279" s="2">
        <f t="shared" si="48"/>
        <v>800000</v>
      </c>
      <c r="R279" s="2">
        <f t="shared" si="46"/>
        <v>172905043.30852264</v>
      </c>
      <c r="S279" s="2">
        <f t="shared" si="17"/>
        <v>789997.71428570151</v>
      </c>
      <c r="T279" s="2">
        <f t="shared" si="18"/>
        <v>10002.285714285914</v>
      </c>
      <c r="U279" s="2">
        <f t="shared" si="19"/>
        <v>800000</v>
      </c>
      <c r="V279" s="2">
        <f t="shared" si="34"/>
        <v>104016883.65284303</v>
      </c>
      <c r="W279" s="2">
        <f t="shared" si="20"/>
        <v>789997.71428571641</v>
      </c>
      <c r="X279" s="2">
        <f t="shared" si="6"/>
        <v>10002.285714283586</v>
      </c>
      <c r="Y279" s="2">
        <f t="shared" si="43"/>
        <v>68888159.655679569</v>
      </c>
      <c r="Z279" s="2" t="str">
        <f t="shared" si="8"/>
        <v>MEEP</v>
      </c>
      <c r="AA279" s="2">
        <f>IF(Z279="HERE",Y279,AA278+Graph!$G$1*1000)</f>
        <v>87748054.512822524</v>
      </c>
      <c r="AB279" s="2">
        <f t="shared" si="21"/>
        <v>420000</v>
      </c>
      <c r="AC279" s="2">
        <f t="shared" si="44"/>
        <v>66886991.081414357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210</v>
      </c>
      <c r="C280" s="7"/>
      <c r="D280" s="2" t="e">
        <f t="shared" si="12"/>
        <v>#N/A</v>
      </c>
      <c r="E280" s="2" t="e">
        <f t="shared" si="22"/>
        <v>#N/A</v>
      </c>
      <c r="F280" s="2">
        <v>1405498.0758921802</v>
      </c>
      <c r="G280" s="2">
        <f t="shared" si="47"/>
        <v>789997.71428571432</v>
      </c>
      <c r="H280" s="2">
        <f t="shared" si="45"/>
        <v>171166689.36712822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2705365.000000007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1426212.995198071</v>
      </c>
      <c r="Q280" s="2">
        <f t="shared" si="48"/>
        <v>800000</v>
      </c>
      <c r="R280" s="2">
        <f t="shared" si="46"/>
        <v>173705043.30852264</v>
      </c>
      <c r="S280" s="2">
        <f t="shared" si="17"/>
        <v>789997.71428570151</v>
      </c>
      <c r="T280" s="2">
        <f t="shared" si="18"/>
        <v>10002.285714285914</v>
      </c>
      <c r="U280" s="2">
        <f t="shared" si="19"/>
        <v>800000</v>
      </c>
      <c r="V280" s="2">
        <f t="shared" si="34"/>
        <v>104806881.36712874</v>
      </c>
      <c r="W280" s="2">
        <f t="shared" si="20"/>
        <v>789997.71428571641</v>
      </c>
      <c r="X280" s="2">
        <f t="shared" si="6"/>
        <v>10002.285714283586</v>
      </c>
      <c r="Y280" s="2">
        <f t="shared" si="43"/>
        <v>68898161.941393852</v>
      </c>
      <c r="Z280" s="2" t="str">
        <f t="shared" si="8"/>
        <v>MEEP</v>
      </c>
      <c r="AA280" s="2">
        <f>IF(Z280="HERE",Y280,AA279+Graph!$G$1*1000)</f>
        <v>88168054.512822524</v>
      </c>
      <c r="AB280" s="2">
        <f t="shared" si="21"/>
        <v>420000</v>
      </c>
      <c r="AC280" s="2">
        <f t="shared" si="44"/>
        <v>66886991.081414357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211</v>
      </c>
      <c r="C281" s="7"/>
      <c r="D281" s="2" t="e">
        <f t="shared" si="12"/>
        <v>#N/A</v>
      </c>
      <c r="E281" s="2" t="e">
        <f t="shared" si="22"/>
        <v>#N/A</v>
      </c>
      <c r="F281" s="2">
        <v>1410005.2696714997</v>
      </c>
      <c r="G281" s="2">
        <f t="shared" si="47"/>
        <v>789997.71428571432</v>
      </c>
      <c r="H281" s="2">
        <f t="shared" si="45"/>
        <v>171956687.08141392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2715367.2857142929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1430794.579831928</v>
      </c>
      <c r="Q281" s="2">
        <f t="shared" si="48"/>
        <v>800000</v>
      </c>
      <c r="R281" s="2">
        <f t="shared" si="46"/>
        <v>174505043.30852264</v>
      </c>
      <c r="S281" s="2">
        <f t="shared" si="17"/>
        <v>789997.71428570151</v>
      </c>
      <c r="T281" s="2">
        <f t="shared" si="18"/>
        <v>10002.285714285914</v>
      </c>
      <c r="U281" s="2">
        <f t="shared" si="19"/>
        <v>800000</v>
      </c>
      <c r="V281" s="2">
        <f t="shared" si="34"/>
        <v>105596879.08141446</v>
      </c>
      <c r="W281" s="2">
        <f t="shared" si="20"/>
        <v>789997.71428571641</v>
      </c>
      <c r="X281" s="2">
        <f t="shared" si="6"/>
        <v>10002.285714283586</v>
      </c>
      <c r="Y281" s="2">
        <f t="shared" si="43"/>
        <v>68908164.227108136</v>
      </c>
      <c r="Z281" s="2" t="str">
        <f t="shared" si="8"/>
        <v>MEEP</v>
      </c>
      <c r="AA281" s="2">
        <f>IF(Z281="HERE",Y281,AA280+Graph!$G$1*1000)</f>
        <v>88588054.512822524</v>
      </c>
      <c r="AB281" s="2">
        <f t="shared" si="21"/>
        <v>420000</v>
      </c>
      <c r="AC281" s="2">
        <f t="shared" si="44"/>
        <v>66886991.081414357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212</v>
      </c>
      <c r="C282" s="7"/>
      <c r="D282" s="2" t="e">
        <f t="shared" si="12"/>
        <v>#N/A</v>
      </c>
      <c r="E282" s="2" t="e">
        <f t="shared" si="22"/>
        <v>#N/A</v>
      </c>
      <c r="F282" s="2">
        <v>1414512.4634508491</v>
      </c>
      <c r="G282" s="2">
        <f t="shared" si="47"/>
        <v>789997.71428571432</v>
      </c>
      <c r="H282" s="2">
        <f t="shared" si="45"/>
        <v>172746684.79569963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2725369.5714285788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1435376.164465785</v>
      </c>
      <c r="Q282" s="2">
        <f t="shared" si="48"/>
        <v>800000</v>
      </c>
      <c r="R282" s="2">
        <f t="shared" si="46"/>
        <v>175305043.30852264</v>
      </c>
      <c r="S282" s="2">
        <f t="shared" si="17"/>
        <v>789997.71428570151</v>
      </c>
      <c r="T282" s="2">
        <f t="shared" si="18"/>
        <v>10002.285714285914</v>
      </c>
      <c r="U282" s="2">
        <f t="shared" si="19"/>
        <v>800000</v>
      </c>
      <c r="V282" s="2">
        <f t="shared" si="34"/>
        <v>106386876.79570018</v>
      </c>
      <c r="W282" s="2">
        <f t="shared" si="20"/>
        <v>789997.71428571641</v>
      </c>
      <c r="X282" s="2">
        <f t="shared" si="6"/>
        <v>10002.285714283586</v>
      </c>
      <c r="Y282" s="2">
        <f t="shared" si="43"/>
        <v>68918166.512822419</v>
      </c>
      <c r="Z282" s="2" t="str">
        <f t="shared" si="8"/>
        <v>MEEP</v>
      </c>
      <c r="AA282" s="2">
        <f>IF(Z282="HERE",Y282,AA281+Graph!$G$1*1000)</f>
        <v>89008054.512822524</v>
      </c>
      <c r="AB282" s="2">
        <f t="shared" si="21"/>
        <v>420000</v>
      </c>
      <c r="AC282" s="2">
        <f t="shared" si="44"/>
        <v>66886991.081414357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213</v>
      </c>
      <c r="C283" s="7"/>
      <c r="D283" s="2" t="e">
        <f t="shared" si="12"/>
        <v>#N/A</v>
      </c>
      <c r="E283" s="2" t="e">
        <f t="shared" si="22"/>
        <v>#N/A</v>
      </c>
      <c r="F283" s="2">
        <v>1419019.6572301686</v>
      </c>
      <c r="G283" s="2">
        <f t="shared" si="47"/>
        <v>789997.71428571432</v>
      </c>
      <c r="H283" s="2">
        <f t="shared" si="45"/>
        <v>173536682.50998533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2735371.8571428647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1439957.749099642</v>
      </c>
      <c r="Q283" s="2">
        <f t="shared" si="48"/>
        <v>800000</v>
      </c>
      <c r="R283" s="2">
        <f t="shared" si="46"/>
        <v>176105043.30852264</v>
      </c>
      <c r="S283" s="2">
        <f t="shared" si="17"/>
        <v>789997.71428570151</v>
      </c>
      <c r="T283" s="2">
        <f t="shared" si="18"/>
        <v>10002.285714285914</v>
      </c>
      <c r="U283" s="2">
        <f t="shared" si="19"/>
        <v>800000</v>
      </c>
      <c r="V283" s="2">
        <f t="shared" si="34"/>
        <v>107176874.50998589</v>
      </c>
      <c r="W283" s="2">
        <f t="shared" si="20"/>
        <v>789997.71428571641</v>
      </c>
      <c r="X283" s="2">
        <f t="shared" si="6"/>
        <v>10002.285714283586</v>
      </c>
      <c r="Y283" s="2">
        <f t="shared" si="43"/>
        <v>68928168.798536703</v>
      </c>
      <c r="Z283" s="2" t="str">
        <f t="shared" si="8"/>
        <v>MEEP</v>
      </c>
      <c r="AA283" s="2">
        <f>IF(Z283="HERE",Y283,AA282+Graph!$G$1*1000)</f>
        <v>89428054.512822524</v>
      </c>
      <c r="AB283" s="2">
        <f t="shared" si="21"/>
        <v>420000</v>
      </c>
      <c r="AC283" s="2">
        <f t="shared" si="44"/>
        <v>66886991.081414357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214</v>
      </c>
      <c r="C284" s="7"/>
      <c r="D284" s="2" t="e">
        <f t="shared" si="12"/>
        <v>#N/A</v>
      </c>
      <c r="E284" s="2" t="e">
        <f t="shared" si="22"/>
        <v>#N/A</v>
      </c>
      <c r="F284" s="2">
        <v>1423526.8510094881</v>
      </c>
      <c r="G284" s="2">
        <f t="shared" si="47"/>
        <v>789997.71428571432</v>
      </c>
      <c r="H284" s="2">
        <f t="shared" si="45"/>
        <v>174326680.22427103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2745374.1428571506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1444539.3337334692</v>
      </c>
      <c r="Q284" s="2">
        <f t="shared" si="48"/>
        <v>800000</v>
      </c>
      <c r="R284" s="2">
        <f t="shared" si="46"/>
        <v>176905043.30852264</v>
      </c>
      <c r="S284" s="2">
        <f t="shared" si="17"/>
        <v>789997.71428570151</v>
      </c>
      <c r="T284" s="2">
        <f t="shared" si="18"/>
        <v>10002.285714285914</v>
      </c>
      <c r="U284" s="2">
        <f t="shared" si="19"/>
        <v>800000</v>
      </c>
      <c r="V284" s="2">
        <f t="shared" si="34"/>
        <v>107966872.22427161</v>
      </c>
      <c r="W284" s="2">
        <f t="shared" si="20"/>
        <v>789997.71428571641</v>
      </c>
      <c r="X284" s="2">
        <f t="shared" si="6"/>
        <v>10002.285714283586</v>
      </c>
      <c r="Y284" s="2">
        <f t="shared" si="43"/>
        <v>68938171.084250987</v>
      </c>
      <c r="Z284" s="2" t="str">
        <f t="shared" si="8"/>
        <v>MEEP</v>
      </c>
      <c r="AA284" s="2">
        <f>IF(Z284="HERE",Y284,AA283+Graph!$G$1*1000)</f>
        <v>89848054.512822524</v>
      </c>
      <c r="AB284" s="2">
        <f t="shared" si="21"/>
        <v>420000</v>
      </c>
      <c r="AC284" s="2">
        <f t="shared" si="44"/>
        <v>66886991.081414357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215</v>
      </c>
      <c r="C285" s="7"/>
      <c r="D285" s="2" t="e">
        <f t="shared" si="12"/>
        <v>#N/A</v>
      </c>
      <c r="E285" s="2" t="e">
        <f t="shared" si="22"/>
        <v>#N/A</v>
      </c>
      <c r="F285" s="2">
        <v>1428034.0447888374</v>
      </c>
      <c r="G285" s="2">
        <f t="shared" si="47"/>
        <v>789997.71428571432</v>
      </c>
      <c r="H285" s="2">
        <f t="shared" si="45"/>
        <v>175116677.93855673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2755376.4285714366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1449120.9183673263</v>
      </c>
      <c r="Q285" s="2">
        <f t="shared" si="48"/>
        <v>800000</v>
      </c>
      <c r="R285" s="2">
        <f t="shared" si="46"/>
        <v>177705043.30852264</v>
      </c>
      <c r="S285" s="2">
        <f t="shared" si="17"/>
        <v>789997.71428570151</v>
      </c>
      <c r="T285" s="2">
        <f t="shared" si="18"/>
        <v>10002.285714285914</v>
      </c>
      <c r="U285" s="2">
        <f t="shared" si="19"/>
        <v>800000</v>
      </c>
      <c r="V285" s="2">
        <f t="shared" si="34"/>
        <v>108756869.93855733</v>
      </c>
      <c r="W285" s="2">
        <f t="shared" si="20"/>
        <v>789997.71428571641</v>
      </c>
      <c r="X285" s="2">
        <f t="shared" si="6"/>
        <v>10002.285714283586</v>
      </c>
      <c r="Y285" s="2">
        <f t="shared" si="43"/>
        <v>68948173.36996527</v>
      </c>
      <c r="Z285" s="2" t="str">
        <f t="shared" si="8"/>
        <v>MEEP</v>
      </c>
      <c r="AA285" s="2">
        <f>IF(Z285="HERE",Y285,AA284+Graph!$G$1*1000)</f>
        <v>90268054.512822524</v>
      </c>
      <c r="AB285" s="2">
        <f t="shared" si="21"/>
        <v>420000</v>
      </c>
      <c r="AC285" s="2">
        <f t="shared" si="44"/>
        <v>66886991.081414357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216</v>
      </c>
      <c r="C286" s="7"/>
      <c r="D286" s="2" t="e">
        <f t="shared" si="12"/>
        <v>#N/A</v>
      </c>
      <c r="E286" s="2" t="e">
        <f t="shared" si="22"/>
        <v>#N/A</v>
      </c>
      <c r="F286" s="2">
        <v>1432541.238568157</v>
      </c>
      <c r="G286" s="2">
        <f t="shared" si="47"/>
        <v>789997.71428571432</v>
      </c>
      <c r="H286" s="2">
        <f t="shared" si="45"/>
        <v>175906675.65284243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2765378.7142857225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1453702.5030011833</v>
      </c>
      <c r="Q286" s="2">
        <f t="shared" si="48"/>
        <v>800000</v>
      </c>
      <c r="R286" s="2">
        <f t="shared" si="46"/>
        <v>178505043.30852264</v>
      </c>
      <c r="S286" s="2">
        <f t="shared" si="17"/>
        <v>789997.71428570151</v>
      </c>
      <c r="T286" s="2">
        <f t="shared" si="18"/>
        <v>10002.285714285914</v>
      </c>
      <c r="U286" s="2">
        <f t="shared" si="19"/>
        <v>800000</v>
      </c>
      <c r="V286" s="2">
        <f t="shared" si="34"/>
        <v>109546867.65284304</v>
      </c>
      <c r="W286" s="2">
        <f t="shared" si="20"/>
        <v>789997.71428571641</v>
      </c>
      <c r="X286" s="2">
        <f t="shared" ref="X286:X385" si="51">SUM(U286-W286)</f>
        <v>10002.285714283586</v>
      </c>
      <c r="Y286" s="2">
        <f t="shared" si="43"/>
        <v>68958175.655679554</v>
      </c>
      <c r="Z286" s="2" t="str">
        <f t="shared" ref="Z286:Z385" si="52">IF(V286&lt;Y286,"HERE","MEEP")</f>
        <v>MEEP</v>
      </c>
      <c r="AA286" s="2">
        <f>IF(Z286="HERE",Y286,AA285+Graph!$G$1*1000)</f>
        <v>90688054.512822524</v>
      </c>
      <c r="AB286" s="2">
        <f t="shared" si="21"/>
        <v>420000</v>
      </c>
      <c r="AC286" s="2">
        <f t="shared" si="44"/>
        <v>66886991.081414357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217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1437048.4323474765</v>
      </c>
      <c r="G287" s="2">
        <f t="shared" si="47"/>
        <v>789997.71428571432</v>
      </c>
      <c r="H287" s="2">
        <f t="shared" si="45"/>
        <v>176696673.36712813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2775381.0000000084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1458284.0876350403</v>
      </c>
      <c r="Q287" s="2">
        <f t="shared" si="48"/>
        <v>800000</v>
      </c>
      <c r="R287" s="2">
        <f t="shared" si="46"/>
        <v>179305043.30852264</v>
      </c>
      <c r="S287" s="2">
        <f t="shared" ref="S287:S385" si="58">SUM(H287-H286)</f>
        <v>789997.71428570151</v>
      </c>
      <c r="T287" s="2">
        <f t="shared" ref="T287:T385" si="59">SUM(L287-L286)</f>
        <v>10002.285714285914</v>
      </c>
      <c r="U287" s="2">
        <f t="shared" ref="U287:U385" si="60">SUM(R287-R286)</f>
        <v>800000</v>
      </c>
      <c r="V287" s="2">
        <f t="shared" si="34"/>
        <v>110336865.36712876</v>
      </c>
      <c r="W287" s="2">
        <f t="shared" ref="W287:W385" si="61">SUM(V287-V286)</f>
        <v>789997.71428571641</v>
      </c>
      <c r="X287" s="2">
        <f t="shared" si="51"/>
        <v>10002.285714283586</v>
      </c>
      <c r="Y287" s="2">
        <f t="shared" ref="Y287:Y350" si="62">IF(COUNT($C288)=0,IF(COUNT($C287)=1,C287,SUM(Y286+X287)),C287)</f>
        <v>68968177.941393837</v>
      </c>
      <c r="Z287" s="2" t="str">
        <f t="shared" si="52"/>
        <v>MEEP</v>
      </c>
      <c r="AA287" s="2">
        <f>IF(Z287="HERE",Y287,AA286+Graph!$G$1*1000)</f>
        <v>91108054.512822524</v>
      </c>
      <c r="AB287" s="2">
        <f t="shared" ref="AB287:AB385" si="63">SUM(AA287-AA286)</f>
        <v>420000</v>
      </c>
      <c r="AC287" s="2">
        <f t="shared" ref="AC287:AC350" si="64">IF(Z288="HERE",V287,AC286)</f>
        <v>66886991.081414357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218</v>
      </c>
      <c r="C288" s="7"/>
      <c r="D288" s="2" t="e">
        <f t="shared" si="55"/>
        <v>#N/A</v>
      </c>
      <c r="E288" s="2" t="e">
        <f t="shared" si="22"/>
        <v>#N/A</v>
      </c>
      <c r="F288" s="2">
        <v>1441555.6261268258</v>
      </c>
      <c r="G288" s="2">
        <f t="shared" si="47"/>
        <v>789997.71428571432</v>
      </c>
      <c r="H288" s="2">
        <f t="shared" ref="H288:H351" si="65">IF(COUNT($C289)=0,IF(COUNT($C288)=1,C288,SUM(H287+G288)),C288)</f>
        <v>177486671.08141384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2785383.2857142943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1462865.6722688973</v>
      </c>
      <c r="Q288" s="2">
        <f t="shared" si="48"/>
        <v>800000</v>
      </c>
      <c r="R288" s="2">
        <f t="shared" ref="R288:R351" si="66">IF(COUNT($C289)=0,IF(COUNT($C288)=1,M288,SUM(R287+Q288)),M288)</f>
        <v>180105043.30852264</v>
      </c>
      <c r="S288" s="2">
        <f t="shared" si="58"/>
        <v>789997.71428570151</v>
      </c>
      <c r="T288" s="2">
        <f t="shared" si="59"/>
        <v>10002.285714285914</v>
      </c>
      <c r="U288" s="2">
        <f t="shared" si="60"/>
        <v>800000</v>
      </c>
      <c r="V288" s="2">
        <f t="shared" si="34"/>
        <v>111126863.08141448</v>
      </c>
      <c r="W288" s="2">
        <f t="shared" si="61"/>
        <v>789997.71428571641</v>
      </c>
      <c r="X288" s="2">
        <f t="shared" si="51"/>
        <v>10002.285714283586</v>
      </c>
      <c r="Y288" s="2">
        <f t="shared" si="62"/>
        <v>68978180.227108121</v>
      </c>
      <c r="Z288" s="2" t="str">
        <f t="shared" si="52"/>
        <v>MEEP</v>
      </c>
      <c r="AA288" s="2">
        <f>IF(Z288="HERE",Y288,AA287+Graph!$G$1*1000)</f>
        <v>91528054.512822524</v>
      </c>
      <c r="AB288" s="2">
        <f t="shared" si="63"/>
        <v>420000</v>
      </c>
      <c r="AC288" s="2">
        <f t="shared" si="64"/>
        <v>66886991.081414357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219</v>
      </c>
      <c r="C289" s="7"/>
      <c r="D289" s="2" t="e">
        <f t="shared" si="55"/>
        <v>#N/A</v>
      </c>
      <c r="E289" s="2" t="e">
        <f t="shared" si="22"/>
        <v>#N/A</v>
      </c>
      <c r="F289" s="2">
        <v>1446062.8199061453</v>
      </c>
      <c r="G289" s="2">
        <f t="shared" si="47"/>
        <v>789997.71428571432</v>
      </c>
      <c r="H289" s="2">
        <f t="shared" si="65"/>
        <v>178276668.79569954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2795385.5714285802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1467447.2569027543</v>
      </c>
      <c r="Q289" s="2">
        <f t="shared" si="48"/>
        <v>800000</v>
      </c>
      <c r="R289" s="2">
        <f t="shared" si="66"/>
        <v>180905043.30852264</v>
      </c>
      <c r="S289" s="2">
        <f t="shared" si="58"/>
        <v>789997.71428570151</v>
      </c>
      <c r="T289" s="2">
        <f t="shared" si="59"/>
        <v>10002.285714285914</v>
      </c>
      <c r="U289" s="2">
        <f t="shared" si="60"/>
        <v>800000</v>
      </c>
      <c r="V289" s="2">
        <f t="shared" si="34"/>
        <v>111916860.79570019</v>
      </c>
      <c r="W289" s="2">
        <f t="shared" si="61"/>
        <v>789997.71428571641</v>
      </c>
      <c r="X289" s="2">
        <f t="shared" si="51"/>
        <v>10002.285714283586</v>
      </c>
      <c r="Y289" s="2">
        <f t="shared" si="62"/>
        <v>68988182.512822405</v>
      </c>
      <c r="Z289" s="2" t="str">
        <f t="shared" si="52"/>
        <v>MEEP</v>
      </c>
      <c r="AA289" s="2">
        <f>IF(Z289="HERE",Y289,AA288+Graph!$G$1*1000)</f>
        <v>91948054.512822524</v>
      </c>
      <c r="AB289" s="2">
        <f t="shared" si="63"/>
        <v>420000</v>
      </c>
      <c r="AC289" s="2">
        <f t="shared" si="64"/>
        <v>66886991.081414357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220</v>
      </c>
      <c r="C290" s="7"/>
      <c r="D290" s="2" t="e">
        <f t="shared" si="55"/>
        <v>#N/A</v>
      </c>
      <c r="E290" s="2" t="e">
        <f t="shared" si="22"/>
        <v>#N/A</v>
      </c>
      <c r="F290" s="2">
        <v>1450570.0136854649</v>
      </c>
      <c r="G290" s="2">
        <f t="shared" si="47"/>
        <v>789997.71428571432</v>
      </c>
      <c r="H290" s="2">
        <f t="shared" si="65"/>
        <v>179066666.50998524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2805387.8571428661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1472028.8415366113</v>
      </c>
      <c r="Q290" s="2">
        <f t="shared" si="48"/>
        <v>800000</v>
      </c>
      <c r="R290" s="2">
        <f t="shared" si="66"/>
        <v>181705043.30852264</v>
      </c>
      <c r="S290" s="2">
        <f t="shared" si="58"/>
        <v>789997.71428570151</v>
      </c>
      <c r="T290" s="2">
        <f t="shared" si="59"/>
        <v>10002.285714285914</v>
      </c>
      <c r="U290" s="2">
        <f t="shared" si="60"/>
        <v>800000</v>
      </c>
      <c r="V290" s="2">
        <f t="shared" si="34"/>
        <v>112706858.50998591</v>
      </c>
      <c r="W290" s="2">
        <f t="shared" si="61"/>
        <v>789997.71428571641</v>
      </c>
      <c r="X290" s="2">
        <f t="shared" si="51"/>
        <v>10002.285714283586</v>
      </c>
      <c r="Y290" s="2">
        <f t="shared" si="62"/>
        <v>68998184.798536688</v>
      </c>
      <c r="Z290" s="2" t="str">
        <f t="shared" si="52"/>
        <v>MEEP</v>
      </c>
      <c r="AA290" s="2">
        <f>IF(Z290="HERE",Y290,AA289+Graph!$G$1*1000)</f>
        <v>92368054.512822524</v>
      </c>
      <c r="AB290" s="2">
        <f t="shared" si="63"/>
        <v>420000</v>
      </c>
      <c r="AC290" s="2">
        <f t="shared" si="64"/>
        <v>66886991.081414357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221</v>
      </c>
      <c r="C291" s="7"/>
      <c r="D291" s="2" t="e">
        <f t="shared" si="55"/>
        <v>#N/A</v>
      </c>
      <c r="E291" s="2" t="e">
        <f t="shared" si="22"/>
        <v>#N/A</v>
      </c>
      <c r="F291" s="2">
        <v>1455077.2074648142</v>
      </c>
      <c r="G291" s="2">
        <f t="shared" si="47"/>
        <v>789997.71428571432</v>
      </c>
      <c r="H291" s="2">
        <f t="shared" si="65"/>
        <v>179856664.22427094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2815390.142857152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1476610.4261704683</v>
      </c>
      <c r="Q291" s="2">
        <f t="shared" si="48"/>
        <v>800000</v>
      </c>
      <c r="R291" s="2">
        <f t="shared" si="66"/>
        <v>182505043.30852264</v>
      </c>
      <c r="S291" s="2">
        <f t="shared" si="58"/>
        <v>789997.71428570151</v>
      </c>
      <c r="T291" s="2">
        <f t="shared" si="59"/>
        <v>10002.285714285914</v>
      </c>
      <c r="U291" s="2">
        <f t="shared" si="60"/>
        <v>800000</v>
      </c>
      <c r="V291" s="2">
        <f t="shared" si="34"/>
        <v>113496856.22427163</v>
      </c>
      <c r="W291" s="2">
        <f t="shared" si="61"/>
        <v>789997.71428571641</v>
      </c>
      <c r="X291" s="2">
        <f t="shared" si="51"/>
        <v>10002.285714283586</v>
      </c>
      <c r="Y291" s="2">
        <f t="shared" si="62"/>
        <v>69008187.084250972</v>
      </c>
      <c r="Z291" s="2" t="str">
        <f t="shared" si="52"/>
        <v>MEEP</v>
      </c>
      <c r="AA291" s="2">
        <f>IF(Z291="HERE",Y291,AA290+Graph!$G$1*1000)</f>
        <v>92788054.512822524</v>
      </c>
      <c r="AB291" s="2">
        <f t="shared" si="63"/>
        <v>420000</v>
      </c>
      <c r="AC291" s="2">
        <f t="shared" si="64"/>
        <v>66886991.081414357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222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1459584.4012441337</v>
      </c>
      <c r="G292" s="2">
        <f t="shared" si="47"/>
        <v>789997.71428571432</v>
      </c>
      <c r="H292" s="2">
        <f t="shared" si="65"/>
        <v>180646661.93855664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2825392.428571438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1481192.0108043253</v>
      </c>
      <c r="Q292" s="2">
        <f t="shared" si="48"/>
        <v>800000</v>
      </c>
      <c r="R292" s="2">
        <f t="shared" si="66"/>
        <v>183305043.30852264</v>
      </c>
      <c r="S292" s="2">
        <f t="shared" si="58"/>
        <v>789997.71428570151</v>
      </c>
      <c r="T292" s="2">
        <f t="shared" si="59"/>
        <v>10002.285714285914</v>
      </c>
      <c r="U292" s="2">
        <f t="shared" si="60"/>
        <v>800000</v>
      </c>
      <c r="V292" s="2">
        <f t="shared" si="34"/>
        <v>114286853.93855734</v>
      </c>
      <c r="W292" s="2">
        <f t="shared" si="61"/>
        <v>789997.71428571641</v>
      </c>
      <c r="X292" s="2">
        <f t="shared" si="51"/>
        <v>10002.285714283586</v>
      </c>
      <c r="Y292" s="2">
        <f t="shared" si="62"/>
        <v>69018189.369965255</v>
      </c>
      <c r="Z292" s="2" t="str">
        <f t="shared" si="52"/>
        <v>MEEP</v>
      </c>
      <c r="AA292" s="2">
        <f>IF(Z292="HERE",Y292,AA291+Graph!$G$1*1000)</f>
        <v>93208054.512822524</v>
      </c>
      <c r="AB292" s="2">
        <f t="shared" si="63"/>
        <v>420000</v>
      </c>
      <c r="AC292" s="2">
        <f t="shared" si="64"/>
        <v>66886991.081414357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223</v>
      </c>
      <c r="C293" s="7"/>
      <c r="D293" s="2" t="e">
        <f t="shared" si="55"/>
        <v>#N/A</v>
      </c>
      <c r="E293" s="2" t="e">
        <f t="shared" si="67"/>
        <v>#N/A</v>
      </c>
      <c r="F293" s="2">
        <v>1464091.5950234532</v>
      </c>
      <c r="G293" s="2">
        <f t="shared" si="47"/>
        <v>789997.71428571432</v>
      </c>
      <c r="H293" s="2">
        <f t="shared" si="65"/>
        <v>181436659.65284234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2835394.7142857239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1485773.5954381526</v>
      </c>
      <c r="Q293" s="2">
        <f t="shared" si="48"/>
        <v>800000</v>
      </c>
      <c r="R293" s="2">
        <f t="shared" si="66"/>
        <v>184105043.30852264</v>
      </c>
      <c r="S293" s="2">
        <f t="shared" si="58"/>
        <v>789997.71428570151</v>
      </c>
      <c r="T293" s="2">
        <f t="shared" si="59"/>
        <v>10002.285714285914</v>
      </c>
      <c r="U293" s="2">
        <f t="shared" si="60"/>
        <v>800000</v>
      </c>
      <c r="V293" s="2">
        <f t="shared" si="34"/>
        <v>115076851.65284306</v>
      </c>
      <c r="W293" s="2">
        <f t="shared" si="61"/>
        <v>789997.71428571641</v>
      </c>
      <c r="X293" s="2">
        <f t="shared" si="51"/>
        <v>10002.285714283586</v>
      </c>
      <c r="Y293" s="2">
        <f t="shared" si="62"/>
        <v>69028191.655679539</v>
      </c>
      <c r="Z293" s="2" t="str">
        <f t="shared" si="52"/>
        <v>MEEP</v>
      </c>
      <c r="AA293" s="2">
        <f>IF(Z293="HERE",Y293,AA292+Graph!$G$1*1000)</f>
        <v>93628054.512822524</v>
      </c>
      <c r="AB293" s="2">
        <f t="shared" si="63"/>
        <v>420000</v>
      </c>
      <c r="AC293" s="2">
        <f t="shared" si="64"/>
        <v>66886991.081414357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224</v>
      </c>
      <c r="C294" s="7"/>
      <c r="D294" s="2" t="e">
        <f t="shared" si="55"/>
        <v>#N/A</v>
      </c>
      <c r="E294" s="2" t="e">
        <f t="shared" si="67"/>
        <v>#N/A</v>
      </c>
      <c r="F294" s="2">
        <v>1468598.7888028026</v>
      </c>
      <c r="G294" s="2">
        <f t="shared" ref="G294:G357" si="70">IF(F294&gt;800000,$AK$31*1000,F294)</f>
        <v>789997.71428571432</v>
      </c>
      <c r="H294" s="2">
        <f t="shared" si="65"/>
        <v>182226657.36712804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2845397.0000000098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1490355.1800720096</v>
      </c>
      <c r="Q294" s="2">
        <f t="shared" ref="Q294:Q357" si="71">IF(P294&gt;800000,800000,P294)</f>
        <v>800000</v>
      </c>
      <c r="R294" s="2">
        <f t="shared" si="66"/>
        <v>184905043.30852264</v>
      </c>
      <c r="S294" s="2">
        <f t="shared" si="58"/>
        <v>789997.71428570151</v>
      </c>
      <c r="T294" s="2">
        <f t="shared" si="59"/>
        <v>10002.285714285914</v>
      </c>
      <c r="U294" s="2">
        <f t="shared" si="60"/>
        <v>800000</v>
      </c>
      <c r="V294" s="2">
        <f t="shared" si="34"/>
        <v>115866849.36712877</v>
      </c>
      <c r="W294" s="2">
        <f t="shared" si="61"/>
        <v>789997.71428571641</v>
      </c>
      <c r="X294" s="2">
        <f t="shared" si="51"/>
        <v>10002.285714283586</v>
      </c>
      <c r="Y294" s="2">
        <f t="shared" si="62"/>
        <v>69038193.941393822</v>
      </c>
      <c r="Z294" s="2" t="str">
        <f t="shared" si="52"/>
        <v>MEEP</v>
      </c>
      <c r="AA294" s="2">
        <f>IF(Z294="HERE",Y294,AA293+Graph!$G$1*1000)</f>
        <v>94048054.512822524</v>
      </c>
      <c r="AB294" s="2">
        <f t="shared" si="63"/>
        <v>420000</v>
      </c>
      <c r="AC294" s="2">
        <f t="shared" si="64"/>
        <v>66886991.081414357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225</v>
      </c>
      <c r="C295" s="7"/>
      <c r="D295" s="2" t="e">
        <f t="shared" si="55"/>
        <v>#N/A</v>
      </c>
      <c r="E295" s="2" t="e">
        <f t="shared" si="67"/>
        <v>#N/A</v>
      </c>
      <c r="F295" s="2">
        <v>1473105.9825821221</v>
      </c>
      <c r="G295" s="2">
        <f t="shared" si="70"/>
        <v>789997.71428571432</v>
      </c>
      <c r="H295" s="2">
        <f t="shared" si="65"/>
        <v>183016655.08141375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2855399.2857142957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1494936.7647058666</v>
      </c>
      <c r="Q295" s="2">
        <f t="shared" si="71"/>
        <v>800000</v>
      </c>
      <c r="R295" s="2">
        <f t="shared" si="66"/>
        <v>185705043.30852264</v>
      </c>
      <c r="S295" s="2">
        <f t="shared" si="58"/>
        <v>789997.71428570151</v>
      </c>
      <c r="T295" s="2">
        <f t="shared" si="59"/>
        <v>10002.285714285914</v>
      </c>
      <c r="U295" s="2">
        <f t="shared" si="60"/>
        <v>800000</v>
      </c>
      <c r="V295" s="2">
        <f t="shared" si="34"/>
        <v>116656847.08141449</v>
      </c>
      <c r="W295" s="2">
        <f t="shared" si="61"/>
        <v>789997.71428571641</v>
      </c>
      <c r="X295" s="2">
        <f t="shared" si="51"/>
        <v>10002.285714283586</v>
      </c>
      <c r="Y295" s="2">
        <f t="shared" si="62"/>
        <v>69048196.227108106</v>
      </c>
      <c r="Z295" s="2" t="str">
        <f t="shared" si="52"/>
        <v>MEEP</v>
      </c>
      <c r="AA295" s="2">
        <f>IF(Z295="HERE",Y295,AA294+Graph!$G$1*1000)</f>
        <v>94468054.512822524</v>
      </c>
      <c r="AB295" s="2">
        <f t="shared" si="63"/>
        <v>420000</v>
      </c>
      <c r="AC295" s="2">
        <f t="shared" si="64"/>
        <v>66886991.081414357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226</v>
      </c>
      <c r="C296" s="7"/>
      <c r="D296" s="2" t="e">
        <f t="shared" si="55"/>
        <v>#N/A</v>
      </c>
      <c r="E296" s="2" t="e">
        <f t="shared" si="67"/>
        <v>#N/A</v>
      </c>
      <c r="F296" s="2">
        <v>1477613.1763614416</v>
      </c>
      <c r="G296" s="2">
        <f t="shared" si="70"/>
        <v>789997.71428571432</v>
      </c>
      <c r="H296" s="2">
        <f t="shared" si="65"/>
        <v>183806652.79569945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2865401.5714285816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1499518.3493397236</v>
      </c>
      <c r="Q296" s="2">
        <f t="shared" si="71"/>
        <v>800000</v>
      </c>
      <c r="R296" s="2">
        <f t="shared" si="66"/>
        <v>186505043.30852264</v>
      </c>
      <c r="S296" s="2">
        <f t="shared" si="58"/>
        <v>789997.71428570151</v>
      </c>
      <c r="T296" s="2">
        <f t="shared" si="59"/>
        <v>10002.285714285914</v>
      </c>
      <c r="U296" s="2">
        <f t="shared" si="60"/>
        <v>800000</v>
      </c>
      <c r="V296" s="2">
        <f t="shared" si="34"/>
        <v>117446844.79570021</v>
      </c>
      <c r="W296" s="2">
        <f t="shared" si="61"/>
        <v>789997.71428571641</v>
      </c>
      <c r="X296" s="2">
        <f t="shared" si="51"/>
        <v>10002.285714283586</v>
      </c>
      <c r="Y296" s="2">
        <f t="shared" si="62"/>
        <v>69058198.51282239</v>
      </c>
      <c r="Z296" s="2" t="str">
        <f t="shared" si="52"/>
        <v>MEEP</v>
      </c>
      <c r="AA296" s="2">
        <f>IF(Z296="HERE",Y296,AA295+Graph!$G$1*1000)</f>
        <v>94888054.512822524</v>
      </c>
      <c r="AB296" s="2">
        <f t="shared" si="63"/>
        <v>420000</v>
      </c>
      <c r="AC296" s="2">
        <f t="shared" si="64"/>
        <v>66886991.081414357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227</v>
      </c>
      <c r="C297" s="7"/>
      <c r="D297" s="2" t="e">
        <f t="shared" si="55"/>
        <v>#N/A</v>
      </c>
      <c r="E297" s="2" t="e">
        <f t="shared" si="67"/>
        <v>#N/A</v>
      </c>
      <c r="F297" s="2">
        <v>1482120.3701407909</v>
      </c>
      <c r="G297" s="2">
        <f t="shared" si="70"/>
        <v>789997.71428571432</v>
      </c>
      <c r="H297" s="2">
        <f t="shared" si="65"/>
        <v>184596650.50998515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2875403.8571428675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1504099.9339735806</v>
      </c>
      <c r="Q297" s="2">
        <f t="shared" si="71"/>
        <v>800000</v>
      </c>
      <c r="R297" s="2">
        <f t="shared" si="66"/>
        <v>187305043.30852264</v>
      </c>
      <c r="S297" s="2">
        <f t="shared" si="58"/>
        <v>789997.71428570151</v>
      </c>
      <c r="T297" s="2">
        <f t="shared" si="59"/>
        <v>10002.285714285914</v>
      </c>
      <c r="U297" s="2">
        <f t="shared" si="60"/>
        <v>800000</v>
      </c>
      <c r="V297" s="2">
        <f t="shared" si="34"/>
        <v>118236842.50998592</v>
      </c>
      <c r="W297" s="2">
        <f t="shared" si="61"/>
        <v>789997.71428571641</v>
      </c>
      <c r="X297" s="2">
        <f t="shared" si="51"/>
        <v>10002.285714283586</v>
      </c>
      <c r="Y297" s="2">
        <f t="shared" si="62"/>
        <v>69068200.798536673</v>
      </c>
      <c r="Z297" s="2" t="str">
        <f t="shared" si="52"/>
        <v>MEEP</v>
      </c>
      <c r="AA297" s="2">
        <f>IF(Z297="HERE",Y297,AA296+Graph!$G$1*1000)</f>
        <v>95308054.512822524</v>
      </c>
      <c r="AB297" s="2">
        <f t="shared" si="63"/>
        <v>420000</v>
      </c>
      <c r="AC297" s="2">
        <f t="shared" si="64"/>
        <v>66886991.081414357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228</v>
      </c>
      <c r="C298" s="7"/>
      <c r="D298" s="2" t="e">
        <f t="shared" si="55"/>
        <v>#N/A</v>
      </c>
      <c r="E298" s="2" t="e">
        <f t="shared" si="67"/>
        <v>#N/A</v>
      </c>
      <c r="F298" s="2">
        <v>1486627.5639201105</v>
      </c>
      <c r="G298" s="2">
        <f t="shared" si="70"/>
        <v>789997.71428571432</v>
      </c>
      <c r="H298" s="2">
        <f t="shared" si="65"/>
        <v>185386648.22427085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2885406.1428571534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1508681.5186074376</v>
      </c>
      <c r="Q298" s="2">
        <f t="shared" si="71"/>
        <v>800000</v>
      </c>
      <c r="R298" s="2">
        <f t="shared" si="66"/>
        <v>188105043.30852264</v>
      </c>
      <c r="S298" s="2">
        <f t="shared" si="58"/>
        <v>789997.71428570151</v>
      </c>
      <c r="T298" s="2">
        <f t="shared" si="59"/>
        <v>10002.285714285914</v>
      </c>
      <c r="U298" s="2">
        <f t="shared" si="60"/>
        <v>800000</v>
      </c>
      <c r="V298" s="2">
        <f t="shared" si="34"/>
        <v>119026840.22427164</v>
      </c>
      <c r="W298" s="2">
        <f t="shared" si="61"/>
        <v>789997.71428571641</v>
      </c>
      <c r="X298" s="2">
        <f t="shared" si="51"/>
        <v>10002.285714283586</v>
      </c>
      <c r="Y298" s="2">
        <f t="shared" si="62"/>
        <v>69078203.084250957</v>
      </c>
      <c r="Z298" s="2" t="str">
        <f t="shared" si="52"/>
        <v>MEEP</v>
      </c>
      <c r="AA298" s="2">
        <f>IF(Z298="HERE",Y298,AA297+Graph!$G$1*1000)</f>
        <v>95728054.512822524</v>
      </c>
      <c r="AB298" s="2">
        <f t="shared" si="63"/>
        <v>420000</v>
      </c>
      <c r="AC298" s="2">
        <f t="shared" si="64"/>
        <v>66886991.081414357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229</v>
      </c>
      <c r="C299" s="7"/>
      <c r="D299" s="2" t="e">
        <f t="shared" si="55"/>
        <v>#N/A</v>
      </c>
      <c r="E299" s="2" t="e">
        <f t="shared" si="67"/>
        <v>#N/A</v>
      </c>
      <c r="F299" s="2">
        <v>1491134.75769943</v>
      </c>
      <c r="G299" s="2">
        <f t="shared" si="70"/>
        <v>789997.71428571432</v>
      </c>
      <c r="H299" s="2">
        <f t="shared" si="65"/>
        <v>186176645.93855655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2895408.4285714393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1513263.1032412946</v>
      </c>
      <c r="Q299" s="2">
        <f t="shared" si="71"/>
        <v>800000</v>
      </c>
      <c r="R299" s="2">
        <f t="shared" si="66"/>
        <v>188905043.30852264</v>
      </c>
      <c r="S299" s="2">
        <f t="shared" si="58"/>
        <v>789997.71428570151</v>
      </c>
      <c r="T299" s="2">
        <f t="shared" si="59"/>
        <v>10002.285714285914</v>
      </c>
      <c r="U299" s="2">
        <f t="shared" si="60"/>
        <v>800000</v>
      </c>
      <c r="V299" s="2">
        <f t="shared" si="34"/>
        <v>119816837.93855736</v>
      </c>
      <c r="W299" s="2">
        <f t="shared" si="61"/>
        <v>789997.71428571641</v>
      </c>
      <c r="X299" s="2">
        <f t="shared" si="51"/>
        <v>10002.285714283586</v>
      </c>
      <c r="Y299" s="2">
        <f t="shared" si="62"/>
        <v>69088205.36996524</v>
      </c>
      <c r="Z299" s="2" t="str">
        <f t="shared" si="52"/>
        <v>MEEP</v>
      </c>
      <c r="AA299" s="2">
        <f>IF(Z299="HERE",Y299,AA298+Graph!$G$1*1000)</f>
        <v>96148054.512822524</v>
      </c>
      <c r="AB299" s="2">
        <f t="shared" si="63"/>
        <v>420000</v>
      </c>
      <c r="AC299" s="2">
        <f t="shared" si="64"/>
        <v>66886991.081414357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230</v>
      </c>
      <c r="C300" s="7"/>
      <c r="D300" s="2" t="e">
        <f t="shared" si="55"/>
        <v>#N/A</v>
      </c>
      <c r="E300" s="2" t="e">
        <f t="shared" si="67"/>
        <v>#N/A</v>
      </c>
      <c r="F300" s="2">
        <v>1495641.9514787793</v>
      </c>
      <c r="G300" s="2">
        <f t="shared" si="70"/>
        <v>789997.71428571432</v>
      </c>
      <c r="H300" s="2">
        <f t="shared" si="65"/>
        <v>186966643.65284225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2905410.7142857253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1517844.6878751516</v>
      </c>
      <c r="Q300" s="2">
        <f t="shared" si="71"/>
        <v>800000</v>
      </c>
      <c r="R300" s="2">
        <f t="shared" si="66"/>
        <v>189705043.30852264</v>
      </c>
      <c r="S300" s="2">
        <f t="shared" si="58"/>
        <v>789997.71428570151</v>
      </c>
      <c r="T300" s="2">
        <f t="shared" si="59"/>
        <v>10002.285714285914</v>
      </c>
      <c r="U300" s="2">
        <f t="shared" si="60"/>
        <v>800000</v>
      </c>
      <c r="V300" s="2">
        <f t="shared" si="34"/>
        <v>120606835.65284307</v>
      </c>
      <c r="W300" s="2">
        <f t="shared" si="61"/>
        <v>789997.71428571641</v>
      </c>
      <c r="X300" s="2">
        <f t="shared" si="51"/>
        <v>10002.285714283586</v>
      </c>
      <c r="Y300" s="2">
        <f t="shared" si="62"/>
        <v>69098207.655679524</v>
      </c>
      <c r="Z300" s="2" t="str">
        <f t="shared" si="52"/>
        <v>MEEP</v>
      </c>
      <c r="AA300" s="2">
        <f>IF(Z300="HERE",Y300,AA299+Graph!$G$1*1000)</f>
        <v>96568054.512822524</v>
      </c>
      <c r="AB300" s="2">
        <f t="shared" si="63"/>
        <v>420000</v>
      </c>
      <c r="AC300" s="2">
        <f t="shared" si="64"/>
        <v>66886991.081414357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231</v>
      </c>
      <c r="C301" s="7"/>
      <c r="D301" s="2" t="e">
        <f t="shared" si="55"/>
        <v>#N/A</v>
      </c>
      <c r="E301" s="2" t="e">
        <f t="shared" si="67"/>
        <v>#N/A</v>
      </c>
      <c r="F301" s="2">
        <v>1500149.1452580988</v>
      </c>
      <c r="G301" s="2">
        <f t="shared" si="70"/>
        <v>789997.71428571432</v>
      </c>
      <c r="H301" s="2">
        <f t="shared" si="65"/>
        <v>187756641.36712795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2915413.0000000112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1522426.2725089788</v>
      </c>
      <c r="Q301" s="2">
        <f t="shared" si="71"/>
        <v>800000</v>
      </c>
      <c r="R301" s="2">
        <f t="shared" si="66"/>
        <v>190505043.30852264</v>
      </c>
      <c r="S301" s="2">
        <f t="shared" si="58"/>
        <v>789997.71428570151</v>
      </c>
      <c r="T301" s="2">
        <f t="shared" si="59"/>
        <v>10002.285714285914</v>
      </c>
      <c r="U301" s="2">
        <f t="shared" si="60"/>
        <v>800000</v>
      </c>
      <c r="V301" s="2">
        <f t="shared" si="34"/>
        <v>121396833.36712879</v>
      </c>
      <c r="W301" s="2">
        <f t="shared" si="61"/>
        <v>789997.71428571641</v>
      </c>
      <c r="X301" s="2">
        <f t="shared" si="51"/>
        <v>10002.285714283586</v>
      </c>
      <c r="Y301" s="2">
        <f t="shared" si="62"/>
        <v>69108209.941393808</v>
      </c>
      <c r="Z301" s="2" t="str">
        <f t="shared" si="52"/>
        <v>MEEP</v>
      </c>
      <c r="AA301" s="2">
        <f>IF(Z301="HERE",Y301,AA300+Graph!$G$1*1000)</f>
        <v>96988054.512822524</v>
      </c>
      <c r="AB301" s="2">
        <f t="shared" si="63"/>
        <v>420000</v>
      </c>
      <c r="AC301" s="2">
        <f t="shared" si="64"/>
        <v>66886991.081414357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232</v>
      </c>
      <c r="C302" s="7"/>
      <c r="D302" s="2" t="e">
        <f t="shared" si="55"/>
        <v>#N/A</v>
      </c>
      <c r="E302" s="2" t="e">
        <f t="shared" si="67"/>
        <v>#N/A</v>
      </c>
      <c r="F302" s="2">
        <v>1504656.3390374184</v>
      </c>
      <c r="G302" s="2">
        <f t="shared" si="70"/>
        <v>789997.71428571432</v>
      </c>
      <c r="H302" s="2">
        <f t="shared" si="65"/>
        <v>188546639.08141366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2925415.2857142971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1527007.8571428359</v>
      </c>
      <c r="Q302" s="2">
        <f t="shared" si="71"/>
        <v>800000</v>
      </c>
      <c r="R302" s="2">
        <f t="shared" si="66"/>
        <v>191305043.30852264</v>
      </c>
      <c r="S302" s="2">
        <f t="shared" si="58"/>
        <v>789997.71428570151</v>
      </c>
      <c r="T302" s="2">
        <f t="shared" si="59"/>
        <v>10002.285714285914</v>
      </c>
      <c r="U302" s="2">
        <f t="shared" si="60"/>
        <v>800000</v>
      </c>
      <c r="V302" s="2">
        <f t="shared" si="34"/>
        <v>122186831.08141451</v>
      </c>
      <c r="W302" s="2">
        <f t="shared" si="61"/>
        <v>789997.71428571641</v>
      </c>
      <c r="X302" s="2">
        <f t="shared" si="51"/>
        <v>10002.285714283586</v>
      </c>
      <c r="Y302" s="2">
        <f t="shared" si="62"/>
        <v>69118212.227108091</v>
      </c>
      <c r="Z302" s="2" t="str">
        <f t="shared" si="52"/>
        <v>MEEP</v>
      </c>
      <c r="AA302" s="2">
        <f>IF(Z302="HERE",Y302,AA301+Graph!$G$1*1000)</f>
        <v>97408054.512822524</v>
      </c>
      <c r="AB302" s="2">
        <f t="shared" si="63"/>
        <v>420000</v>
      </c>
      <c r="AC302" s="2">
        <f t="shared" si="64"/>
        <v>66886991.081414357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233</v>
      </c>
      <c r="C303" s="7"/>
      <c r="D303" s="2" t="e">
        <f t="shared" si="55"/>
        <v>#N/A</v>
      </c>
      <c r="E303" s="2" t="e">
        <f t="shared" si="67"/>
        <v>#N/A</v>
      </c>
      <c r="F303" s="2">
        <v>1509163.5328167677</v>
      </c>
      <c r="G303" s="2">
        <f t="shared" si="70"/>
        <v>789997.71428571432</v>
      </c>
      <c r="H303" s="2">
        <f t="shared" si="65"/>
        <v>189336636.79569936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2935417.571428583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1531589.4417766929</v>
      </c>
      <c r="Q303" s="2">
        <f t="shared" si="71"/>
        <v>800000</v>
      </c>
      <c r="R303" s="2">
        <f t="shared" si="66"/>
        <v>192105043.30852264</v>
      </c>
      <c r="S303" s="2">
        <f t="shared" si="58"/>
        <v>789997.71428570151</v>
      </c>
      <c r="T303" s="2">
        <f t="shared" si="59"/>
        <v>10002.285714285914</v>
      </c>
      <c r="U303" s="2">
        <f t="shared" si="60"/>
        <v>800000</v>
      </c>
      <c r="V303" s="2">
        <f t="shared" si="34"/>
        <v>122976828.79570022</v>
      </c>
      <c r="W303" s="2">
        <f t="shared" si="61"/>
        <v>789997.71428571641</v>
      </c>
      <c r="X303" s="2">
        <f t="shared" si="51"/>
        <v>10002.285714283586</v>
      </c>
      <c r="Y303" s="2">
        <f t="shared" si="62"/>
        <v>69128214.512822375</v>
      </c>
      <c r="Z303" s="2" t="str">
        <f t="shared" si="52"/>
        <v>MEEP</v>
      </c>
      <c r="AA303" s="2">
        <f>IF(Z303="HERE",Y303,AA302+Graph!$G$1*1000)</f>
        <v>97828054.512822524</v>
      </c>
      <c r="AB303" s="2">
        <f t="shared" si="63"/>
        <v>420000</v>
      </c>
      <c r="AC303" s="2">
        <f t="shared" si="64"/>
        <v>66886991.081414357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234</v>
      </c>
      <c r="C304" s="7"/>
      <c r="D304" s="2" t="e">
        <f t="shared" si="55"/>
        <v>#N/A</v>
      </c>
      <c r="E304" s="2" t="e">
        <f t="shared" si="67"/>
        <v>#N/A</v>
      </c>
      <c r="F304" s="2">
        <v>1513670.7265960872</v>
      </c>
      <c r="G304" s="2">
        <f t="shared" si="70"/>
        <v>789997.71428571432</v>
      </c>
      <c r="H304" s="2">
        <f t="shared" si="65"/>
        <v>190126634.50998506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2945419.8571428689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1536171.0264105499</v>
      </c>
      <c r="Q304" s="2">
        <f t="shared" si="71"/>
        <v>800000</v>
      </c>
      <c r="R304" s="2">
        <f t="shared" si="66"/>
        <v>192905043.30852264</v>
      </c>
      <c r="S304" s="2">
        <f t="shared" si="58"/>
        <v>789997.71428570151</v>
      </c>
      <c r="T304" s="2">
        <f t="shared" si="59"/>
        <v>10002.285714285914</v>
      </c>
      <c r="U304" s="2">
        <f t="shared" si="60"/>
        <v>800000</v>
      </c>
      <c r="V304" s="2">
        <f t="shared" si="34"/>
        <v>123766826.50998594</v>
      </c>
      <c r="W304" s="2">
        <f t="shared" si="61"/>
        <v>789997.71428571641</v>
      </c>
      <c r="X304" s="2">
        <f t="shared" si="51"/>
        <v>10002.285714283586</v>
      </c>
      <c r="Y304" s="2">
        <f t="shared" si="62"/>
        <v>69138216.798536658</v>
      </c>
      <c r="Z304" s="2" t="str">
        <f t="shared" si="52"/>
        <v>MEEP</v>
      </c>
      <c r="AA304" s="2">
        <f>IF(Z304="HERE",Y304,AA303+Graph!$G$1*1000)</f>
        <v>98248054.512822524</v>
      </c>
      <c r="AB304" s="2">
        <f t="shared" si="63"/>
        <v>420000</v>
      </c>
      <c r="AC304" s="2">
        <f t="shared" si="64"/>
        <v>66886991.081414357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235</v>
      </c>
      <c r="C305" s="7"/>
      <c r="D305" s="2" t="e">
        <f t="shared" si="55"/>
        <v>#N/A</v>
      </c>
      <c r="E305" s="2" t="e">
        <f t="shared" si="67"/>
        <v>#N/A</v>
      </c>
      <c r="F305" s="2">
        <v>1518177.9203754365</v>
      </c>
      <c r="G305" s="2">
        <f t="shared" si="70"/>
        <v>789997.71428571432</v>
      </c>
      <c r="H305" s="2">
        <f t="shared" si="65"/>
        <v>190916632.22427076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2955422.1428571548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1540752.6110444069</v>
      </c>
      <c r="Q305" s="2">
        <f t="shared" si="71"/>
        <v>800000</v>
      </c>
      <c r="R305" s="2">
        <f t="shared" si="66"/>
        <v>193705043.30852264</v>
      </c>
      <c r="S305" s="2">
        <f t="shared" si="58"/>
        <v>789997.71428570151</v>
      </c>
      <c r="T305" s="2">
        <f t="shared" si="59"/>
        <v>10002.285714285914</v>
      </c>
      <c r="U305" s="2">
        <f t="shared" si="60"/>
        <v>800000</v>
      </c>
      <c r="V305" s="2">
        <f t="shared" si="34"/>
        <v>124556824.22427166</v>
      </c>
      <c r="W305" s="2">
        <f t="shared" si="61"/>
        <v>789997.71428571641</v>
      </c>
      <c r="X305" s="2">
        <f t="shared" si="51"/>
        <v>10002.285714283586</v>
      </c>
      <c r="Y305" s="2">
        <f t="shared" si="62"/>
        <v>69148219.084250942</v>
      </c>
      <c r="Z305" s="2" t="str">
        <f t="shared" si="52"/>
        <v>MEEP</v>
      </c>
      <c r="AA305" s="2">
        <f>IF(Z305="HERE",Y305,AA304+Graph!$G$1*1000)</f>
        <v>98668054.512822524</v>
      </c>
      <c r="AB305" s="2">
        <f t="shared" si="63"/>
        <v>420000</v>
      </c>
      <c r="AC305" s="2">
        <f t="shared" si="64"/>
        <v>66886991.081414357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236</v>
      </c>
      <c r="C306" s="7"/>
      <c r="D306" s="2" t="e">
        <f t="shared" si="55"/>
        <v>#N/A</v>
      </c>
      <c r="E306" s="2" t="e">
        <f t="shared" si="67"/>
        <v>#N/A</v>
      </c>
      <c r="F306" s="2">
        <v>1522685.1141547561</v>
      </c>
      <c r="G306" s="2">
        <f t="shared" si="70"/>
        <v>789997.71428571432</v>
      </c>
      <c r="H306" s="2">
        <f t="shared" si="65"/>
        <v>191706629.93855646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2965424.4285714407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1545334.1956782639</v>
      </c>
      <c r="Q306" s="2">
        <f t="shared" si="71"/>
        <v>800000</v>
      </c>
      <c r="R306" s="2">
        <f t="shared" si="66"/>
        <v>194505043.30852264</v>
      </c>
      <c r="S306" s="2">
        <f t="shared" si="58"/>
        <v>789997.71428570151</v>
      </c>
      <c r="T306" s="2">
        <f t="shared" si="59"/>
        <v>10002.285714285914</v>
      </c>
      <c r="U306" s="2">
        <f t="shared" si="60"/>
        <v>800000</v>
      </c>
      <c r="V306" s="2">
        <f t="shared" si="34"/>
        <v>125346821.93855737</v>
      </c>
      <c r="W306" s="2">
        <f t="shared" si="61"/>
        <v>789997.71428571641</v>
      </c>
      <c r="X306" s="2">
        <f t="shared" si="51"/>
        <v>10002.285714283586</v>
      </c>
      <c r="Y306" s="2">
        <f t="shared" si="62"/>
        <v>69158221.369965225</v>
      </c>
      <c r="Z306" s="2" t="str">
        <f t="shared" si="52"/>
        <v>MEEP</v>
      </c>
      <c r="AA306" s="2">
        <f>IF(Z306="HERE",Y306,AA305+Graph!$G$1*1000)</f>
        <v>99088054.512822524</v>
      </c>
      <c r="AB306" s="2">
        <f t="shared" si="63"/>
        <v>420000</v>
      </c>
      <c r="AC306" s="2">
        <f t="shared" si="64"/>
        <v>66886991.081414357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237</v>
      </c>
      <c r="C307" s="7"/>
      <c r="D307" s="2" t="e">
        <f t="shared" si="55"/>
        <v>#N/A</v>
      </c>
      <c r="E307" s="2" t="e">
        <f t="shared" si="67"/>
        <v>#N/A</v>
      </c>
      <c r="F307" s="2">
        <v>1527192.3079340756</v>
      </c>
      <c r="G307" s="2">
        <f t="shared" si="70"/>
        <v>789997.71428571432</v>
      </c>
      <c r="H307" s="2">
        <f t="shared" si="65"/>
        <v>192496627.65284216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2975426.7142857267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1549915.7803121209</v>
      </c>
      <c r="Q307" s="2">
        <f t="shared" si="71"/>
        <v>800000</v>
      </c>
      <c r="R307" s="2">
        <f t="shared" si="66"/>
        <v>195305043.30852264</v>
      </c>
      <c r="S307" s="2">
        <f t="shared" si="58"/>
        <v>789997.71428570151</v>
      </c>
      <c r="T307" s="2">
        <f t="shared" si="59"/>
        <v>10002.285714285914</v>
      </c>
      <c r="U307" s="2">
        <f t="shared" si="60"/>
        <v>800000</v>
      </c>
      <c r="V307" s="2">
        <f t="shared" si="34"/>
        <v>126136819.65284309</v>
      </c>
      <c r="W307" s="2">
        <f t="shared" si="61"/>
        <v>789997.71428571641</v>
      </c>
      <c r="X307" s="2">
        <f t="shared" si="51"/>
        <v>10002.285714283586</v>
      </c>
      <c r="Y307" s="2">
        <f t="shared" si="62"/>
        <v>69168223.655679509</v>
      </c>
      <c r="Z307" s="2" t="str">
        <f t="shared" si="52"/>
        <v>MEEP</v>
      </c>
      <c r="AA307" s="2">
        <f>IF(Z307="HERE",Y307,AA306+Graph!$G$1*1000)</f>
        <v>99508054.512822524</v>
      </c>
      <c r="AB307" s="2">
        <f t="shared" si="63"/>
        <v>420000</v>
      </c>
      <c r="AC307" s="2">
        <f t="shared" si="64"/>
        <v>66886991.081414357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238</v>
      </c>
      <c r="C308" s="7"/>
      <c r="D308" s="2" t="e">
        <f t="shared" si="55"/>
        <v>#N/A</v>
      </c>
      <c r="E308" s="2" t="e">
        <f t="shared" si="67"/>
        <v>#N/A</v>
      </c>
      <c r="F308" s="2">
        <v>1531699.5017134249</v>
      </c>
      <c r="G308" s="2">
        <f t="shared" si="70"/>
        <v>789997.71428571432</v>
      </c>
      <c r="H308" s="2">
        <f t="shared" si="65"/>
        <v>193286625.36712787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2985429.0000000126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1554497.3649459779</v>
      </c>
      <c r="Q308" s="2">
        <f t="shared" si="71"/>
        <v>800000</v>
      </c>
      <c r="R308" s="2">
        <f t="shared" si="66"/>
        <v>196105043.30852264</v>
      </c>
      <c r="S308" s="2">
        <f t="shared" si="58"/>
        <v>789997.71428570151</v>
      </c>
      <c r="T308" s="2">
        <f t="shared" si="59"/>
        <v>10002.285714285914</v>
      </c>
      <c r="U308" s="2">
        <f t="shared" si="60"/>
        <v>800000</v>
      </c>
      <c r="V308" s="2">
        <f t="shared" si="34"/>
        <v>126926817.3671288</v>
      </c>
      <c r="W308" s="2">
        <f t="shared" si="61"/>
        <v>789997.71428571641</v>
      </c>
      <c r="X308" s="2">
        <f t="shared" si="51"/>
        <v>10002.285714283586</v>
      </c>
      <c r="Y308" s="2">
        <f t="shared" si="62"/>
        <v>69178225.941393793</v>
      </c>
      <c r="Z308" s="2" t="str">
        <f t="shared" si="52"/>
        <v>MEEP</v>
      </c>
      <c r="AA308" s="2">
        <f>IF(Z308="HERE",Y308,AA307+Graph!$G$1*1000)</f>
        <v>99928054.512822524</v>
      </c>
      <c r="AB308" s="2">
        <f t="shared" si="63"/>
        <v>420000</v>
      </c>
      <c r="AC308" s="2">
        <f t="shared" si="64"/>
        <v>66886991.081414357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239</v>
      </c>
      <c r="C309" s="7"/>
      <c r="D309" s="2" t="e">
        <f t="shared" si="55"/>
        <v>#N/A</v>
      </c>
      <c r="E309" s="2" t="e">
        <f t="shared" si="67"/>
        <v>#N/A</v>
      </c>
      <c r="F309" s="2">
        <v>1536206.6954927444</v>
      </c>
      <c r="G309" s="2">
        <f t="shared" si="70"/>
        <v>789997.71428571432</v>
      </c>
      <c r="H309" s="2">
        <f t="shared" si="65"/>
        <v>194076623.08141357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2995431.2857142985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1559078.9495798349</v>
      </c>
      <c r="Q309" s="2">
        <f t="shared" si="71"/>
        <v>800000</v>
      </c>
      <c r="R309" s="2">
        <f t="shared" si="66"/>
        <v>196905043.30852264</v>
      </c>
      <c r="S309" s="2">
        <f t="shared" si="58"/>
        <v>789997.71428570151</v>
      </c>
      <c r="T309" s="2">
        <f t="shared" si="59"/>
        <v>10002.285714285914</v>
      </c>
      <c r="U309" s="2">
        <f t="shared" si="60"/>
        <v>800000</v>
      </c>
      <c r="V309" s="2">
        <f t="shared" si="34"/>
        <v>127716815.08141452</v>
      </c>
      <c r="W309" s="2">
        <f t="shared" si="61"/>
        <v>789997.71428571641</v>
      </c>
      <c r="X309" s="2">
        <f t="shared" si="51"/>
        <v>10002.285714283586</v>
      </c>
      <c r="Y309" s="2">
        <f t="shared" si="62"/>
        <v>69188228.227108076</v>
      </c>
      <c r="Z309" s="2" t="str">
        <f t="shared" si="52"/>
        <v>MEEP</v>
      </c>
      <c r="AA309" s="2">
        <f>IF(Z309="HERE",Y309,AA308+Graph!$G$1*1000)</f>
        <v>100348054.51282252</v>
      </c>
      <c r="AB309" s="2">
        <f t="shared" si="63"/>
        <v>420000</v>
      </c>
      <c r="AC309" s="2">
        <f t="shared" si="64"/>
        <v>66886991.081414357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240</v>
      </c>
      <c r="C310" s="7"/>
      <c r="D310" s="2" t="e">
        <f t="shared" si="55"/>
        <v>#N/A</v>
      </c>
      <c r="E310" s="2" t="e">
        <f t="shared" si="67"/>
        <v>#N/A</v>
      </c>
      <c r="F310" s="2">
        <v>1540713.889272064</v>
      </c>
      <c r="G310" s="2">
        <f t="shared" si="70"/>
        <v>789997.71428571432</v>
      </c>
      <c r="H310" s="2">
        <f t="shared" si="65"/>
        <v>194866620.79569927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3005433.5714285844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1563660.5342136621</v>
      </c>
      <c r="Q310" s="2">
        <f t="shared" si="71"/>
        <v>800000</v>
      </c>
      <c r="R310" s="2">
        <f t="shared" si="66"/>
        <v>197705043.30852264</v>
      </c>
      <c r="S310" s="2">
        <f t="shared" si="58"/>
        <v>789997.71428570151</v>
      </c>
      <c r="T310" s="2">
        <f t="shared" si="59"/>
        <v>10002.285714285914</v>
      </c>
      <c r="U310" s="2">
        <f t="shared" si="60"/>
        <v>800000</v>
      </c>
      <c r="V310" s="2">
        <f t="shared" si="34"/>
        <v>128506812.79570024</v>
      </c>
      <c r="W310" s="2">
        <f t="shared" si="61"/>
        <v>789997.71428571641</v>
      </c>
      <c r="X310" s="2">
        <f t="shared" si="51"/>
        <v>10002.285714283586</v>
      </c>
      <c r="Y310" s="2">
        <f t="shared" si="62"/>
        <v>69198230.51282236</v>
      </c>
      <c r="Z310" s="2" t="str">
        <f t="shared" si="52"/>
        <v>MEEP</v>
      </c>
      <c r="AA310" s="2">
        <f>IF(Z310="HERE",Y310,AA309+Graph!$G$1*1000)</f>
        <v>100768054.51282252</v>
      </c>
      <c r="AB310" s="2">
        <f t="shared" si="63"/>
        <v>420000</v>
      </c>
      <c r="AC310" s="2">
        <f t="shared" si="64"/>
        <v>66886991.081414357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241</v>
      </c>
      <c r="C311" s="7"/>
      <c r="D311" s="2" t="e">
        <f t="shared" si="55"/>
        <v>#N/A</v>
      </c>
      <c r="E311" s="2" t="e">
        <f t="shared" si="67"/>
        <v>#N/A</v>
      </c>
      <c r="F311" s="2">
        <v>1545221.0830514133</v>
      </c>
      <c r="G311" s="2">
        <f t="shared" si="70"/>
        <v>789997.71428571432</v>
      </c>
      <c r="H311" s="2">
        <f t="shared" si="65"/>
        <v>195656618.50998497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3015435.8571428703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1568242.1188475192</v>
      </c>
      <c r="Q311" s="2">
        <f t="shared" si="71"/>
        <v>800000</v>
      </c>
      <c r="R311" s="2">
        <f t="shared" si="66"/>
        <v>198505043.30852264</v>
      </c>
      <c r="S311" s="2">
        <f t="shared" si="58"/>
        <v>789997.71428570151</v>
      </c>
      <c r="T311" s="2">
        <f t="shared" si="59"/>
        <v>10002.285714285914</v>
      </c>
      <c r="U311" s="2">
        <f t="shared" si="60"/>
        <v>800000</v>
      </c>
      <c r="V311" s="2">
        <f t="shared" si="34"/>
        <v>129296810.50998595</v>
      </c>
      <c r="W311" s="2">
        <f t="shared" si="61"/>
        <v>789997.71428571641</v>
      </c>
      <c r="X311" s="2">
        <f t="shared" si="51"/>
        <v>10002.285714283586</v>
      </c>
      <c r="Y311" s="2">
        <f t="shared" si="62"/>
        <v>69208232.798536643</v>
      </c>
      <c r="Z311" s="2" t="str">
        <f t="shared" si="52"/>
        <v>MEEP</v>
      </c>
      <c r="AA311" s="2">
        <f>IF(Z311="HERE",Y311,AA310+Graph!$G$1*1000)</f>
        <v>101188054.51282252</v>
      </c>
      <c r="AB311" s="2">
        <f t="shared" si="63"/>
        <v>420000</v>
      </c>
      <c r="AC311" s="2">
        <f t="shared" si="64"/>
        <v>66886991.081414357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242</v>
      </c>
      <c r="C312" s="7"/>
      <c r="D312" s="2" t="e">
        <f t="shared" si="55"/>
        <v>#N/A</v>
      </c>
      <c r="E312" s="2" t="e">
        <f t="shared" si="67"/>
        <v>#N/A</v>
      </c>
      <c r="F312" s="2">
        <v>1549728.2768307328</v>
      </c>
      <c r="G312" s="2">
        <f t="shared" si="70"/>
        <v>789997.71428571432</v>
      </c>
      <c r="H312" s="2">
        <f t="shared" si="65"/>
        <v>196446616.22427067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3025438.1428571562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1572823.7034813762</v>
      </c>
      <c r="Q312" s="2">
        <f t="shared" si="71"/>
        <v>800000</v>
      </c>
      <c r="R312" s="2">
        <f t="shared" si="66"/>
        <v>199305043.30852264</v>
      </c>
      <c r="S312" s="2">
        <f t="shared" si="58"/>
        <v>789997.71428570151</v>
      </c>
      <c r="T312" s="2">
        <f t="shared" si="59"/>
        <v>10002.285714285914</v>
      </c>
      <c r="U312" s="2">
        <f t="shared" si="60"/>
        <v>800000</v>
      </c>
      <c r="V312" s="2">
        <f t="shared" si="34"/>
        <v>130086808.22427167</v>
      </c>
      <c r="W312" s="2">
        <f t="shared" si="61"/>
        <v>789997.71428571641</v>
      </c>
      <c r="X312" s="2">
        <f t="shared" si="51"/>
        <v>10002.285714283586</v>
      </c>
      <c r="Y312" s="2">
        <f t="shared" si="62"/>
        <v>69218235.084250927</v>
      </c>
      <c r="Z312" s="2" t="str">
        <f t="shared" si="52"/>
        <v>MEEP</v>
      </c>
      <c r="AA312" s="2">
        <f>IF(Z312="HERE",Y312,AA311+Graph!$G$1*1000)</f>
        <v>101608054.51282252</v>
      </c>
      <c r="AB312" s="2">
        <f t="shared" si="63"/>
        <v>420000</v>
      </c>
      <c r="AC312" s="2">
        <f t="shared" si="64"/>
        <v>66886991.081414357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243</v>
      </c>
      <c r="C313" s="7"/>
      <c r="D313" s="2" t="e">
        <f t="shared" si="55"/>
        <v>#N/A</v>
      </c>
      <c r="E313" s="2" t="e">
        <f t="shared" si="67"/>
        <v>#N/A</v>
      </c>
      <c r="F313" s="2">
        <v>1554235.4706100523</v>
      </c>
      <c r="G313" s="2">
        <f t="shared" si="70"/>
        <v>789997.71428571432</v>
      </c>
      <c r="H313" s="2">
        <f t="shared" si="65"/>
        <v>197236613.93855637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3035440.4285714421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1577405.2881152332</v>
      </c>
      <c r="Q313" s="2">
        <f t="shared" si="71"/>
        <v>800000</v>
      </c>
      <c r="R313" s="2">
        <f t="shared" si="66"/>
        <v>200105043.30852264</v>
      </c>
      <c r="S313" s="2">
        <f t="shared" si="58"/>
        <v>789997.71428570151</v>
      </c>
      <c r="T313" s="2">
        <f t="shared" si="59"/>
        <v>10002.285714285914</v>
      </c>
      <c r="U313" s="2">
        <f t="shared" si="60"/>
        <v>800000</v>
      </c>
      <c r="V313" s="2">
        <f t="shared" si="34"/>
        <v>130876805.93855739</v>
      </c>
      <c r="W313" s="2">
        <f t="shared" si="61"/>
        <v>789997.71428571641</v>
      </c>
      <c r="X313" s="2">
        <f t="shared" si="51"/>
        <v>10002.285714283586</v>
      </c>
      <c r="Y313" s="2">
        <f t="shared" si="62"/>
        <v>69228237.369965211</v>
      </c>
      <c r="Z313" s="2" t="str">
        <f t="shared" si="52"/>
        <v>MEEP</v>
      </c>
      <c r="AA313" s="2">
        <f>IF(Z313="HERE",Y313,AA312+Graph!$G$1*1000)</f>
        <v>102028054.51282252</v>
      </c>
      <c r="AB313" s="2">
        <f t="shared" si="63"/>
        <v>420000</v>
      </c>
      <c r="AC313" s="2">
        <f t="shared" si="64"/>
        <v>66886991.081414357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244</v>
      </c>
      <c r="C314" s="7"/>
      <c r="D314" s="2" t="e">
        <f t="shared" si="55"/>
        <v>#N/A</v>
      </c>
      <c r="E314" s="2" t="e">
        <f t="shared" si="67"/>
        <v>#N/A</v>
      </c>
      <c r="F314" s="2">
        <v>1558742.6643894017</v>
      </c>
      <c r="G314" s="2">
        <f t="shared" si="70"/>
        <v>789997.71428571432</v>
      </c>
      <c r="H314" s="2">
        <f t="shared" si="65"/>
        <v>198026611.65284207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3045442.7142857281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1581986.8727490902</v>
      </c>
      <c r="Q314" s="2">
        <f t="shared" si="71"/>
        <v>800000</v>
      </c>
      <c r="R314" s="2">
        <f t="shared" si="66"/>
        <v>200905043.30852264</v>
      </c>
      <c r="S314" s="2">
        <f t="shared" si="58"/>
        <v>789997.71428570151</v>
      </c>
      <c r="T314" s="2">
        <f t="shared" si="59"/>
        <v>10002.285714285914</v>
      </c>
      <c r="U314" s="2">
        <f t="shared" si="60"/>
        <v>800000</v>
      </c>
      <c r="V314" s="2">
        <f t="shared" si="34"/>
        <v>131666803.6528431</v>
      </c>
      <c r="W314" s="2">
        <f t="shared" si="61"/>
        <v>789997.71428571641</v>
      </c>
      <c r="X314" s="2">
        <f t="shared" si="51"/>
        <v>10002.285714283586</v>
      </c>
      <c r="Y314" s="2">
        <f t="shared" si="62"/>
        <v>69238239.655679494</v>
      </c>
      <c r="Z314" s="2" t="str">
        <f t="shared" si="52"/>
        <v>MEEP</v>
      </c>
      <c r="AA314" s="2">
        <f>IF(Z314="HERE",Y314,AA313+Graph!$G$1*1000)</f>
        <v>102448054.51282252</v>
      </c>
      <c r="AB314" s="2">
        <f t="shared" si="63"/>
        <v>420000</v>
      </c>
      <c r="AC314" s="2">
        <f t="shared" si="64"/>
        <v>66886991.081414357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245</v>
      </c>
      <c r="C315" s="7"/>
      <c r="D315" s="2" t="e">
        <f t="shared" si="55"/>
        <v>#N/A</v>
      </c>
      <c r="E315" s="2" t="e">
        <f t="shared" si="67"/>
        <v>#N/A</v>
      </c>
      <c r="F315" s="2">
        <v>1563249.8581687212</v>
      </c>
      <c r="G315" s="2">
        <f t="shared" si="70"/>
        <v>789997.71428571432</v>
      </c>
      <c r="H315" s="2">
        <f t="shared" si="65"/>
        <v>198816609.36712778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3055445.000000014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1586568.4573829472</v>
      </c>
      <c r="Q315" s="2">
        <f t="shared" si="71"/>
        <v>800000</v>
      </c>
      <c r="R315" s="2">
        <f t="shared" si="66"/>
        <v>201705043.30852264</v>
      </c>
      <c r="S315" s="2">
        <f t="shared" si="58"/>
        <v>789997.71428570151</v>
      </c>
      <c r="T315" s="2">
        <f t="shared" si="59"/>
        <v>10002.285714285914</v>
      </c>
      <c r="U315" s="2">
        <f t="shared" si="60"/>
        <v>800000</v>
      </c>
      <c r="V315" s="2">
        <f t="shared" si="34"/>
        <v>132456801.36712882</v>
      </c>
      <c r="W315" s="2">
        <f t="shared" si="61"/>
        <v>789997.71428571641</v>
      </c>
      <c r="X315" s="2">
        <f t="shared" si="51"/>
        <v>10002.285714283586</v>
      </c>
      <c r="Y315" s="2">
        <f t="shared" si="62"/>
        <v>69248241.941393778</v>
      </c>
      <c r="Z315" s="2" t="str">
        <f t="shared" si="52"/>
        <v>MEEP</v>
      </c>
      <c r="AA315" s="2">
        <f>IF(Z315="HERE",Y315,AA314+Graph!$G$1*1000)</f>
        <v>102868054.51282252</v>
      </c>
      <c r="AB315" s="2">
        <f t="shared" si="63"/>
        <v>420000</v>
      </c>
      <c r="AC315" s="2">
        <f t="shared" si="64"/>
        <v>66886991.081414357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246</v>
      </c>
      <c r="C316" s="7"/>
      <c r="D316" s="2" t="e">
        <f t="shared" si="55"/>
        <v>#N/A</v>
      </c>
      <c r="E316" s="2" t="e">
        <f t="shared" si="67"/>
        <v>#N/A</v>
      </c>
      <c r="F316" s="2">
        <v>1567757.0519480407</v>
      </c>
      <c r="G316" s="2">
        <f t="shared" si="70"/>
        <v>789997.71428571432</v>
      </c>
      <c r="H316" s="2">
        <f t="shared" si="65"/>
        <v>199606607.08141348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3065447.2857142999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1591150.0420168042</v>
      </c>
      <c r="Q316" s="2">
        <f t="shared" si="71"/>
        <v>800000</v>
      </c>
      <c r="R316" s="2">
        <f t="shared" si="66"/>
        <v>202505043.30852264</v>
      </c>
      <c r="S316" s="2">
        <f t="shared" si="58"/>
        <v>789997.71428570151</v>
      </c>
      <c r="T316" s="2">
        <f t="shared" si="59"/>
        <v>10002.285714285914</v>
      </c>
      <c r="U316" s="2">
        <f t="shared" si="60"/>
        <v>800000</v>
      </c>
      <c r="V316" s="2">
        <f t="shared" si="34"/>
        <v>133246799.08141454</v>
      </c>
      <c r="W316" s="2">
        <f t="shared" si="61"/>
        <v>789997.71428571641</v>
      </c>
      <c r="X316" s="2">
        <f t="shared" si="51"/>
        <v>10002.285714283586</v>
      </c>
      <c r="Y316" s="2">
        <f t="shared" si="62"/>
        <v>69258244.227108061</v>
      </c>
      <c r="Z316" s="2" t="str">
        <f t="shared" si="52"/>
        <v>MEEP</v>
      </c>
      <c r="AA316" s="2">
        <f>IF(Z316="HERE",Y316,AA315+Graph!$G$1*1000)</f>
        <v>103288054.51282252</v>
      </c>
      <c r="AB316" s="2">
        <f t="shared" si="63"/>
        <v>420000</v>
      </c>
      <c r="AC316" s="2">
        <f t="shared" si="64"/>
        <v>66886991.081414357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247</v>
      </c>
      <c r="C317" s="7"/>
      <c r="D317" s="2" t="e">
        <f t="shared" si="55"/>
        <v>#N/A</v>
      </c>
      <c r="E317" s="2" t="e">
        <f t="shared" si="67"/>
        <v>#N/A</v>
      </c>
      <c r="F317" s="2">
        <v>1572264.2457273901</v>
      </c>
      <c r="G317" s="2">
        <f t="shared" si="70"/>
        <v>789997.71428571432</v>
      </c>
      <c r="H317" s="2">
        <f t="shared" si="65"/>
        <v>200396604.79569918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3075449.5714285858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1595731.6266506612</v>
      </c>
      <c r="Q317" s="2">
        <f t="shared" si="71"/>
        <v>800000</v>
      </c>
      <c r="R317" s="2">
        <f t="shared" si="66"/>
        <v>203305043.30852264</v>
      </c>
      <c r="S317" s="2">
        <f t="shared" si="58"/>
        <v>789997.71428570151</v>
      </c>
      <c r="T317" s="2">
        <f t="shared" si="59"/>
        <v>10002.285714285914</v>
      </c>
      <c r="U317" s="2">
        <f t="shared" si="60"/>
        <v>800000</v>
      </c>
      <c r="V317" s="2">
        <f t="shared" si="34"/>
        <v>134036796.79570025</v>
      </c>
      <c r="W317" s="2">
        <f t="shared" si="61"/>
        <v>789997.71428571641</v>
      </c>
      <c r="X317" s="2">
        <f t="shared" si="51"/>
        <v>10002.285714283586</v>
      </c>
      <c r="Y317" s="2">
        <f t="shared" si="62"/>
        <v>69268246.512822345</v>
      </c>
      <c r="Z317" s="2" t="str">
        <f t="shared" si="52"/>
        <v>MEEP</v>
      </c>
      <c r="AA317" s="2">
        <f>IF(Z317="HERE",Y317,AA316+Graph!$G$1*1000)</f>
        <v>103708054.51282252</v>
      </c>
      <c r="AB317" s="2">
        <f t="shared" si="63"/>
        <v>420000</v>
      </c>
      <c r="AC317" s="2">
        <f t="shared" si="64"/>
        <v>66886991.081414357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248</v>
      </c>
      <c r="C318" s="7"/>
      <c r="D318" s="2" t="e">
        <f t="shared" si="55"/>
        <v>#N/A</v>
      </c>
      <c r="E318" s="2" t="e">
        <f t="shared" si="67"/>
        <v>#N/A</v>
      </c>
      <c r="F318" s="2">
        <v>1576771.4395067096</v>
      </c>
      <c r="G318" s="2">
        <f t="shared" si="70"/>
        <v>789997.71428571432</v>
      </c>
      <c r="H318" s="2">
        <f t="shared" si="65"/>
        <v>201186602.50998488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3085451.8571428717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1600313.2112845182</v>
      </c>
      <c r="Q318" s="2">
        <f t="shared" si="71"/>
        <v>800000</v>
      </c>
      <c r="R318" s="2">
        <f t="shared" si="66"/>
        <v>204105043.30852264</v>
      </c>
      <c r="S318" s="2">
        <f t="shared" si="58"/>
        <v>789997.71428570151</v>
      </c>
      <c r="T318" s="2">
        <f t="shared" si="59"/>
        <v>10002.285714285914</v>
      </c>
      <c r="U318" s="2">
        <f t="shared" si="60"/>
        <v>800000</v>
      </c>
      <c r="V318" s="2">
        <f t="shared" si="34"/>
        <v>134826794.50998595</v>
      </c>
      <c r="W318" s="2">
        <f t="shared" si="61"/>
        <v>789997.71428570151</v>
      </c>
      <c r="X318" s="2">
        <f t="shared" si="51"/>
        <v>10002.285714298487</v>
      </c>
      <c r="Y318" s="2">
        <f t="shared" si="62"/>
        <v>69278248.798536643</v>
      </c>
      <c r="Z318" s="2" t="str">
        <f t="shared" si="52"/>
        <v>MEEP</v>
      </c>
      <c r="AA318" s="2">
        <f>IF(Z318="HERE",Y318,AA317+Graph!$G$1*1000)</f>
        <v>104128054.51282252</v>
      </c>
      <c r="AB318" s="2">
        <f t="shared" si="63"/>
        <v>420000</v>
      </c>
      <c r="AC318" s="2">
        <f t="shared" si="64"/>
        <v>66886991.081414357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249</v>
      </c>
      <c r="C319" s="7"/>
      <c r="D319" s="2" t="e">
        <f t="shared" si="55"/>
        <v>#N/A</v>
      </c>
      <c r="E319" s="2" t="e">
        <f t="shared" si="67"/>
        <v>#N/A</v>
      </c>
      <c r="F319" s="2">
        <v>1581278.6332860291</v>
      </c>
      <c r="G319" s="2">
        <f t="shared" si="70"/>
        <v>789997.71428571432</v>
      </c>
      <c r="H319" s="2">
        <f t="shared" si="65"/>
        <v>201976600.22427058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3095454.1428571576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1604894.7959183455</v>
      </c>
      <c r="Q319" s="2">
        <f t="shared" si="71"/>
        <v>800000</v>
      </c>
      <c r="R319" s="2">
        <f t="shared" si="66"/>
        <v>204905043.30852264</v>
      </c>
      <c r="S319" s="2">
        <f t="shared" si="58"/>
        <v>789997.71428570151</v>
      </c>
      <c r="T319" s="2">
        <f t="shared" si="59"/>
        <v>10002.285714285914</v>
      </c>
      <c r="U319" s="2">
        <f t="shared" si="60"/>
        <v>800000</v>
      </c>
      <c r="V319" s="2">
        <f t="shared" si="34"/>
        <v>135616792.22427166</v>
      </c>
      <c r="W319" s="2">
        <f t="shared" si="61"/>
        <v>789997.71428570151</v>
      </c>
      <c r="X319" s="2">
        <f t="shared" si="51"/>
        <v>10002.285714298487</v>
      </c>
      <c r="Y319" s="2">
        <f t="shared" si="62"/>
        <v>69288251.084250942</v>
      </c>
      <c r="Z319" s="2" t="str">
        <f t="shared" si="52"/>
        <v>MEEP</v>
      </c>
      <c r="AA319" s="2">
        <f>IF(Z319="HERE",Y319,AA318+Graph!$G$1*1000)</f>
        <v>104548054.51282252</v>
      </c>
      <c r="AB319" s="2">
        <f t="shared" si="63"/>
        <v>420000</v>
      </c>
      <c r="AC319" s="2">
        <f t="shared" si="64"/>
        <v>66886991.081414357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250</v>
      </c>
      <c r="C320" s="7"/>
      <c r="D320" s="2" t="e">
        <f t="shared" si="55"/>
        <v>#N/A</v>
      </c>
      <c r="E320" s="2" t="e">
        <f t="shared" si="67"/>
        <v>#N/A</v>
      </c>
      <c r="F320" s="2">
        <v>1585785.8270653784</v>
      </c>
      <c r="G320" s="2">
        <f t="shared" si="70"/>
        <v>789997.71428571432</v>
      </c>
      <c r="H320" s="2">
        <f t="shared" si="65"/>
        <v>202766597.93855628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3105456.4285714435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1609476.3805522025</v>
      </c>
      <c r="Q320" s="2">
        <f t="shared" si="71"/>
        <v>800000</v>
      </c>
      <c r="R320" s="2">
        <f t="shared" si="66"/>
        <v>205705043.30852264</v>
      </c>
      <c r="S320" s="2">
        <f t="shared" si="58"/>
        <v>789997.71428570151</v>
      </c>
      <c r="T320" s="2">
        <f t="shared" si="59"/>
        <v>10002.285714285914</v>
      </c>
      <c r="U320" s="2">
        <f t="shared" si="60"/>
        <v>800000</v>
      </c>
      <c r="V320" s="2">
        <f t="shared" si="34"/>
        <v>136406789.93855736</v>
      </c>
      <c r="W320" s="2">
        <f t="shared" si="61"/>
        <v>789997.71428570151</v>
      </c>
      <c r="X320" s="2">
        <f t="shared" si="51"/>
        <v>10002.285714298487</v>
      </c>
      <c r="Y320" s="2">
        <f t="shared" si="62"/>
        <v>69298253.36996524</v>
      </c>
      <c r="Z320" s="2" t="str">
        <f t="shared" si="52"/>
        <v>MEEP</v>
      </c>
      <c r="AA320" s="2">
        <f>IF(Z320="HERE",Y320,AA319+Graph!$G$1*1000)</f>
        <v>104968054.51282252</v>
      </c>
      <c r="AB320" s="2">
        <f t="shared" si="63"/>
        <v>420000</v>
      </c>
      <c r="AC320" s="2">
        <f t="shared" si="64"/>
        <v>66886991.081414357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251</v>
      </c>
      <c r="C321" s="7"/>
      <c r="D321" s="2" t="e">
        <f t="shared" si="55"/>
        <v>#N/A</v>
      </c>
      <c r="E321" s="2" t="e">
        <f t="shared" si="67"/>
        <v>#N/A</v>
      </c>
      <c r="F321" s="2">
        <v>1590293.020844698</v>
      </c>
      <c r="G321" s="2">
        <f t="shared" si="70"/>
        <v>789997.71428571432</v>
      </c>
      <c r="H321" s="2">
        <f t="shared" si="65"/>
        <v>203556595.65284199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3115458.7142857295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1614057.9651860595</v>
      </c>
      <c r="Q321" s="2">
        <f t="shared" si="71"/>
        <v>800000</v>
      </c>
      <c r="R321" s="2">
        <f t="shared" si="66"/>
        <v>206505043.30852264</v>
      </c>
      <c r="S321" s="2">
        <f t="shared" si="58"/>
        <v>789997.71428570151</v>
      </c>
      <c r="T321" s="2">
        <f t="shared" si="59"/>
        <v>10002.285714285914</v>
      </c>
      <c r="U321" s="2">
        <f t="shared" si="60"/>
        <v>800000</v>
      </c>
      <c r="V321" s="2">
        <f t="shared" si="34"/>
        <v>137196787.65284306</v>
      </c>
      <c r="W321" s="2">
        <f t="shared" si="61"/>
        <v>789997.71428570151</v>
      </c>
      <c r="X321" s="2">
        <f t="shared" si="51"/>
        <v>10002.285714298487</v>
      </c>
      <c r="Y321" s="2">
        <f t="shared" si="62"/>
        <v>69308255.655679539</v>
      </c>
      <c r="Z321" s="2" t="str">
        <f t="shared" si="52"/>
        <v>MEEP</v>
      </c>
      <c r="AA321" s="2">
        <f>IF(Z321="HERE",Y321,AA320+Graph!$G$1*1000)</f>
        <v>105388054.51282252</v>
      </c>
      <c r="AB321" s="2">
        <f t="shared" si="63"/>
        <v>420000</v>
      </c>
      <c r="AC321" s="2">
        <f t="shared" si="64"/>
        <v>66886991.081414357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252</v>
      </c>
      <c r="C322" s="7"/>
      <c r="D322" s="2" t="e">
        <f t="shared" si="55"/>
        <v>#N/A</v>
      </c>
      <c r="E322" s="2" t="e">
        <f t="shared" si="67"/>
        <v>#N/A</v>
      </c>
      <c r="F322" s="2">
        <v>1594800.2146240175</v>
      </c>
      <c r="G322" s="2">
        <f t="shared" si="70"/>
        <v>789997.71428571432</v>
      </c>
      <c r="H322" s="2">
        <f t="shared" si="65"/>
        <v>204346593.36712769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3125461.0000000154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1618639.5498199165</v>
      </c>
      <c r="Q322" s="2">
        <f t="shared" si="71"/>
        <v>800000</v>
      </c>
      <c r="R322" s="2">
        <f t="shared" si="66"/>
        <v>207305043.30852264</v>
      </c>
      <c r="S322" s="2">
        <f t="shared" si="58"/>
        <v>789997.71428570151</v>
      </c>
      <c r="T322" s="2">
        <f t="shared" si="59"/>
        <v>10002.285714285914</v>
      </c>
      <c r="U322" s="2">
        <f t="shared" si="60"/>
        <v>800000</v>
      </c>
      <c r="V322" s="2">
        <f t="shared" si="34"/>
        <v>137986785.36712876</v>
      </c>
      <c r="W322" s="2">
        <f t="shared" si="61"/>
        <v>789997.71428570151</v>
      </c>
      <c r="X322" s="2">
        <f t="shared" si="51"/>
        <v>10002.285714298487</v>
      </c>
      <c r="Y322" s="2">
        <f t="shared" si="62"/>
        <v>69318257.941393837</v>
      </c>
      <c r="Z322" s="2" t="str">
        <f t="shared" si="52"/>
        <v>MEEP</v>
      </c>
      <c r="AA322" s="2">
        <f>IF(Z322="HERE",Y322,AA321+Graph!$G$1*1000)</f>
        <v>105808054.51282252</v>
      </c>
      <c r="AB322" s="2">
        <f t="shared" si="63"/>
        <v>420000</v>
      </c>
      <c r="AC322" s="2">
        <f t="shared" si="64"/>
        <v>66886991.081414357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253</v>
      </c>
      <c r="C323" s="7"/>
      <c r="D323" s="2" t="e">
        <f t="shared" si="55"/>
        <v>#N/A</v>
      </c>
      <c r="E323" s="2" t="e">
        <f t="shared" si="67"/>
        <v>#N/A</v>
      </c>
      <c r="F323" s="2">
        <v>1599307.4084033668</v>
      </c>
      <c r="G323" s="2">
        <f t="shared" si="70"/>
        <v>789997.71428571432</v>
      </c>
      <c r="H323" s="2">
        <f t="shared" si="65"/>
        <v>205136591.08141339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3135463.2857143013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1623221.1344537735</v>
      </c>
      <c r="Q323" s="2">
        <f t="shared" si="71"/>
        <v>800000</v>
      </c>
      <c r="R323" s="2">
        <f t="shared" si="66"/>
        <v>208105043.30852264</v>
      </c>
      <c r="S323" s="2">
        <f t="shared" si="58"/>
        <v>789997.71428570151</v>
      </c>
      <c r="T323" s="2">
        <f t="shared" si="59"/>
        <v>10002.285714285914</v>
      </c>
      <c r="U323" s="2">
        <f t="shared" si="60"/>
        <v>800000</v>
      </c>
      <c r="V323" s="2">
        <f t="shared" si="34"/>
        <v>138776783.08141446</v>
      </c>
      <c r="W323" s="2">
        <f t="shared" si="61"/>
        <v>789997.71428570151</v>
      </c>
      <c r="X323" s="2">
        <f t="shared" si="51"/>
        <v>10002.285714298487</v>
      </c>
      <c r="Y323" s="2">
        <f t="shared" si="62"/>
        <v>69328260.227108136</v>
      </c>
      <c r="Z323" s="2" t="str">
        <f t="shared" si="52"/>
        <v>MEEP</v>
      </c>
      <c r="AA323" s="2">
        <f>IF(Z323="HERE",Y323,AA322+Graph!$G$1*1000)</f>
        <v>106228054.51282252</v>
      </c>
      <c r="AB323" s="2">
        <f t="shared" si="63"/>
        <v>420000</v>
      </c>
      <c r="AC323" s="2">
        <f t="shared" si="64"/>
        <v>66886991.081414357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254</v>
      </c>
      <c r="C324" s="7"/>
      <c r="D324" s="2" t="e">
        <f t="shared" si="55"/>
        <v>#N/A</v>
      </c>
      <c r="E324" s="2" t="e">
        <f t="shared" si="67"/>
        <v>#N/A</v>
      </c>
      <c r="F324" s="2">
        <v>1603814.6021826863</v>
      </c>
      <c r="G324" s="2">
        <f t="shared" si="70"/>
        <v>789997.71428571432</v>
      </c>
      <c r="H324" s="2">
        <f t="shared" si="65"/>
        <v>205926588.79569909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3145465.5714285872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1627802.7190876305</v>
      </c>
      <c r="Q324" s="2">
        <f t="shared" si="71"/>
        <v>800000</v>
      </c>
      <c r="R324" s="2">
        <f t="shared" si="66"/>
        <v>208905043.30852264</v>
      </c>
      <c r="S324" s="2">
        <f t="shared" si="58"/>
        <v>789997.71428570151</v>
      </c>
      <c r="T324" s="2">
        <f t="shared" si="59"/>
        <v>10002.285714285914</v>
      </c>
      <c r="U324" s="2">
        <f t="shared" si="60"/>
        <v>800000</v>
      </c>
      <c r="V324" s="2">
        <f t="shared" si="34"/>
        <v>139566780.79570016</v>
      </c>
      <c r="W324" s="2">
        <f t="shared" si="61"/>
        <v>789997.71428570151</v>
      </c>
      <c r="X324" s="2">
        <f t="shared" si="51"/>
        <v>10002.285714298487</v>
      </c>
      <c r="Y324" s="2">
        <f t="shared" si="62"/>
        <v>69338262.512822434</v>
      </c>
      <c r="Z324" s="2" t="str">
        <f t="shared" si="52"/>
        <v>MEEP</v>
      </c>
      <c r="AA324" s="2">
        <f>IF(Z324="HERE",Y324,AA323+Graph!$G$1*1000)</f>
        <v>106648054.51282252</v>
      </c>
      <c r="AB324" s="2">
        <f t="shared" si="63"/>
        <v>420000</v>
      </c>
      <c r="AC324" s="2">
        <f t="shared" si="64"/>
        <v>66886991.081414357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255</v>
      </c>
      <c r="C325" s="7"/>
      <c r="D325" s="2" t="e">
        <f t="shared" si="55"/>
        <v>#N/A</v>
      </c>
      <c r="E325" s="2" t="e">
        <f t="shared" si="67"/>
        <v>#N/A</v>
      </c>
      <c r="F325" s="2">
        <v>1608321.7959620357</v>
      </c>
      <c r="G325" s="2">
        <f t="shared" si="70"/>
        <v>789997.71428571432</v>
      </c>
      <c r="H325" s="2">
        <f t="shared" si="65"/>
        <v>206716586.50998479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3155467.8571428731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1632384.3037214875</v>
      </c>
      <c r="Q325" s="2">
        <f t="shared" si="71"/>
        <v>800000</v>
      </c>
      <c r="R325" s="2">
        <f t="shared" si="66"/>
        <v>209705043.30852264</v>
      </c>
      <c r="S325" s="2">
        <f t="shared" si="58"/>
        <v>789997.71428570151</v>
      </c>
      <c r="T325" s="2">
        <f t="shared" si="59"/>
        <v>10002.285714285914</v>
      </c>
      <c r="U325" s="2">
        <f t="shared" si="60"/>
        <v>800000</v>
      </c>
      <c r="V325" s="2">
        <f t="shared" si="34"/>
        <v>140356778.50998586</v>
      </c>
      <c r="W325" s="2">
        <f t="shared" si="61"/>
        <v>789997.71428570151</v>
      </c>
      <c r="X325" s="2">
        <f t="shared" si="51"/>
        <v>10002.285714298487</v>
      </c>
      <c r="Y325" s="2">
        <f t="shared" si="62"/>
        <v>69348264.798536733</v>
      </c>
      <c r="Z325" s="2" t="str">
        <f t="shared" si="52"/>
        <v>MEEP</v>
      </c>
      <c r="AA325" s="2">
        <f>IF(Z325="HERE",Y325,AA324+Graph!$G$1*1000)</f>
        <v>107068054.51282252</v>
      </c>
      <c r="AB325" s="2">
        <f t="shared" si="63"/>
        <v>420000</v>
      </c>
      <c r="AC325" s="2">
        <f t="shared" si="64"/>
        <v>66886991.081414357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256</v>
      </c>
      <c r="C326" s="7"/>
      <c r="D326" s="2" t="e">
        <f t="shared" si="55"/>
        <v>#N/A</v>
      </c>
      <c r="E326" s="2" t="e">
        <f t="shared" si="67"/>
        <v>#N/A</v>
      </c>
      <c r="F326" s="2">
        <v>1612828.9897413552</v>
      </c>
      <c r="G326" s="2">
        <f t="shared" si="70"/>
        <v>789997.71428571432</v>
      </c>
      <c r="H326" s="2">
        <f t="shared" si="65"/>
        <v>207506584.22427049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3165470.142857159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1636965.8883553445</v>
      </c>
      <c r="Q326" s="2">
        <f t="shared" si="71"/>
        <v>800000</v>
      </c>
      <c r="R326" s="2">
        <f t="shared" si="66"/>
        <v>210505043.30852264</v>
      </c>
      <c r="S326" s="2">
        <f t="shared" si="58"/>
        <v>789997.71428570151</v>
      </c>
      <c r="T326" s="2">
        <f t="shared" si="59"/>
        <v>10002.285714285914</v>
      </c>
      <c r="U326" s="2">
        <f t="shared" si="60"/>
        <v>800000</v>
      </c>
      <c r="V326" s="2">
        <f t="shared" si="34"/>
        <v>141146776.22427157</v>
      </c>
      <c r="W326" s="2">
        <f t="shared" si="61"/>
        <v>789997.71428570151</v>
      </c>
      <c r="X326" s="2">
        <f t="shared" si="51"/>
        <v>10002.285714298487</v>
      </c>
      <c r="Y326" s="2">
        <f t="shared" si="62"/>
        <v>69358267.084251031</v>
      </c>
      <c r="Z326" s="2" t="str">
        <f t="shared" si="52"/>
        <v>MEEP</v>
      </c>
      <c r="AA326" s="2">
        <f>IF(Z326="HERE",Y326,AA325+Graph!$G$1*1000)</f>
        <v>107488054.51282252</v>
      </c>
      <c r="AB326" s="2">
        <f t="shared" si="63"/>
        <v>420000</v>
      </c>
      <c r="AC326" s="2">
        <f t="shared" si="64"/>
        <v>66886991.081414357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257</v>
      </c>
      <c r="C327" s="7"/>
      <c r="D327" s="2" t="e">
        <f t="shared" si="55"/>
        <v>#N/A</v>
      </c>
      <c r="E327" s="2" t="e">
        <f t="shared" si="67"/>
        <v>#N/A</v>
      </c>
      <c r="F327" s="2">
        <v>1617336.1835206747</v>
      </c>
      <c r="G327" s="2">
        <f t="shared" si="70"/>
        <v>789997.71428571432</v>
      </c>
      <c r="H327" s="2">
        <f t="shared" si="65"/>
        <v>208296581.93855619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3175472.4285714449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1641547.4729891717</v>
      </c>
      <c r="Q327" s="2">
        <f t="shared" si="71"/>
        <v>800000</v>
      </c>
      <c r="R327" s="2">
        <f t="shared" si="66"/>
        <v>211305043.30852264</v>
      </c>
      <c r="S327" s="2">
        <f t="shared" si="58"/>
        <v>789997.71428570151</v>
      </c>
      <c r="T327" s="2">
        <f t="shared" si="59"/>
        <v>10002.285714285914</v>
      </c>
      <c r="U327" s="2">
        <f t="shared" si="60"/>
        <v>800000</v>
      </c>
      <c r="V327" s="2">
        <f t="shared" si="34"/>
        <v>141936773.93855727</v>
      </c>
      <c r="W327" s="2">
        <f t="shared" si="61"/>
        <v>789997.71428570151</v>
      </c>
      <c r="X327" s="2">
        <f t="shared" si="51"/>
        <v>10002.285714298487</v>
      </c>
      <c r="Y327" s="2">
        <f t="shared" si="62"/>
        <v>69368269.36996533</v>
      </c>
      <c r="Z327" s="2" t="str">
        <f t="shared" si="52"/>
        <v>MEEP</v>
      </c>
      <c r="AA327" s="2">
        <f>IF(Z327="HERE",Y327,AA326+Graph!$G$1*1000)</f>
        <v>107908054.51282252</v>
      </c>
      <c r="AB327" s="2">
        <f t="shared" si="63"/>
        <v>420000</v>
      </c>
      <c r="AC327" s="2">
        <f t="shared" si="64"/>
        <v>66886991.081414357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258</v>
      </c>
      <c r="C328" s="7"/>
      <c r="D328" s="2" t="e">
        <f t="shared" si="55"/>
        <v>#N/A</v>
      </c>
      <c r="E328" s="2" t="e">
        <f t="shared" si="67"/>
        <v>#N/A</v>
      </c>
      <c r="F328" s="2">
        <v>1621843.377300024</v>
      </c>
      <c r="G328" s="2">
        <f t="shared" si="70"/>
        <v>789997.71428571432</v>
      </c>
      <c r="H328" s="2">
        <f t="shared" si="65"/>
        <v>209086579.6528419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3185474.7142857308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1646129.0576230288</v>
      </c>
      <c r="Q328" s="2">
        <f t="shared" si="71"/>
        <v>800000</v>
      </c>
      <c r="R328" s="2">
        <f t="shared" si="66"/>
        <v>212105043.30852264</v>
      </c>
      <c r="S328" s="2">
        <f t="shared" si="58"/>
        <v>789997.71428570151</v>
      </c>
      <c r="T328" s="2">
        <f t="shared" si="59"/>
        <v>10002.285714285914</v>
      </c>
      <c r="U328" s="2">
        <f t="shared" si="60"/>
        <v>800000</v>
      </c>
      <c r="V328" s="2">
        <f t="shared" si="34"/>
        <v>142726771.65284297</v>
      </c>
      <c r="W328" s="2">
        <f t="shared" si="61"/>
        <v>789997.71428570151</v>
      </c>
      <c r="X328" s="2">
        <f t="shared" si="51"/>
        <v>10002.285714298487</v>
      </c>
      <c r="Y328" s="2">
        <f t="shared" si="62"/>
        <v>69378271.655679628</v>
      </c>
      <c r="Z328" s="2" t="str">
        <f t="shared" si="52"/>
        <v>MEEP</v>
      </c>
      <c r="AA328" s="2">
        <f>IF(Z328="HERE",Y328,AA327+Graph!$G$1*1000)</f>
        <v>108328054.51282252</v>
      </c>
      <c r="AB328" s="2">
        <f t="shared" si="63"/>
        <v>420000</v>
      </c>
      <c r="AC328" s="2">
        <f t="shared" si="64"/>
        <v>66886991.081414357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259</v>
      </c>
      <c r="C329" s="7"/>
      <c r="D329" s="2" t="e">
        <f t="shared" si="55"/>
        <v>#N/A</v>
      </c>
      <c r="E329" s="2" t="e">
        <f t="shared" si="67"/>
        <v>#N/A</v>
      </c>
      <c r="F329" s="2">
        <v>1626350.5710793436</v>
      </c>
      <c r="G329" s="2">
        <f t="shared" si="70"/>
        <v>789997.71428571432</v>
      </c>
      <c r="H329" s="2">
        <f t="shared" si="65"/>
        <v>209876577.3671276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3195477.0000000168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1650710.6422568858</v>
      </c>
      <c r="Q329" s="2">
        <f t="shared" si="71"/>
        <v>800000</v>
      </c>
      <c r="R329" s="2">
        <f t="shared" si="66"/>
        <v>212905043.30852264</v>
      </c>
      <c r="S329" s="2">
        <f t="shared" si="58"/>
        <v>789997.71428570151</v>
      </c>
      <c r="T329" s="2">
        <f t="shared" si="59"/>
        <v>10002.285714285914</v>
      </c>
      <c r="U329" s="2">
        <f t="shared" si="60"/>
        <v>800000</v>
      </c>
      <c r="V329" s="2">
        <f t="shared" si="34"/>
        <v>143516769.36712867</v>
      </c>
      <c r="W329" s="2">
        <f t="shared" si="61"/>
        <v>789997.71428570151</v>
      </c>
      <c r="X329" s="2">
        <f t="shared" si="51"/>
        <v>10002.285714298487</v>
      </c>
      <c r="Y329" s="2">
        <f t="shared" si="62"/>
        <v>69388273.941393927</v>
      </c>
      <c r="Z329" s="2" t="str">
        <f t="shared" si="52"/>
        <v>MEEP</v>
      </c>
      <c r="AA329" s="2">
        <f>IF(Z329="HERE",Y329,AA328+Graph!$G$1*1000)</f>
        <v>108748054.51282252</v>
      </c>
      <c r="AB329" s="2">
        <f t="shared" si="63"/>
        <v>420000</v>
      </c>
      <c r="AC329" s="2">
        <f t="shared" si="64"/>
        <v>66886991.081414357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260</v>
      </c>
      <c r="C330" s="7"/>
      <c r="D330" s="2" t="e">
        <f t="shared" si="55"/>
        <v>#N/A</v>
      </c>
      <c r="E330" s="2" t="e">
        <f t="shared" si="67"/>
        <v>#N/A</v>
      </c>
      <c r="F330" s="2">
        <v>1630857.7648586631</v>
      </c>
      <c r="G330" s="2">
        <f t="shared" si="70"/>
        <v>789997.71428571432</v>
      </c>
      <c r="H330" s="2">
        <f t="shared" si="65"/>
        <v>210666575.0814133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3205479.2857143027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1655292.2268907428</v>
      </c>
      <c r="Q330" s="2">
        <f t="shared" si="71"/>
        <v>800000</v>
      </c>
      <c r="R330" s="2">
        <f t="shared" si="66"/>
        <v>213705043.30852264</v>
      </c>
      <c r="S330" s="2">
        <f t="shared" si="58"/>
        <v>789997.71428570151</v>
      </c>
      <c r="T330" s="2">
        <f t="shared" si="59"/>
        <v>10002.285714285914</v>
      </c>
      <c r="U330" s="2">
        <f t="shared" si="60"/>
        <v>800000</v>
      </c>
      <c r="V330" s="2">
        <f t="shared" si="34"/>
        <v>144306767.08141437</v>
      </c>
      <c r="W330" s="2">
        <f t="shared" si="61"/>
        <v>789997.71428570151</v>
      </c>
      <c r="X330" s="2">
        <f t="shared" si="51"/>
        <v>10002.285714298487</v>
      </c>
      <c r="Y330" s="2">
        <f t="shared" si="62"/>
        <v>69398276.227108225</v>
      </c>
      <c r="Z330" s="2" t="str">
        <f t="shared" si="52"/>
        <v>MEEP</v>
      </c>
      <c r="AA330" s="2">
        <f>IF(Z330="HERE",Y330,AA329+Graph!$G$1*1000)</f>
        <v>109168054.51282252</v>
      </c>
      <c r="AB330" s="2">
        <f t="shared" si="63"/>
        <v>420000</v>
      </c>
      <c r="AC330" s="2">
        <f t="shared" si="64"/>
        <v>66886991.081414357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261</v>
      </c>
      <c r="C331" s="7"/>
      <c r="D331" s="2" t="e">
        <f t="shared" si="55"/>
        <v>#N/A</v>
      </c>
      <c r="E331" s="2" t="e">
        <f t="shared" si="67"/>
        <v>#N/A</v>
      </c>
      <c r="F331" s="2">
        <v>1635364.9586380124</v>
      </c>
      <c r="G331" s="2">
        <f t="shared" si="70"/>
        <v>789997.71428571432</v>
      </c>
      <c r="H331" s="2">
        <f t="shared" si="65"/>
        <v>211456572.795699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3215481.5714285886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1659873.8115245998</v>
      </c>
      <c r="Q331" s="2">
        <f t="shared" si="71"/>
        <v>800000</v>
      </c>
      <c r="R331" s="2">
        <f t="shared" si="66"/>
        <v>214505043.30852264</v>
      </c>
      <c r="S331" s="2">
        <f t="shared" si="58"/>
        <v>789997.71428570151</v>
      </c>
      <c r="T331" s="2">
        <f t="shared" si="59"/>
        <v>10002.285714285914</v>
      </c>
      <c r="U331" s="2">
        <f t="shared" si="60"/>
        <v>800000</v>
      </c>
      <c r="V331" s="2">
        <f t="shared" si="34"/>
        <v>145096764.79570007</v>
      </c>
      <c r="W331" s="2">
        <f t="shared" si="61"/>
        <v>789997.71428570151</v>
      </c>
      <c r="X331" s="2">
        <f t="shared" si="51"/>
        <v>10002.285714298487</v>
      </c>
      <c r="Y331" s="2">
        <f t="shared" si="62"/>
        <v>69408278.512822524</v>
      </c>
      <c r="Z331" s="2" t="str">
        <f t="shared" si="52"/>
        <v>MEEP</v>
      </c>
      <c r="AA331" s="2">
        <f>IF(Z331="HERE",Y331,AA330+Graph!$G$1*1000)</f>
        <v>109588054.51282252</v>
      </c>
      <c r="AB331" s="2">
        <f t="shared" si="63"/>
        <v>420000</v>
      </c>
      <c r="AC331" s="2">
        <f t="shared" si="64"/>
        <v>66886991.081414357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262</v>
      </c>
      <c r="C332" s="7"/>
      <c r="D332" s="2" t="e">
        <f t="shared" si="55"/>
        <v>#N/A</v>
      </c>
      <c r="E332" s="2" t="e">
        <f t="shared" si="67"/>
        <v>#N/A</v>
      </c>
      <c r="F332" s="2">
        <v>1639872.1524173319</v>
      </c>
      <c r="G332" s="2">
        <f t="shared" si="70"/>
        <v>789997.71428571432</v>
      </c>
      <c r="H332" s="2">
        <f t="shared" si="65"/>
        <v>212246570.5099847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3225483.8571428745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1664455.3961584568</v>
      </c>
      <c r="Q332" s="2">
        <f t="shared" si="71"/>
        <v>800000</v>
      </c>
      <c r="R332" s="2">
        <f t="shared" si="66"/>
        <v>215305043.30852264</v>
      </c>
      <c r="S332" s="2">
        <f t="shared" si="58"/>
        <v>789997.71428570151</v>
      </c>
      <c r="T332" s="2">
        <f t="shared" si="59"/>
        <v>10002.285714285914</v>
      </c>
      <c r="U332" s="2">
        <f t="shared" si="60"/>
        <v>800000</v>
      </c>
      <c r="V332" s="2">
        <f t="shared" si="34"/>
        <v>145886762.50998577</v>
      </c>
      <c r="W332" s="2">
        <f t="shared" si="61"/>
        <v>789997.71428570151</v>
      </c>
      <c r="X332" s="2">
        <f t="shared" si="51"/>
        <v>10002.285714298487</v>
      </c>
      <c r="Y332" s="2">
        <f t="shared" si="62"/>
        <v>69418280.798536822</v>
      </c>
      <c r="Z332" s="2" t="str">
        <f t="shared" si="52"/>
        <v>MEEP</v>
      </c>
      <c r="AA332" s="2">
        <f>IF(Z332="HERE",Y332,AA331+Graph!$G$1*1000)</f>
        <v>110008054.51282252</v>
      </c>
      <c r="AB332" s="2">
        <f t="shared" si="63"/>
        <v>420000</v>
      </c>
      <c r="AC332" s="2">
        <f t="shared" si="64"/>
        <v>66886991.081414357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263</v>
      </c>
      <c r="C333" s="7"/>
      <c r="D333" s="2" t="e">
        <f t="shared" si="55"/>
        <v>#N/A</v>
      </c>
      <c r="E333" s="2" t="e">
        <f t="shared" si="67"/>
        <v>#N/A</v>
      </c>
      <c r="F333" s="2">
        <v>1644379.3461966515</v>
      </c>
      <c r="G333" s="2">
        <f t="shared" si="70"/>
        <v>789997.71428571432</v>
      </c>
      <c r="H333" s="2">
        <f t="shared" si="65"/>
        <v>213036568.2242704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3235486.1428571604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1669036.9807923138</v>
      </c>
      <c r="Q333" s="2">
        <f t="shared" si="71"/>
        <v>800000</v>
      </c>
      <c r="R333" s="2">
        <f t="shared" si="66"/>
        <v>216105043.30852264</v>
      </c>
      <c r="S333" s="2">
        <f t="shared" si="58"/>
        <v>789997.71428570151</v>
      </c>
      <c r="T333" s="2">
        <f t="shared" si="59"/>
        <v>10002.285714285914</v>
      </c>
      <c r="U333" s="2">
        <f t="shared" si="60"/>
        <v>800000</v>
      </c>
      <c r="V333" s="2">
        <f t="shared" si="34"/>
        <v>146676760.22427148</v>
      </c>
      <c r="W333" s="2">
        <f t="shared" si="61"/>
        <v>789997.71428570151</v>
      </c>
      <c r="X333" s="2">
        <f t="shared" si="51"/>
        <v>10002.285714298487</v>
      </c>
      <c r="Y333" s="2">
        <f t="shared" si="62"/>
        <v>69428283.084251121</v>
      </c>
      <c r="Z333" s="2" t="str">
        <f t="shared" si="52"/>
        <v>MEEP</v>
      </c>
      <c r="AA333" s="2">
        <f>IF(Z333="HERE",Y333,AA332+Graph!$G$1*1000)</f>
        <v>110428054.51282252</v>
      </c>
      <c r="AB333" s="2">
        <f t="shared" si="63"/>
        <v>420000</v>
      </c>
      <c r="AC333" s="2">
        <f t="shared" si="64"/>
        <v>66886991.081414357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264</v>
      </c>
      <c r="C334" s="7"/>
      <c r="D334" s="2" t="e">
        <f t="shared" si="55"/>
        <v>#N/A</v>
      </c>
      <c r="E334" s="2" t="e">
        <f t="shared" si="67"/>
        <v>#N/A</v>
      </c>
      <c r="F334" s="2">
        <v>1648886.5399760008</v>
      </c>
      <c r="G334" s="2">
        <f t="shared" si="70"/>
        <v>789997.71428571432</v>
      </c>
      <c r="H334" s="2">
        <f t="shared" si="65"/>
        <v>213826565.9385561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3245488.4285714463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1673618.5654261708</v>
      </c>
      <c r="Q334" s="2">
        <f t="shared" si="71"/>
        <v>800000</v>
      </c>
      <c r="R334" s="2">
        <f t="shared" si="66"/>
        <v>216905043.30852264</v>
      </c>
      <c r="S334" s="2">
        <f t="shared" si="58"/>
        <v>789997.71428570151</v>
      </c>
      <c r="T334" s="2">
        <f t="shared" si="59"/>
        <v>10002.285714285914</v>
      </c>
      <c r="U334" s="2">
        <f t="shared" si="60"/>
        <v>800000</v>
      </c>
      <c r="V334" s="2">
        <f t="shared" si="34"/>
        <v>147466757.93855718</v>
      </c>
      <c r="W334" s="2">
        <f t="shared" si="61"/>
        <v>789997.71428570151</v>
      </c>
      <c r="X334" s="2">
        <f t="shared" si="51"/>
        <v>10002.285714298487</v>
      </c>
      <c r="Y334" s="2">
        <f t="shared" si="62"/>
        <v>69438285.369965419</v>
      </c>
      <c r="Z334" s="2" t="str">
        <f t="shared" si="52"/>
        <v>MEEP</v>
      </c>
      <c r="AA334" s="2">
        <f>IF(Z334="HERE",Y334,AA333+Graph!$G$1*1000)</f>
        <v>110848054.51282252</v>
      </c>
      <c r="AB334" s="2">
        <f t="shared" si="63"/>
        <v>420000</v>
      </c>
      <c r="AC334" s="2">
        <f t="shared" si="64"/>
        <v>66886991.081414357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265</v>
      </c>
      <c r="C335" s="7"/>
      <c r="D335" s="2" t="e">
        <f t="shared" si="55"/>
        <v>#N/A</v>
      </c>
      <c r="E335" s="2" t="e">
        <f t="shared" si="67"/>
        <v>#N/A</v>
      </c>
      <c r="F335" s="2">
        <v>1653393.7337553203</v>
      </c>
      <c r="G335" s="2">
        <f t="shared" si="70"/>
        <v>789997.71428571432</v>
      </c>
      <c r="H335" s="2">
        <f t="shared" si="65"/>
        <v>214616563.65284181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3255490.7142857322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1678200.1500600278</v>
      </c>
      <c r="Q335" s="2">
        <f t="shared" si="71"/>
        <v>800000</v>
      </c>
      <c r="R335" s="2">
        <f t="shared" si="66"/>
        <v>217705043.30852264</v>
      </c>
      <c r="S335" s="2">
        <f t="shared" si="58"/>
        <v>789997.71428570151</v>
      </c>
      <c r="T335" s="2">
        <f t="shared" si="59"/>
        <v>10002.285714285914</v>
      </c>
      <c r="U335" s="2">
        <f t="shared" si="60"/>
        <v>800000</v>
      </c>
      <c r="V335" s="2">
        <f t="shared" si="34"/>
        <v>148256755.65284288</v>
      </c>
      <c r="W335" s="2">
        <f t="shared" si="61"/>
        <v>789997.71428570151</v>
      </c>
      <c r="X335" s="2">
        <f t="shared" si="51"/>
        <v>10002.285714298487</v>
      </c>
      <c r="Y335" s="2">
        <f t="shared" si="62"/>
        <v>69448287.655679718</v>
      </c>
      <c r="Z335" s="2" t="str">
        <f t="shared" si="52"/>
        <v>MEEP</v>
      </c>
      <c r="AA335" s="2">
        <f>IF(Z335="HERE",Y335,AA334+Graph!$G$1*1000)</f>
        <v>111268054.51282252</v>
      </c>
      <c r="AB335" s="2">
        <f t="shared" si="63"/>
        <v>420000</v>
      </c>
      <c r="AC335" s="2">
        <f t="shared" si="64"/>
        <v>66886991.081414357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266</v>
      </c>
      <c r="C336" s="7"/>
      <c r="D336" s="2" t="e">
        <f t="shared" si="55"/>
        <v>#N/A</v>
      </c>
      <c r="E336" s="2" t="e">
        <f t="shared" si="67"/>
        <v>#N/A</v>
      </c>
      <c r="F336" s="2">
        <v>1657900.9275346398</v>
      </c>
      <c r="G336" s="2">
        <f t="shared" si="70"/>
        <v>789997.71428571432</v>
      </c>
      <c r="H336" s="2">
        <f t="shared" si="65"/>
        <v>215406561.36712751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3265493.0000000182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1682781.734693855</v>
      </c>
      <c r="Q336" s="2">
        <f t="shared" si="71"/>
        <v>800000</v>
      </c>
      <c r="R336" s="2">
        <f t="shared" si="66"/>
        <v>218505043.30852264</v>
      </c>
      <c r="S336" s="2">
        <f t="shared" si="58"/>
        <v>789997.71428570151</v>
      </c>
      <c r="T336" s="2">
        <f t="shared" si="59"/>
        <v>10002.285714285914</v>
      </c>
      <c r="U336" s="2">
        <f t="shared" si="60"/>
        <v>800000</v>
      </c>
      <c r="V336" s="2">
        <f t="shared" si="34"/>
        <v>149046753.36712858</v>
      </c>
      <c r="W336" s="2">
        <f t="shared" si="61"/>
        <v>789997.71428570151</v>
      </c>
      <c r="X336" s="2">
        <f t="shared" si="51"/>
        <v>10002.285714298487</v>
      </c>
      <c r="Y336" s="2">
        <f t="shared" si="62"/>
        <v>69458289.941394016</v>
      </c>
      <c r="Z336" s="2" t="str">
        <f t="shared" si="52"/>
        <v>MEEP</v>
      </c>
      <c r="AA336" s="2">
        <f>IF(Z336="HERE",Y336,AA335+Graph!$G$1*1000)</f>
        <v>111688054.51282252</v>
      </c>
      <c r="AB336" s="2">
        <f t="shared" si="63"/>
        <v>420000</v>
      </c>
      <c r="AC336" s="2">
        <f t="shared" si="64"/>
        <v>66886991.081414357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267</v>
      </c>
      <c r="C337" s="7"/>
      <c r="D337" s="2" t="e">
        <f t="shared" si="55"/>
        <v>#N/A</v>
      </c>
      <c r="E337" s="2" t="e">
        <f t="shared" si="67"/>
        <v>#N/A</v>
      </c>
      <c r="F337" s="2">
        <v>1662408.1213139892</v>
      </c>
      <c r="G337" s="2">
        <f t="shared" si="70"/>
        <v>789997.71428571432</v>
      </c>
      <c r="H337" s="2">
        <f t="shared" si="65"/>
        <v>216196559.08141321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3275495.2857143041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1687363.3193277121</v>
      </c>
      <c r="Q337" s="2">
        <f t="shared" si="71"/>
        <v>800000</v>
      </c>
      <c r="R337" s="2">
        <f t="shared" si="66"/>
        <v>219305043.30852264</v>
      </c>
      <c r="S337" s="2">
        <f t="shared" si="58"/>
        <v>789997.71428570151</v>
      </c>
      <c r="T337" s="2">
        <f t="shared" si="59"/>
        <v>10002.285714285914</v>
      </c>
      <c r="U337" s="2">
        <f t="shared" si="60"/>
        <v>800000</v>
      </c>
      <c r="V337" s="2">
        <f t="shared" si="34"/>
        <v>149836751.08141428</v>
      </c>
      <c r="W337" s="2">
        <f t="shared" si="61"/>
        <v>789997.71428570151</v>
      </c>
      <c r="X337" s="2">
        <f t="shared" si="51"/>
        <v>10002.285714298487</v>
      </c>
      <c r="Y337" s="2">
        <f t="shared" si="62"/>
        <v>69468292.227108315</v>
      </c>
      <c r="Z337" s="2" t="str">
        <f t="shared" si="52"/>
        <v>MEEP</v>
      </c>
      <c r="AA337" s="2">
        <f>IF(Z337="HERE",Y337,AA336+Graph!$G$1*1000)</f>
        <v>112108054.51282252</v>
      </c>
      <c r="AB337" s="2">
        <f t="shared" si="63"/>
        <v>420000</v>
      </c>
      <c r="AC337" s="2">
        <f t="shared" si="64"/>
        <v>66886991.081414357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268</v>
      </c>
      <c r="C338" s="7"/>
      <c r="D338" s="2" t="e">
        <f t="shared" si="55"/>
        <v>#N/A</v>
      </c>
      <c r="E338" s="2" t="e">
        <f t="shared" si="67"/>
        <v>#N/A</v>
      </c>
      <c r="F338" s="2">
        <v>1666915.3150933087</v>
      </c>
      <c r="G338" s="2">
        <f t="shared" si="70"/>
        <v>789997.71428571432</v>
      </c>
      <c r="H338" s="2">
        <f t="shared" si="65"/>
        <v>216986556.79569891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3285497.57142859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1691944.9039615691</v>
      </c>
      <c r="Q338" s="2">
        <f t="shared" si="71"/>
        <v>800000</v>
      </c>
      <c r="R338" s="2">
        <f t="shared" si="66"/>
        <v>220105043.30852264</v>
      </c>
      <c r="S338" s="2">
        <f t="shared" si="58"/>
        <v>789997.71428570151</v>
      </c>
      <c r="T338" s="2">
        <f t="shared" si="59"/>
        <v>10002.285714285914</v>
      </c>
      <c r="U338" s="2">
        <f t="shared" si="60"/>
        <v>800000</v>
      </c>
      <c r="V338" s="2">
        <f t="shared" si="34"/>
        <v>150626748.79569998</v>
      </c>
      <c r="W338" s="2">
        <f t="shared" si="61"/>
        <v>789997.71428570151</v>
      </c>
      <c r="X338" s="2">
        <f t="shared" si="51"/>
        <v>10002.285714298487</v>
      </c>
      <c r="Y338" s="2">
        <f t="shared" si="62"/>
        <v>69478294.512822613</v>
      </c>
      <c r="Z338" s="2" t="str">
        <f t="shared" si="52"/>
        <v>MEEP</v>
      </c>
      <c r="AA338" s="2">
        <f>IF(Z338="HERE",Y338,AA337+Graph!$G$1*1000)</f>
        <v>112528054.51282252</v>
      </c>
      <c r="AB338" s="2">
        <f t="shared" si="63"/>
        <v>420000</v>
      </c>
      <c r="AC338" s="2">
        <f t="shared" si="64"/>
        <v>66886991.081414357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269</v>
      </c>
      <c r="C339" s="7"/>
      <c r="D339" s="2" t="e">
        <f t="shared" si="55"/>
        <v>#N/A</v>
      </c>
      <c r="E339" s="2" t="e">
        <f t="shared" si="67"/>
        <v>#N/A</v>
      </c>
      <c r="F339" s="2">
        <v>1671422.5088726282</v>
      </c>
      <c r="G339" s="2">
        <f t="shared" si="70"/>
        <v>789997.71428571432</v>
      </c>
      <c r="H339" s="2">
        <f t="shared" si="65"/>
        <v>217776554.50998461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3295499.8571428759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1696526.4885954261</v>
      </c>
      <c r="Q339" s="2">
        <f t="shared" si="71"/>
        <v>800000</v>
      </c>
      <c r="R339" s="2">
        <f t="shared" si="66"/>
        <v>220905043.30852264</v>
      </c>
      <c r="S339" s="2">
        <f t="shared" si="58"/>
        <v>789997.71428570151</v>
      </c>
      <c r="T339" s="2">
        <f t="shared" si="59"/>
        <v>10002.285714285914</v>
      </c>
      <c r="U339" s="2">
        <f t="shared" si="60"/>
        <v>800000</v>
      </c>
      <c r="V339" s="2">
        <f t="shared" si="34"/>
        <v>151416746.50998569</v>
      </c>
      <c r="W339" s="2">
        <f t="shared" si="61"/>
        <v>789997.71428570151</v>
      </c>
      <c r="X339" s="2">
        <f t="shared" si="51"/>
        <v>10002.285714298487</v>
      </c>
      <c r="Y339" s="2">
        <f t="shared" si="62"/>
        <v>69488296.798536912</v>
      </c>
      <c r="Z339" s="2" t="str">
        <f t="shared" si="52"/>
        <v>MEEP</v>
      </c>
      <c r="AA339" s="2">
        <f>IF(Z339="HERE",Y339,AA338+Graph!$G$1*1000)</f>
        <v>112948054.51282252</v>
      </c>
      <c r="AB339" s="2">
        <f t="shared" si="63"/>
        <v>420000</v>
      </c>
      <c r="AC339" s="2">
        <f t="shared" si="64"/>
        <v>66886991.081414357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270</v>
      </c>
      <c r="C340" s="7"/>
      <c r="D340" s="2" t="e">
        <f t="shared" si="55"/>
        <v>#N/A</v>
      </c>
      <c r="E340" s="2" t="e">
        <f t="shared" si="67"/>
        <v>#N/A</v>
      </c>
      <c r="F340" s="2">
        <v>1675929.7026519775</v>
      </c>
      <c r="G340" s="2">
        <f t="shared" si="70"/>
        <v>789997.71428571432</v>
      </c>
      <c r="H340" s="2">
        <f t="shared" si="65"/>
        <v>218566552.22427031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3305502.1428571618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1701108.0732292831</v>
      </c>
      <c r="Q340" s="2">
        <f t="shared" si="71"/>
        <v>800000</v>
      </c>
      <c r="R340" s="2">
        <f t="shared" si="66"/>
        <v>221705043.30852264</v>
      </c>
      <c r="S340" s="2">
        <f t="shared" si="58"/>
        <v>789997.71428570151</v>
      </c>
      <c r="T340" s="2">
        <f t="shared" si="59"/>
        <v>10002.285714285914</v>
      </c>
      <c r="U340" s="2">
        <f t="shared" si="60"/>
        <v>800000</v>
      </c>
      <c r="V340" s="2">
        <f t="shared" si="34"/>
        <v>152206744.22427139</v>
      </c>
      <c r="W340" s="2">
        <f t="shared" si="61"/>
        <v>789997.71428570151</v>
      </c>
      <c r="X340" s="2">
        <f t="shared" si="51"/>
        <v>10002.285714298487</v>
      </c>
      <c r="Y340" s="2">
        <f t="shared" si="62"/>
        <v>69498299.08425121</v>
      </c>
      <c r="Z340" s="2" t="str">
        <f t="shared" si="52"/>
        <v>MEEP</v>
      </c>
      <c r="AA340" s="2">
        <f>IF(Z340="HERE",Y340,AA339+Graph!$G$1*1000)</f>
        <v>113368054.51282252</v>
      </c>
      <c r="AB340" s="2">
        <f t="shared" si="63"/>
        <v>420000</v>
      </c>
      <c r="AC340" s="2">
        <f t="shared" si="64"/>
        <v>66886991.081414357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271</v>
      </c>
      <c r="C341" s="7"/>
      <c r="D341" s="2" t="e">
        <f t="shared" si="55"/>
        <v>#N/A</v>
      </c>
      <c r="E341" s="2" t="e">
        <f t="shared" si="67"/>
        <v>#N/A</v>
      </c>
      <c r="F341" s="2">
        <v>1680436.8964312971</v>
      </c>
      <c r="G341" s="2">
        <f t="shared" si="70"/>
        <v>789997.71428571432</v>
      </c>
      <c r="H341" s="2">
        <f t="shared" si="65"/>
        <v>219356549.93855602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3315504.4285714477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1705689.6578631401</v>
      </c>
      <c r="Q341" s="2">
        <f t="shared" si="71"/>
        <v>800000</v>
      </c>
      <c r="R341" s="2">
        <f t="shared" si="66"/>
        <v>222505043.30852264</v>
      </c>
      <c r="S341" s="2">
        <f t="shared" si="58"/>
        <v>789997.71428570151</v>
      </c>
      <c r="T341" s="2">
        <f t="shared" si="59"/>
        <v>10002.285714285914</v>
      </c>
      <c r="U341" s="2">
        <f t="shared" si="60"/>
        <v>800000</v>
      </c>
      <c r="V341" s="2">
        <f t="shared" si="34"/>
        <v>152996741.93855709</v>
      </c>
      <c r="W341" s="2">
        <f t="shared" si="61"/>
        <v>789997.71428570151</v>
      </c>
      <c r="X341" s="2">
        <f t="shared" si="51"/>
        <v>10002.285714298487</v>
      </c>
      <c r="Y341" s="2">
        <f t="shared" si="62"/>
        <v>69508301.369965509</v>
      </c>
      <c r="Z341" s="2" t="str">
        <f t="shared" si="52"/>
        <v>MEEP</v>
      </c>
      <c r="AA341" s="2">
        <f>IF(Z341="HERE",Y341,AA340+Graph!$G$1*1000)</f>
        <v>113788054.51282252</v>
      </c>
      <c r="AB341" s="2">
        <f t="shared" si="63"/>
        <v>420000</v>
      </c>
      <c r="AC341" s="2">
        <f t="shared" si="64"/>
        <v>66886991.081414357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272</v>
      </c>
      <c r="C342" s="7"/>
      <c r="D342" s="2" t="e">
        <f t="shared" si="55"/>
        <v>#N/A</v>
      </c>
      <c r="E342" s="2" t="e">
        <f t="shared" si="67"/>
        <v>#N/A</v>
      </c>
      <c r="F342" s="2">
        <v>1684944.0902106166</v>
      </c>
      <c r="G342" s="2">
        <f t="shared" si="70"/>
        <v>789997.71428571432</v>
      </c>
      <c r="H342" s="2">
        <f t="shared" si="65"/>
        <v>220146547.65284172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3325506.7142857336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1710271.2424969971</v>
      </c>
      <c r="Q342" s="2">
        <f t="shared" si="71"/>
        <v>800000</v>
      </c>
      <c r="R342" s="2">
        <f t="shared" si="66"/>
        <v>223305043.30852264</v>
      </c>
      <c r="S342" s="2">
        <f t="shared" si="58"/>
        <v>789997.71428570151</v>
      </c>
      <c r="T342" s="2">
        <f t="shared" si="59"/>
        <v>10002.285714285914</v>
      </c>
      <c r="U342" s="2">
        <f t="shared" si="60"/>
        <v>800000</v>
      </c>
      <c r="V342" s="2">
        <f t="shared" si="34"/>
        <v>153786739.65284279</v>
      </c>
      <c r="W342" s="2">
        <f t="shared" si="61"/>
        <v>789997.71428570151</v>
      </c>
      <c r="X342" s="2">
        <f t="shared" si="51"/>
        <v>10002.285714298487</v>
      </c>
      <c r="Y342" s="2">
        <f t="shared" si="62"/>
        <v>69518303.655679807</v>
      </c>
      <c r="Z342" s="2" t="str">
        <f t="shared" si="52"/>
        <v>MEEP</v>
      </c>
      <c r="AA342" s="2">
        <f>IF(Z342="HERE",Y342,AA341+Graph!$G$1*1000)</f>
        <v>114208054.51282252</v>
      </c>
      <c r="AB342" s="2">
        <f t="shared" si="63"/>
        <v>420000</v>
      </c>
      <c r="AC342" s="2">
        <f t="shared" si="64"/>
        <v>66886991.081414357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273</v>
      </c>
      <c r="C343" s="7"/>
      <c r="D343" s="2" t="e">
        <f t="shared" si="55"/>
        <v>#N/A</v>
      </c>
      <c r="E343" s="2" t="e">
        <f t="shared" si="67"/>
        <v>#N/A</v>
      </c>
      <c r="F343" s="2">
        <v>1689451.2839899659</v>
      </c>
      <c r="G343" s="2">
        <f t="shared" si="70"/>
        <v>789997.71428571432</v>
      </c>
      <c r="H343" s="2">
        <f t="shared" si="65"/>
        <v>220936545.36712742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3335509.0000000196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1714852.8271308541</v>
      </c>
      <c r="Q343" s="2">
        <f t="shared" si="71"/>
        <v>800000</v>
      </c>
      <c r="R343" s="2">
        <f t="shared" si="66"/>
        <v>224105043.30852264</v>
      </c>
      <c r="S343" s="2">
        <f t="shared" si="58"/>
        <v>789997.71428570151</v>
      </c>
      <c r="T343" s="2">
        <f t="shared" si="59"/>
        <v>10002.285714285914</v>
      </c>
      <c r="U343" s="2">
        <f t="shared" si="60"/>
        <v>800000</v>
      </c>
      <c r="V343" s="2">
        <f t="shared" si="34"/>
        <v>154576737.36712849</v>
      </c>
      <c r="W343" s="2">
        <f t="shared" si="61"/>
        <v>789997.71428570151</v>
      </c>
      <c r="X343" s="2">
        <f t="shared" si="51"/>
        <v>10002.285714298487</v>
      </c>
      <c r="Y343" s="2">
        <f t="shared" si="62"/>
        <v>69528305.941394106</v>
      </c>
      <c r="Z343" s="2" t="str">
        <f t="shared" si="52"/>
        <v>MEEP</v>
      </c>
      <c r="AA343" s="2">
        <f>IF(Z343="HERE",Y343,AA342+Graph!$G$1*1000)</f>
        <v>114628054.51282252</v>
      </c>
      <c r="AB343" s="2">
        <f t="shared" si="63"/>
        <v>420000</v>
      </c>
      <c r="AC343" s="2">
        <f t="shared" si="64"/>
        <v>66886991.081414357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274</v>
      </c>
      <c r="C344" s="7"/>
      <c r="D344" s="2" t="e">
        <f t="shared" si="55"/>
        <v>#N/A</v>
      </c>
      <c r="E344" s="2" t="e">
        <f t="shared" si="67"/>
        <v>#N/A</v>
      </c>
      <c r="F344" s="2">
        <v>1693958.4777692854</v>
      </c>
      <c r="G344" s="2">
        <f t="shared" si="70"/>
        <v>789997.71428571432</v>
      </c>
      <c r="H344" s="2">
        <f t="shared" si="65"/>
        <v>221726543.08141312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3345511.2857143055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1719434.4117646813</v>
      </c>
      <c r="Q344" s="2">
        <f t="shared" si="71"/>
        <v>800000</v>
      </c>
      <c r="R344" s="2">
        <f t="shared" si="66"/>
        <v>224905043.30852264</v>
      </c>
      <c r="S344" s="2">
        <f t="shared" si="58"/>
        <v>789997.71428570151</v>
      </c>
      <c r="T344" s="2">
        <f t="shared" si="59"/>
        <v>10002.285714285914</v>
      </c>
      <c r="U344" s="2">
        <f t="shared" si="60"/>
        <v>800000</v>
      </c>
      <c r="V344" s="2">
        <f t="shared" si="34"/>
        <v>155366735.08141419</v>
      </c>
      <c r="W344" s="2">
        <f t="shared" si="61"/>
        <v>789997.71428570151</v>
      </c>
      <c r="X344" s="2">
        <f t="shared" si="51"/>
        <v>10002.285714298487</v>
      </c>
      <c r="Y344" s="2">
        <f t="shared" si="62"/>
        <v>69538308.227108404</v>
      </c>
      <c r="Z344" s="2" t="str">
        <f t="shared" si="52"/>
        <v>MEEP</v>
      </c>
      <c r="AA344" s="2">
        <f>IF(Z344="HERE",Y344,AA343+Graph!$G$1*1000)</f>
        <v>115048054.51282252</v>
      </c>
      <c r="AB344" s="2">
        <f t="shared" si="63"/>
        <v>420000</v>
      </c>
      <c r="AC344" s="2">
        <f t="shared" si="64"/>
        <v>66886991.081414357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275</v>
      </c>
      <c r="C345" s="7"/>
      <c r="D345" s="2" t="e">
        <f t="shared" si="55"/>
        <v>#N/A</v>
      </c>
      <c r="E345" s="2" t="e">
        <f t="shared" si="67"/>
        <v>#N/A</v>
      </c>
      <c r="F345" s="2">
        <v>1698465.671548605</v>
      </c>
      <c r="G345" s="2">
        <f t="shared" si="70"/>
        <v>789997.71428571432</v>
      </c>
      <c r="H345" s="2">
        <f t="shared" si="65"/>
        <v>222516540.79569882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3355513.5714285914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1724015.9963985384</v>
      </c>
      <c r="Q345" s="2">
        <f t="shared" si="71"/>
        <v>800000</v>
      </c>
      <c r="R345" s="2">
        <f t="shared" si="66"/>
        <v>225705043.30852264</v>
      </c>
      <c r="S345" s="2">
        <f t="shared" si="58"/>
        <v>789997.71428570151</v>
      </c>
      <c r="T345" s="2">
        <f t="shared" si="59"/>
        <v>10002.285714285914</v>
      </c>
      <c r="U345" s="2">
        <f t="shared" si="60"/>
        <v>800000</v>
      </c>
      <c r="V345" s="2">
        <f t="shared" si="34"/>
        <v>156156732.79569989</v>
      </c>
      <c r="W345" s="2">
        <f t="shared" si="61"/>
        <v>789997.71428570151</v>
      </c>
      <c r="X345" s="2">
        <f t="shared" si="51"/>
        <v>10002.285714298487</v>
      </c>
      <c r="Y345" s="2">
        <f t="shared" si="62"/>
        <v>69548310.512822703</v>
      </c>
      <c r="Z345" s="2" t="str">
        <f t="shared" si="52"/>
        <v>MEEP</v>
      </c>
      <c r="AA345" s="2">
        <f>IF(Z345="HERE",Y345,AA344+Graph!$G$1*1000)</f>
        <v>115468054.51282252</v>
      </c>
      <c r="AB345" s="2">
        <f t="shared" si="63"/>
        <v>420000</v>
      </c>
      <c r="AC345" s="2">
        <f t="shared" si="64"/>
        <v>66886991.081414357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276</v>
      </c>
      <c r="C346" s="7"/>
      <c r="D346" s="2" t="e">
        <f t="shared" si="55"/>
        <v>#N/A</v>
      </c>
      <c r="E346" s="2" t="e">
        <f t="shared" si="67"/>
        <v>#N/A</v>
      </c>
      <c r="F346" s="2">
        <v>1702972.8653279543</v>
      </c>
      <c r="G346" s="2">
        <f t="shared" si="70"/>
        <v>789997.71428571432</v>
      </c>
      <c r="H346" s="2">
        <f t="shared" si="65"/>
        <v>223306538.50998452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3365515.8571428773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1728597.5810323954</v>
      </c>
      <c r="Q346" s="2">
        <f t="shared" si="71"/>
        <v>800000</v>
      </c>
      <c r="R346" s="2">
        <f t="shared" si="66"/>
        <v>226505043.30852264</v>
      </c>
      <c r="S346" s="2">
        <f t="shared" si="58"/>
        <v>789997.71428570151</v>
      </c>
      <c r="T346" s="2">
        <f t="shared" si="59"/>
        <v>10002.285714285914</v>
      </c>
      <c r="U346" s="2">
        <f t="shared" si="60"/>
        <v>800000</v>
      </c>
      <c r="V346" s="2">
        <f t="shared" si="34"/>
        <v>156946730.5099856</v>
      </c>
      <c r="W346" s="2">
        <f t="shared" si="61"/>
        <v>789997.71428570151</v>
      </c>
      <c r="X346" s="2">
        <f t="shared" si="51"/>
        <v>10002.285714298487</v>
      </c>
      <c r="Y346" s="2">
        <f t="shared" si="62"/>
        <v>69558312.798537001</v>
      </c>
      <c r="Z346" s="2" t="str">
        <f t="shared" si="52"/>
        <v>MEEP</v>
      </c>
      <c r="AA346" s="2">
        <f>IF(Z346="HERE",Y346,AA345+Graph!$G$1*1000)</f>
        <v>115888054.51282252</v>
      </c>
      <c r="AB346" s="2">
        <f t="shared" si="63"/>
        <v>420000</v>
      </c>
      <c r="AC346" s="2">
        <f t="shared" si="64"/>
        <v>66886991.081414357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277</v>
      </c>
      <c r="C347" s="7"/>
      <c r="D347" s="2" t="e">
        <f t="shared" si="55"/>
        <v>#N/A</v>
      </c>
      <c r="E347" s="2" t="e">
        <f t="shared" si="67"/>
        <v>#N/A</v>
      </c>
      <c r="F347" s="2">
        <v>1707480.0591072738</v>
      </c>
      <c r="G347" s="2">
        <f t="shared" si="70"/>
        <v>789997.71428571432</v>
      </c>
      <c r="H347" s="2">
        <f t="shared" si="65"/>
        <v>224096536.22427022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3375518.1428571632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1733179.1656662524</v>
      </c>
      <c r="Q347" s="2">
        <f t="shared" si="71"/>
        <v>800000</v>
      </c>
      <c r="R347" s="2">
        <f t="shared" si="66"/>
        <v>227305043.30852264</v>
      </c>
      <c r="S347" s="2">
        <f t="shared" si="58"/>
        <v>789997.71428570151</v>
      </c>
      <c r="T347" s="2">
        <f t="shared" si="59"/>
        <v>10002.285714285914</v>
      </c>
      <c r="U347" s="2">
        <f t="shared" si="60"/>
        <v>800000</v>
      </c>
      <c r="V347" s="2">
        <f t="shared" si="34"/>
        <v>157736728.2242713</v>
      </c>
      <c r="W347" s="2">
        <f t="shared" si="61"/>
        <v>789997.71428570151</v>
      </c>
      <c r="X347" s="2">
        <f t="shared" si="51"/>
        <v>10002.285714298487</v>
      </c>
      <c r="Y347" s="2">
        <f t="shared" si="62"/>
        <v>69568315.0842513</v>
      </c>
      <c r="Z347" s="2" t="str">
        <f t="shared" si="52"/>
        <v>MEEP</v>
      </c>
      <c r="AA347" s="2">
        <f>IF(Z347="HERE",Y347,AA346+Graph!$G$1*1000)</f>
        <v>116308054.51282252</v>
      </c>
      <c r="AB347" s="2">
        <f t="shared" si="63"/>
        <v>420000</v>
      </c>
      <c r="AC347" s="2">
        <f t="shared" si="64"/>
        <v>66886991.081414357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278</v>
      </c>
      <c r="C348" s="7"/>
      <c r="D348" s="2" t="e">
        <f t="shared" si="55"/>
        <v>#N/A</v>
      </c>
      <c r="E348" s="2" t="e">
        <f t="shared" si="67"/>
        <v>#N/A</v>
      </c>
      <c r="F348" s="2">
        <v>1711987.2528866231</v>
      </c>
      <c r="G348" s="2">
        <f t="shared" si="70"/>
        <v>789997.71428571432</v>
      </c>
      <c r="H348" s="2">
        <f t="shared" si="65"/>
        <v>224886533.93855593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3385520.4285714491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1737760.7503001094</v>
      </c>
      <c r="Q348" s="2">
        <f t="shared" si="71"/>
        <v>800000</v>
      </c>
      <c r="R348" s="2">
        <f t="shared" si="66"/>
        <v>228105043.30852264</v>
      </c>
      <c r="S348" s="2">
        <f t="shared" si="58"/>
        <v>789997.71428570151</v>
      </c>
      <c r="T348" s="2">
        <f t="shared" si="59"/>
        <v>10002.285714285914</v>
      </c>
      <c r="U348" s="2">
        <f t="shared" si="60"/>
        <v>800000</v>
      </c>
      <c r="V348" s="2">
        <f t="shared" si="34"/>
        <v>158526725.938557</v>
      </c>
      <c r="W348" s="2">
        <f t="shared" si="61"/>
        <v>789997.71428570151</v>
      </c>
      <c r="X348" s="2">
        <f t="shared" si="51"/>
        <v>10002.285714298487</v>
      </c>
      <c r="Y348" s="2">
        <f t="shared" si="62"/>
        <v>69578317.369965598</v>
      </c>
      <c r="Z348" s="2" t="str">
        <f t="shared" si="52"/>
        <v>MEEP</v>
      </c>
      <c r="AA348" s="2">
        <f>IF(Z348="HERE",Y348,AA347+Graph!$G$1*1000)</f>
        <v>116728054.51282252</v>
      </c>
      <c r="AB348" s="2">
        <f t="shared" si="63"/>
        <v>420000</v>
      </c>
      <c r="AC348" s="2">
        <f t="shared" si="64"/>
        <v>66886991.081414357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279</v>
      </c>
      <c r="C349" s="7"/>
      <c r="D349" s="2" t="e">
        <f t="shared" si="55"/>
        <v>#N/A</v>
      </c>
      <c r="E349" s="2" t="e">
        <f t="shared" si="67"/>
        <v>#N/A</v>
      </c>
      <c r="F349" s="2">
        <v>1716494.4466659427</v>
      </c>
      <c r="G349" s="2">
        <f t="shared" si="70"/>
        <v>789997.71428571432</v>
      </c>
      <c r="H349" s="2">
        <f t="shared" si="65"/>
        <v>225676531.65284163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3395522.714285735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1742342.3349339664</v>
      </c>
      <c r="Q349" s="2">
        <f t="shared" si="71"/>
        <v>800000</v>
      </c>
      <c r="R349" s="2">
        <f t="shared" si="66"/>
        <v>228905043.30852264</v>
      </c>
      <c r="S349" s="2">
        <f t="shared" si="58"/>
        <v>789997.71428570151</v>
      </c>
      <c r="T349" s="2">
        <f t="shared" si="59"/>
        <v>10002.285714285914</v>
      </c>
      <c r="U349" s="2">
        <f t="shared" si="60"/>
        <v>800000</v>
      </c>
      <c r="V349" s="2">
        <f t="shared" si="34"/>
        <v>159316723.6528427</v>
      </c>
      <c r="W349" s="2">
        <f t="shared" si="61"/>
        <v>789997.71428570151</v>
      </c>
      <c r="X349" s="2">
        <f t="shared" si="51"/>
        <v>10002.285714298487</v>
      </c>
      <c r="Y349" s="2">
        <f t="shared" si="62"/>
        <v>69588319.655679896</v>
      </c>
      <c r="Z349" s="2" t="str">
        <f t="shared" si="52"/>
        <v>MEEP</v>
      </c>
      <c r="AA349" s="2">
        <f>IF(Z349="HERE",Y349,AA348+Graph!$G$1*1000)</f>
        <v>117148054.51282252</v>
      </c>
      <c r="AB349" s="2">
        <f t="shared" si="63"/>
        <v>420000</v>
      </c>
      <c r="AC349" s="2">
        <f t="shared" si="64"/>
        <v>66886991.081414357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280</v>
      </c>
      <c r="C350" s="7"/>
      <c r="D350" s="2" t="e">
        <f t="shared" si="55"/>
        <v>#N/A</v>
      </c>
      <c r="E350" s="2" t="e">
        <f t="shared" si="67"/>
        <v>#N/A</v>
      </c>
      <c r="F350" s="2">
        <v>1721001.6404452622</v>
      </c>
      <c r="G350" s="2">
        <f t="shared" si="70"/>
        <v>789997.71428571432</v>
      </c>
      <c r="H350" s="2">
        <f t="shared" si="65"/>
        <v>226466529.36712733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3405525.000000021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1746923.9195678234</v>
      </c>
      <c r="Q350" s="2">
        <f t="shared" si="71"/>
        <v>800000</v>
      </c>
      <c r="R350" s="2">
        <f t="shared" si="66"/>
        <v>229705043.30852264</v>
      </c>
      <c r="S350" s="2">
        <f t="shared" si="58"/>
        <v>789997.71428570151</v>
      </c>
      <c r="T350" s="2">
        <f t="shared" si="59"/>
        <v>10002.285714285914</v>
      </c>
      <c r="U350" s="2">
        <f t="shared" si="60"/>
        <v>800000</v>
      </c>
      <c r="V350" s="2">
        <f t="shared" si="34"/>
        <v>160106721.3671284</v>
      </c>
      <c r="W350" s="2">
        <f t="shared" si="61"/>
        <v>789997.71428570151</v>
      </c>
      <c r="X350" s="2">
        <f t="shared" si="51"/>
        <v>10002.285714298487</v>
      </c>
      <c r="Y350" s="2">
        <f t="shared" si="62"/>
        <v>69598321.941394195</v>
      </c>
      <c r="Z350" s="2" t="str">
        <f t="shared" si="52"/>
        <v>MEEP</v>
      </c>
      <c r="AA350" s="2">
        <f>IF(Z350="HERE",Y350,AA349+Graph!$G$1*1000)</f>
        <v>117568054.51282252</v>
      </c>
      <c r="AB350" s="2">
        <f t="shared" si="63"/>
        <v>420000</v>
      </c>
      <c r="AC350" s="2">
        <f t="shared" si="64"/>
        <v>66886991.081414357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281</v>
      </c>
      <c r="C351" s="7"/>
      <c r="D351" s="2" t="e">
        <f t="shared" si="55"/>
        <v>#N/A</v>
      </c>
      <c r="E351" s="2" t="e">
        <f t="shared" si="67"/>
        <v>#N/A</v>
      </c>
      <c r="F351" s="2">
        <v>1725508.8342246115</v>
      </c>
      <c r="G351" s="2">
        <f t="shared" si="70"/>
        <v>789997.71428571432</v>
      </c>
      <c r="H351" s="2">
        <f t="shared" si="65"/>
        <v>227256527.08141303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3415527.2857143069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1751505.5042016804</v>
      </c>
      <c r="Q351" s="2">
        <f t="shared" si="71"/>
        <v>800000</v>
      </c>
      <c r="R351" s="2">
        <f t="shared" si="66"/>
        <v>230505043.30852264</v>
      </c>
      <c r="S351" s="2">
        <f t="shared" si="58"/>
        <v>789997.71428570151</v>
      </c>
      <c r="T351" s="2">
        <f t="shared" si="59"/>
        <v>10002.285714285914</v>
      </c>
      <c r="U351" s="2">
        <f t="shared" si="60"/>
        <v>800000</v>
      </c>
      <c r="V351" s="2">
        <f t="shared" si="34"/>
        <v>160896719.0814141</v>
      </c>
      <c r="W351" s="2">
        <f t="shared" si="61"/>
        <v>789997.71428570151</v>
      </c>
      <c r="X351" s="2">
        <f t="shared" si="51"/>
        <v>10002.285714298487</v>
      </c>
      <c r="Y351" s="2">
        <f t="shared" ref="Y351:Y385" si="74">IF(COUNT($C352)=0,IF(COUNT($C351)=1,C351,SUM(Y350+X351)),C351)</f>
        <v>69608324.227108493</v>
      </c>
      <c r="Z351" s="2" t="str">
        <f t="shared" si="52"/>
        <v>MEEP</v>
      </c>
      <c r="AA351" s="2">
        <f>IF(Z351="HERE",Y351,AA350+Graph!$G$1*1000)</f>
        <v>117988054.51282252</v>
      </c>
      <c r="AB351" s="2">
        <f t="shared" si="63"/>
        <v>420000</v>
      </c>
      <c r="AC351" s="2">
        <f t="shared" ref="AC351:AC385" si="75">IF(Z352="HERE",V351,AC350)</f>
        <v>66886991.081414357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282</v>
      </c>
      <c r="C352" s="7"/>
      <c r="D352" s="2" t="e">
        <f t="shared" si="55"/>
        <v>#N/A</v>
      </c>
      <c r="E352" s="2" t="e">
        <f t="shared" si="67"/>
        <v>#N/A</v>
      </c>
      <c r="F352" s="2">
        <v>1730016.028003931</v>
      </c>
      <c r="G352" s="2">
        <f t="shared" si="70"/>
        <v>789997.71428571432</v>
      </c>
      <c r="H352" s="2">
        <f t="shared" ref="H352:H385" si="76">IF(COUNT($C353)=0,IF(COUNT($C352)=1,C352,SUM(H351+G352)),C352)</f>
        <v>228046524.79569873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3425529.5714285928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1756087.0888355374</v>
      </c>
      <c r="Q352" s="2">
        <f t="shared" si="71"/>
        <v>800000</v>
      </c>
      <c r="R352" s="2">
        <f t="shared" ref="R352:R385" si="77">IF(COUNT($C353)=0,IF(COUNT($C352)=1,M352,SUM(R351+Q352)),M352)</f>
        <v>231305043.30852264</v>
      </c>
      <c r="S352" s="2">
        <f t="shared" si="58"/>
        <v>789997.71428570151</v>
      </c>
      <c r="T352" s="2">
        <f t="shared" si="59"/>
        <v>10002.285714285914</v>
      </c>
      <c r="U352" s="2">
        <f t="shared" si="60"/>
        <v>800000</v>
      </c>
      <c r="V352" s="2">
        <f t="shared" si="34"/>
        <v>161686716.79569981</v>
      </c>
      <c r="W352" s="2">
        <f t="shared" si="61"/>
        <v>789997.71428570151</v>
      </c>
      <c r="X352" s="2">
        <f t="shared" si="51"/>
        <v>10002.285714298487</v>
      </c>
      <c r="Y352" s="2">
        <f t="shared" si="74"/>
        <v>69618326.512822792</v>
      </c>
      <c r="Z352" s="2" t="str">
        <f t="shared" si="52"/>
        <v>MEEP</v>
      </c>
      <c r="AA352" s="2">
        <f>IF(Z352="HERE",Y352,AA351+Graph!$G$1*1000)</f>
        <v>118408054.51282252</v>
      </c>
      <c r="AB352" s="2">
        <f t="shared" si="63"/>
        <v>420000</v>
      </c>
      <c r="AC352" s="2">
        <f t="shared" si="75"/>
        <v>66886991.081414357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283</v>
      </c>
      <c r="C353" s="7"/>
      <c r="D353" s="2" t="e">
        <f t="shared" si="55"/>
        <v>#N/A</v>
      </c>
      <c r="E353" s="2" t="e">
        <f t="shared" si="67"/>
        <v>#N/A</v>
      </c>
      <c r="F353" s="2">
        <v>1734523.2217832506</v>
      </c>
      <c r="G353" s="2">
        <f t="shared" si="70"/>
        <v>789997.71428571432</v>
      </c>
      <c r="H353" s="2">
        <f t="shared" si="76"/>
        <v>228836522.50998443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3435531.8571428787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1760668.6734693646</v>
      </c>
      <c r="Q353" s="2">
        <f t="shared" si="71"/>
        <v>800000</v>
      </c>
      <c r="R353" s="2">
        <f t="shared" si="77"/>
        <v>232105043.30852264</v>
      </c>
      <c r="S353" s="2">
        <f t="shared" si="58"/>
        <v>789997.71428570151</v>
      </c>
      <c r="T353" s="2">
        <f t="shared" si="59"/>
        <v>10002.285714285914</v>
      </c>
      <c r="U353" s="2">
        <f t="shared" si="60"/>
        <v>800000</v>
      </c>
      <c r="V353" s="2">
        <f t="shared" si="34"/>
        <v>162476714.50998551</v>
      </c>
      <c r="W353" s="2">
        <f t="shared" si="61"/>
        <v>789997.71428570151</v>
      </c>
      <c r="X353" s="2">
        <f t="shared" si="51"/>
        <v>10002.285714298487</v>
      </c>
      <c r="Y353" s="2">
        <f t="shared" si="74"/>
        <v>69628328.79853709</v>
      </c>
      <c r="Z353" s="2" t="str">
        <f t="shared" si="52"/>
        <v>MEEP</v>
      </c>
      <c r="AA353" s="2">
        <f>IF(Z353="HERE",Y353,AA352+Graph!$G$1*1000)</f>
        <v>118828054.51282252</v>
      </c>
      <c r="AB353" s="2">
        <f t="shared" si="63"/>
        <v>420000</v>
      </c>
      <c r="AC353" s="2">
        <f t="shared" si="75"/>
        <v>66886991.081414357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284</v>
      </c>
      <c r="C354" s="7"/>
      <c r="D354" s="2" t="e">
        <f t="shared" si="55"/>
        <v>#N/A</v>
      </c>
      <c r="E354" s="2" t="e">
        <f t="shared" si="67"/>
        <v>#N/A</v>
      </c>
      <c r="F354" s="2">
        <v>1739030.4155625999</v>
      </c>
      <c r="G354" s="2">
        <f t="shared" si="70"/>
        <v>789997.71428571432</v>
      </c>
      <c r="H354" s="2">
        <f t="shared" si="76"/>
        <v>229626520.22427014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3445534.1428571646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1765250.2581032217</v>
      </c>
      <c r="Q354" s="2">
        <f t="shared" si="71"/>
        <v>800000</v>
      </c>
      <c r="R354" s="2">
        <f t="shared" si="77"/>
        <v>232905043.30852264</v>
      </c>
      <c r="S354" s="2">
        <f t="shared" si="58"/>
        <v>789997.71428570151</v>
      </c>
      <c r="T354" s="2">
        <f t="shared" si="59"/>
        <v>10002.285714285914</v>
      </c>
      <c r="U354" s="2">
        <f t="shared" si="60"/>
        <v>800000</v>
      </c>
      <c r="V354" s="2">
        <f t="shared" si="34"/>
        <v>163266712.22427121</v>
      </c>
      <c r="W354" s="2">
        <f t="shared" si="61"/>
        <v>789997.71428570151</v>
      </c>
      <c r="X354" s="2">
        <f t="shared" si="51"/>
        <v>10002.285714298487</v>
      </c>
      <c r="Y354" s="2">
        <f t="shared" si="74"/>
        <v>69638331.084251389</v>
      </c>
      <c r="Z354" s="2" t="str">
        <f t="shared" si="52"/>
        <v>MEEP</v>
      </c>
      <c r="AA354" s="2">
        <f>IF(Z354="HERE",Y354,AA353+Graph!$G$1*1000)</f>
        <v>119248054.51282252</v>
      </c>
      <c r="AB354" s="2">
        <f t="shared" si="63"/>
        <v>420000</v>
      </c>
      <c r="AC354" s="2">
        <f t="shared" si="75"/>
        <v>66886991.081414357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285</v>
      </c>
      <c r="C355" s="7"/>
      <c r="D355" s="2" t="e">
        <f t="shared" si="55"/>
        <v>#N/A</v>
      </c>
      <c r="E355" s="2" t="e">
        <f t="shared" si="67"/>
        <v>#N/A</v>
      </c>
      <c r="F355" s="2">
        <v>1743537.6093419194</v>
      </c>
      <c r="G355" s="2">
        <f t="shared" si="70"/>
        <v>789997.71428571432</v>
      </c>
      <c r="H355" s="2">
        <f t="shared" si="76"/>
        <v>230416517.93855584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3455536.4285714505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1769831.8427370787</v>
      </c>
      <c r="Q355" s="2">
        <f t="shared" si="71"/>
        <v>800000</v>
      </c>
      <c r="R355" s="2">
        <f t="shared" si="77"/>
        <v>233705043.30852264</v>
      </c>
      <c r="S355" s="2">
        <f t="shared" si="58"/>
        <v>789997.71428570151</v>
      </c>
      <c r="T355" s="2">
        <f t="shared" si="59"/>
        <v>10002.285714285914</v>
      </c>
      <c r="U355" s="2">
        <f t="shared" si="60"/>
        <v>800000</v>
      </c>
      <c r="V355" s="2">
        <f t="shared" si="34"/>
        <v>164056709.93855691</v>
      </c>
      <c r="W355" s="2">
        <f t="shared" si="61"/>
        <v>789997.71428570151</v>
      </c>
      <c r="X355" s="2">
        <f t="shared" si="51"/>
        <v>10002.285714298487</v>
      </c>
      <c r="Y355" s="2">
        <f t="shared" si="74"/>
        <v>69648333.369965687</v>
      </c>
      <c r="Z355" s="2" t="str">
        <f t="shared" si="52"/>
        <v>MEEP</v>
      </c>
      <c r="AA355" s="2">
        <f>IF(Z355="HERE",Y355,AA354+Graph!$G$1*1000)</f>
        <v>119668054.51282252</v>
      </c>
      <c r="AB355" s="2">
        <f t="shared" si="63"/>
        <v>420000</v>
      </c>
      <c r="AC355" s="2">
        <f t="shared" si="75"/>
        <v>66886991.081414357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286</v>
      </c>
      <c r="C356" s="7"/>
      <c r="D356" s="2" t="e">
        <f t="shared" si="55"/>
        <v>#N/A</v>
      </c>
      <c r="E356" s="2" t="e">
        <f t="shared" si="67"/>
        <v>#N/A</v>
      </c>
      <c r="F356" s="2">
        <v>1748044.8031212389</v>
      </c>
      <c r="G356" s="2">
        <f t="shared" si="70"/>
        <v>789997.71428571432</v>
      </c>
      <c r="H356" s="2">
        <f t="shared" si="76"/>
        <v>231206515.65284154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3465538.7142857364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1774413.4273709357</v>
      </c>
      <c r="Q356" s="2">
        <f t="shared" si="71"/>
        <v>800000</v>
      </c>
      <c r="R356" s="2">
        <f t="shared" si="77"/>
        <v>234505043.30852264</v>
      </c>
      <c r="S356" s="2">
        <f t="shared" si="58"/>
        <v>789997.71428570151</v>
      </c>
      <c r="T356" s="2">
        <f t="shared" si="59"/>
        <v>10002.285714285914</v>
      </c>
      <c r="U356" s="2">
        <f t="shared" si="60"/>
        <v>800000</v>
      </c>
      <c r="V356" s="2">
        <f t="shared" ref="V356:V385" si="78">H272</f>
        <v>164846707.65284261</v>
      </c>
      <c r="W356" s="2">
        <f t="shared" si="61"/>
        <v>789997.71428570151</v>
      </c>
      <c r="X356" s="2">
        <f t="shared" si="51"/>
        <v>10002.285714298487</v>
      </c>
      <c r="Y356" s="2">
        <f t="shared" si="74"/>
        <v>69658335.655679986</v>
      </c>
      <c r="Z356" s="2" t="str">
        <f t="shared" si="52"/>
        <v>MEEP</v>
      </c>
      <c r="AA356" s="2">
        <f>IF(Z356="HERE",Y356,AA355+Graph!$G$1*1000)</f>
        <v>120088054.51282252</v>
      </c>
      <c r="AB356" s="2">
        <f t="shared" si="63"/>
        <v>420000</v>
      </c>
      <c r="AC356" s="2">
        <f t="shared" si="75"/>
        <v>66886991.081414357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287</v>
      </c>
      <c r="C357" s="7"/>
      <c r="D357" s="2" t="e">
        <f t="shared" si="55"/>
        <v>#N/A</v>
      </c>
      <c r="E357" s="2" t="e">
        <f t="shared" si="67"/>
        <v>#N/A</v>
      </c>
      <c r="F357" s="2">
        <v>1752551.9969005883</v>
      </c>
      <c r="G357" s="2">
        <f t="shared" si="70"/>
        <v>789997.71428571432</v>
      </c>
      <c r="H357" s="2">
        <f t="shared" si="76"/>
        <v>231996513.36712724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3475541.0000000224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1778995.0120047927</v>
      </c>
      <c r="Q357" s="2">
        <f t="shared" si="71"/>
        <v>800000</v>
      </c>
      <c r="R357" s="2">
        <f t="shared" si="77"/>
        <v>235305043.30852264</v>
      </c>
      <c r="S357" s="2">
        <f t="shared" si="58"/>
        <v>789997.71428570151</v>
      </c>
      <c r="T357" s="2">
        <f t="shared" si="59"/>
        <v>10002.285714285914</v>
      </c>
      <c r="U357" s="2">
        <f t="shared" si="60"/>
        <v>800000</v>
      </c>
      <c r="V357" s="2">
        <f t="shared" si="78"/>
        <v>165636705.36712831</v>
      </c>
      <c r="W357" s="2">
        <f t="shared" si="61"/>
        <v>789997.71428570151</v>
      </c>
      <c r="X357" s="2">
        <f t="shared" si="51"/>
        <v>10002.285714298487</v>
      </c>
      <c r="Y357" s="2">
        <f t="shared" si="74"/>
        <v>69668337.941394284</v>
      </c>
      <c r="Z357" s="2" t="str">
        <f t="shared" si="52"/>
        <v>MEEP</v>
      </c>
      <c r="AA357" s="2">
        <f>IF(Z357="HERE",Y357,AA356+Graph!$G$1*1000)</f>
        <v>120508054.51282252</v>
      </c>
      <c r="AB357" s="2">
        <f t="shared" si="63"/>
        <v>420000</v>
      </c>
      <c r="AC357" s="2">
        <f t="shared" si="75"/>
        <v>66886991.081414357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288</v>
      </c>
      <c r="C358" s="7"/>
      <c r="D358" s="2" t="e">
        <f t="shared" si="55"/>
        <v>#N/A</v>
      </c>
      <c r="E358" s="2" t="e">
        <f t="shared" si="67"/>
        <v>#N/A</v>
      </c>
      <c r="F358" s="2">
        <v>1757059.1906799078</v>
      </c>
      <c r="G358" s="2">
        <f t="shared" ref="G358:G385" si="79">IF(F358&gt;800000,$AK$31*1000,F358)</f>
        <v>789997.71428571432</v>
      </c>
      <c r="H358" s="2">
        <f t="shared" si="76"/>
        <v>232786511.08141294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3485543.2857143083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1783576.5966386497</v>
      </c>
      <c r="Q358" s="2">
        <f t="shared" ref="Q358:Q385" si="80">IF(P358&gt;800000,800000,P358)</f>
        <v>800000</v>
      </c>
      <c r="R358" s="2">
        <f t="shared" si="77"/>
        <v>236105043.30852264</v>
      </c>
      <c r="S358" s="2">
        <f t="shared" si="58"/>
        <v>789997.71428570151</v>
      </c>
      <c r="T358" s="2">
        <f t="shared" si="59"/>
        <v>10002.285714285914</v>
      </c>
      <c r="U358" s="2">
        <f t="shared" si="60"/>
        <v>800000</v>
      </c>
      <c r="V358" s="2">
        <f t="shared" si="78"/>
        <v>166426703.08141401</v>
      </c>
      <c r="W358" s="2">
        <f t="shared" si="61"/>
        <v>789997.71428570151</v>
      </c>
      <c r="X358" s="2">
        <f t="shared" si="51"/>
        <v>10002.285714298487</v>
      </c>
      <c r="Y358" s="2">
        <f t="shared" si="74"/>
        <v>69678340.227108583</v>
      </c>
      <c r="Z358" s="2" t="str">
        <f t="shared" si="52"/>
        <v>MEEP</v>
      </c>
      <c r="AA358" s="2">
        <f>IF(Z358="HERE",Y358,AA357+Graph!$G$1*1000)</f>
        <v>120928054.51282252</v>
      </c>
      <c r="AB358" s="2">
        <f t="shared" si="63"/>
        <v>420000</v>
      </c>
      <c r="AC358" s="2">
        <f t="shared" si="75"/>
        <v>66886991.081414357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289</v>
      </c>
      <c r="C359" s="7"/>
      <c r="D359" s="2" t="e">
        <f t="shared" si="55"/>
        <v>#N/A</v>
      </c>
      <c r="E359" s="2" t="e">
        <f t="shared" si="67"/>
        <v>#N/A</v>
      </c>
      <c r="F359" s="2">
        <v>1761566.3844592273</v>
      </c>
      <c r="G359" s="2">
        <f t="shared" si="79"/>
        <v>789997.71428571432</v>
      </c>
      <c r="H359" s="2">
        <f t="shared" si="76"/>
        <v>233576508.79569864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3495545.5714285942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1788158.1812725067</v>
      </c>
      <c r="Q359" s="2">
        <f t="shared" si="80"/>
        <v>800000</v>
      </c>
      <c r="R359" s="2">
        <f t="shared" si="77"/>
        <v>236905043.30852264</v>
      </c>
      <c r="S359" s="2">
        <f t="shared" si="58"/>
        <v>789997.71428570151</v>
      </c>
      <c r="T359" s="2">
        <f t="shared" si="59"/>
        <v>10002.285714285914</v>
      </c>
      <c r="U359" s="2">
        <f t="shared" si="60"/>
        <v>800000</v>
      </c>
      <c r="V359" s="2">
        <f t="shared" si="78"/>
        <v>167216700.79569972</v>
      </c>
      <c r="W359" s="2">
        <f t="shared" si="61"/>
        <v>789997.71428570151</v>
      </c>
      <c r="X359" s="2">
        <f t="shared" si="51"/>
        <v>10002.285714298487</v>
      </c>
      <c r="Y359" s="2">
        <f t="shared" si="74"/>
        <v>69688342.512822881</v>
      </c>
      <c r="Z359" s="2" t="str">
        <f t="shared" si="52"/>
        <v>MEEP</v>
      </c>
      <c r="AA359" s="2">
        <f>IF(Z359="HERE",Y359,AA358+Graph!$G$1*1000)</f>
        <v>121348054.51282252</v>
      </c>
      <c r="AB359" s="2">
        <f t="shared" si="63"/>
        <v>420000</v>
      </c>
      <c r="AC359" s="2">
        <f t="shared" si="75"/>
        <v>66886991.081414357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290</v>
      </c>
      <c r="C360" s="7"/>
      <c r="D360" s="2" t="e">
        <f t="shared" si="55"/>
        <v>#N/A</v>
      </c>
      <c r="E360" s="2" t="e">
        <f t="shared" si="67"/>
        <v>#N/A</v>
      </c>
      <c r="F360" s="2">
        <v>1766073.5782385767</v>
      </c>
      <c r="G360" s="2">
        <f t="shared" si="79"/>
        <v>789997.71428571432</v>
      </c>
      <c r="H360" s="2">
        <f t="shared" si="76"/>
        <v>234366506.50998434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3505547.8571428801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1792739.7659063637</v>
      </c>
      <c r="Q360" s="2">
        <f t="shared" si="80"/>
        <v>800000</v>
      </c>
      <c r="R360" s="2">
        <f t="shared" si="77"/>
        <v>237705043.30852264</v>
      </c>
      <c r="S360" s="2">
        <f t="shared" si="58"/>
        <v>789997.71428570151</v>
      </c>
      <c r="T360" s="2">
        <f t="shared" si="59"/>
        <v>10002.285714285914</v>
      </c>
      <c r="U360" s="2">
        <f t="shared" si="60"/>
        <v>800000</v>
      </c>
      <c r="V360" s="2">
        <f t="shared" si="78"/>
        <v>168006698.50998542</v>
      </c>
      <c r="W360" s="2">
        <f t="shared" si="61"/>
        <v>789997.71428570151</v>
      </c>
      <c r="X360" s="2">
        <f t="shared" si="51"/>
        <v>10002.285714298487</v>
      </c>
      <c r="Y360" s="2">
        <f t="shared" si="74"/>
        <v>69698344.79853718</v>
      </c>
      <c r="Z360" s="2" t="str">
        <f t="shared" si="52"/>
        <v>MEEP</v>
      </c>
      <c r="AA360" s="2">
        <f>IF(Z360="HERE",Y360,AA359+Graph!$G$1*1000)</f>
        <v>121768054.51282252</v>
      </c>
      <c r="AB360" s="2">
        <f t="shared" si="63"/>
        <v>420000</v>
      </c>
      <c r="AC360" s="2">
        <f t="shared" si="75"/>
        <v>66886991.081414357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291</v>
      </c>
      <c r="C361" s="7"/>
      <c r="D361" s="2" t="e">
        <f t="shared" si="55"/>
        <v>#N/A</v>
      </c>
      <c r="E361" s="2" t="e">
        <f t="shared" si="67"/>
        <v>#N/A</v>
      </c>
      <c r="F361" s="2">
        <v>1770580.7720178962</v>
      </c>
      <c r="G361" s="2">
        <f t="shared" si="79"/>
        <v>789997.71428571432</v>
      </c>
      <c r="H361" s="2">
        <f t="shared" si="76"/>
        <v>235156504.22427005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3515550.142857166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1797321.3505402207</v>
      </c>
      <c r="Q361" s="2">
        <f t="shared" si="80"/>
        <v>800000</v>
      </c>
      <c r="R361" s="2">
        <f t="shared" si="77"/>
        <v>238505043.30852264</v>
      </c>
      <c r="S361" s="2">
        <f t="shared" si="58"/>
        <v>789997.71428570151</v>
      </c>
      <c r="T361" s="2">
        <f t="shared" si="59"/>
        <v>10002.285714285914</v>
      </c>
      <c r="U361" s="2">
        <f t="shared" si="60"/>
        <v>800000</v>
      </c>
      <c r="V361" s="2">
        <f t="shared" si="78"/>
        <v>168796696.22427112</v>
      </c>
      <c r="W361" s="2">
        <f t="shared" si="61"/>
        <v>789997.71428570151</v>
      </c>
      <c r="X361" s="2">
        <f t="shared" si="51"/>
        <v>10002.285714298487</v>
      </c>
      <c r="Y361" s="2">
        <f t="shared" si="74"/>
        <v>69708347.084251478</v>
      </c>
      <c r="Z361" s="2" t="str">
        <f t="shared" si="52"/>
        <v>MEEP</v>
      </c>
      <c r="AA361" s="2">
        <f>IF(Z361="HERE",Y361,AA360+Graph!$G$1*1000)</f>
        <v>122188054.51282252</v>
      </c>
      <c r="AB361" s="2">
        <f t="shared" si="63"/>
        <v>420000</v>
      </c>
      <c r="AC361" s="2">
        <f t="shared" si="75"/>
        <v>66886991.081414357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292</v>
      </c>
      <c r="C362" s="7"/>
      <c r="D362" s="2" t="e">
        <f t="shared" si="55"/>
        <v>#N/A</v>
      </c>
      <c r="E362" s="2" t="e">
        <f t="shared" si="67"/>
        <v>#N/A</v>
      </c>
      <c r="F362" s="2">
        <v>1775087.9657972157</v>
      </c>
      <c r="G362" s="2">
        <f t="shared" si="79"/>
        <v>789997.71428571432</v>
      </c>
      <c r="H362" s="2">
        <f t="shared" si="76"/>
        <v>235946501.93855575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3525552.4285714519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1801902.9351740479</v>
      </c>
      <c r="Q362" s="2">
        <f t="shared" si="80"/>
        <v>800000</v>
      </c>
      <c r="R362" s="2">
        <f t="shared" si="77"/>
        <v>239305043.30852264</v>
      </c>
      <c r="S362" s="2">
        <f t="shared" si="58"/>
        <v>789997.71428570151</v>
      </c>
      <c r="T362" s="2">
        <f t="shared" si="59"/>
        <v>10002.285714285914</v>
      </c>
      <c r="U362" s="2">
        <f t="shared" si="60"/>
        <v>800000</v>
      </c>
      <c r="V362" s="2">
        <f t="shared" si="78"/>
        <v>169586693.93855682</v>
      </c>
      <c r="W362" s="2">
        <f t="shared" si="61"/>
        <v>789997.71428570151</v>
      </c>
      <c r="X362" s="2">
        <f t="shared" si="51"/>
        <v>10002.285714298487</v>
      </c>
      <c r="Y362" s="2">
        <f t="shared" si="74"/>
        <v>69718349.369965777</v>
      </c>
      <c r="Z362" s="2" t="str">
        <f t="shared" si="52"/>
        <v>MEEP</v>
      </c>
      <c r="AA362" s="2">
        <f>IF(Z362="HERE",Y362,AA361+Graph!$G$1*1000)</f>
        <v>122608054.51282252</v>
      </c>
      <c r="AB362" s="2">
        <f t="shared" si="63"/>
        <v>420000</v>
      </c>
      <c r="AC362" s="2">
        <f t="shared" si="75"/>
        <v>66886991.081414357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293</v>
      </c>
      <c r="C363" s="7"/>
      <c r="D363" s="2" t="e">
        <f t="shared" si="55"/>
        <v>#N/A</v>
      </c>
      <c r="E363" s="2" t="e">
        <f t="shared" si="67"/>
        <v>#N/A</v>
      </c>
      <c r="F363" s="2">
        <v>1779595.159576565</v>
      </c>
      <c r="G363" s="2">
        <f t="shared" si="79"/>
        <v>789997.71428571432</v>
      </c>
      <c r="H363" s="2">
        <f t="shared" si="76"/>
        <v>236736499.65284145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3535554.7142857378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1806484.519807905</v>
      </c>
      <c r="Q363" s="2">
        <f t="shared" si="80"/>
        <v>800000</v>
      </c>
      <c r="R363" s="2">
        <f t="shared" si="77"/>
        <v>240105043.30852264</v>
      </c>
      <c r="S363" s="2">
        <f t="shared" si="58"/>
        <v>789997.71428570151</v>
      </c>
      <c r="T363" s="2">
        <f t="shared" si="59"/>
        <v>10002.285714285914</v>
      </c>
      <c r="U363" s="2">
        <f t="shared" si="60"/>
        <v>800000</v>
      </c>
      <c r="V363" s="2">
        <f t="shared" si="78"/>
        <v>170376691.65284252</v>
      </c>
      <c r="W363" s="2">
        <f t="shared" si="61"/>
        <v>789997.71428570151</v>
      </c>
      <c r="X363" s="2">
        <f t="shared" si="51"/>
        <v>10002.285714298487</v>
      </c>
      <c r="Y363" s="2">
        <f t="shared" si="74"/>
        <v>69728351.655680075</v>
      </c>
      <c r="Z363" s="2" t="str">
        <f t="shared" si="52"/>
        <v>MEEP</v>
      </c>
      <c r="AA363" s="2">
        <f>IF(Z363="HERE",Y363,AA362+Graph!$G$1*1000)</f>
        <v>123028054.51282252</v>
      </c>
      <c r="AB363" s="2">
        <f t="shared" si="63"/>
        <v>420000</v>
      </c>
      <c r="AC363" s="2">
        <f t="shared" si="75"/>
        <v>66886991.081414357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294</v>
      </c>
      <c r="C364" s="7"/>
      <c r="D364" s="2" t="e">
        <f t="shared" si="55"/>
        <v>#N/A</v>
      </c>
      <c r="E364" s="2" t="e">
        <f t="shared" si="67"/>
        <v>#N/A</v>
      </c>
      <c r="F364" s="2">
        <v>1784102.3533558846</v>
      </c>
      <c r="G364" s="2">
        <f t="shared" si="79"/>
        <v>789997.71428571432</v>
      </c>
      <c r="H364" s="2">
        <f t="shared" si="76"/>
        <v>237526497.36712715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3545557.0000000237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1811066.104441762</v>
      </c>
      <c r="Q364" s="2">
        <f t="shared" si="80"/>
        <v>800000</v>
      </c>
      <c r="R364" s="2">
        <f t="shared" si="77"/>
        <v>240905043.30852264</v>
      </c>
      <c r="S364" s="2">
        <f t="shared" si="58"/>
        <v>789997.71428570151</v>
      </c>
      <c r="T364" s="2">
        <f t="shared" si="59"/>
        <v>10002.285714285914</v>
      </c>
      <c r="U364" s="2">
        <f t="shared" si="60"/>
        <v>800000</v>
      </c>
      <c r="V364" s="2">
        <f t="shared" si="78"/>
        <v>171166689.36712822</v>
      </c>
      <c r="W364" s="2">
        <f t="shared" si="61"/>
        <v>789997.71428570151</v>
      </c>
      <c r="X364" s="2">
        <f t="shared" si="51"/>
        <v>10002.285714298487</v>
      </c>
      <c r="Y364" s="2">
        <f t="shared" si="74"/>
        <v>69738353.941394374</v>
      </c>
      <c r="Z364" s="2" t="str">
        <f t="shared" si="52"/>
        <v>MEEP</v>
      </c>
      <c r="AA364" s="2">
        <f>IF(Z364="HERE",Y364,AA363+Graph!$G$1*1000)</f>
        <v>123448054.51282252</v>
      </c>
      <c r="AB364" s="2">
        <f t="shared" si="63"/>
        <v>420000</v>
      </c>
      <c r="AC364" s="2">
        <f t="shared" si="75"/>
        <v>66886991.081414357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295</v>
      </c>
      <c r="C365" s="7"/>
      <c r="D365" s="2" t="e">
        <f t="shared" si="55"/>
        <v>#N/A</v>
      </c>
      <c r="E365" s="2" t="e">
        <f t="shared" si="67"/>
        <v>#N/A</v>
      </c>
      <c r="F365" s="2">
        <v>1788609.5471352041</v>
      </c>
      <c r="G365" s="2">
        <f t="shared" si="79"/>
        <v>789997.71428571432</v>
      </c>
      <c r="H365" s="2">
        <f t="shared" si="76"/>
        <v>238316495.08141285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3555559.2857143097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1815647.689075619</v>
      </c>
      <c r="Q365" s="2">
        <f t="shared" si="80"/>
        <v>800000</v>
      </c>
      <c r="R365" s="2">
        <f t="shared" si="77"/>
        <v>241705043.30852264</v>
      </c>
      <c r="S365" s="2">
        <f t="shared" si="58"/>
        <v>789997.71428570151</v>
      </c>
      <c r="T365" s="2">
        <f t="shared" si="59"/>
        <v>10002.285714285914</v>
      </c>
      <c r="U365" s="2">
        <f t="shared" si="60"/>
        <v>800000</v>
      </c>
      <c r="V365" s="2">
        <f t="shared" si="78"/>
        <v>171956687.08141392</v>
      </c>
      <c r="W365" s="2">
        <f t="shared" si="61"/>
        <v>789997.71428570151</v>
      </c>
      <c r="X365" s="2">
        <f t="shared" si="51"/>
        <v>10002.285714298487</v>
      </c>
      <c r="Y365" s="2">
        <f t="shared" si="74"/>
        <v>69748356.227108672</v>
      </c>
      <c r="Z365" s="2" t="str">
        <f t="shared" si="52"/>
        <v>MEEP</v>
      </c>
      <c r="AA365" s="2">
        <f>IF(Z365="HERE",Y365,AA364+Graph!$G$1*1000)</f>
        <v>123868054.51282252</v>
      </c>
      <c r="AB365" s="2">
        <f t="shared" si="63"/>
        <v>420000</v>
      </c>
      <c r="AC365" s="2">
        <f t="shared" si="75"/>
        <v>66886991.081414357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296</v>
      </c>
      <c r="C366" s="7"/>
      <c r="D366" s="2" t="e">
        <f t="shared" si="55"/>
        <v>#N/A</v>
      </c>
      <c r="E366" s="2" t="e">
        <f t="shared" si="67"/>
        <v>#N/A</v>
      </c>
      <c r="F366" s="2">
        <v>1793116.7409145534</v>
      </c>
      <c r="G366" s="2">
        <f t="shared" si="79"/>
        <v>789997.71428571432</v>
      </c>
      <c r="H366" s="2">
        <f t="shared" si="76"/>
        <v>239106492.79569855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3565561.5714285956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1820229.273709476</v>
      </c>
      <c r="Q366" s="2">
        <f t="shared" si="80"/>
        <v>800000</v>
      </c>
      <c r="R366" s="2">
        <f t="shared" si="77"/>
        <v>242505043.30852264</v>
      </c>
      <c r="S366" s="2">
        <f t="shared" si="58"/>
        <v>789997.71428570151</v>
      </c>
      <c r="T366" s="2">
        <f t="shared" si="59"/>
        <v>10002.285714285914</v>
      </c>
      <c r="U366" s="2">
        <f t="shared" si="60"/>
        <v>800000</v>
      </c>
      <c r="V366" s="2">
        <f t="shared" si="78"/>
        <v>172746684.79569963</v>
      </c>
      <c r="W366" s="2">
        <f t="shared" si="61"/>
        <v>789997.71428570151</v>
      </c>
      <c r="X366" s="2">
        <f t="shared" si="51"/>
        <v>10002.285714298487</v>
      </c>
      <c r="Y366" s="2">
        <f t="shared" si="74"/>
        <v>69758358.512822971</v>
      </c>
      <c r="Z366" s="2" t="str">
        <f t="shared" si="52"/>
        <v>MEEP</v>
      </c>
      <c r="AA366" s="2">
        <f>IF(Z366="HERE",Y366,AA365+Graph!$G$1*1000)</f>
        <v>124288054.51282252</v>
      </c>
      <c r="AB366" s="2">
        <f t="shared" si="63"/>
        <v>420000</v>
      </c>
      <c r="AC366" s="2">
        <f t="shared" si="75"/>
        <v>66886991.081414357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297</v>
      </c>
      <c r="C367" s="7"/>
      <c r="D367" s="2" t="e">
        <f t="shared" si="55"/>
        <v>#N/A</v>
      </c>
      <c r="E367" s="2" t="e">
        <f t="shared" si="67"/>
        <v>#N/A</v>
      </c>
      <c r="F367" s="2">
        <v>1797623.9346938729</v>
      </c>
      <c r="G367" s="2">
        <f t="shared" si="79"/>
        <v>789997.71428571432</v>
      </c>
      <c r="H367" s="2">
        <f t="shared" si="76"/>
        <v>239896490.50998425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3575563.8571428815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1824810.858343333</v>
      </c>
      <c r="Q367" s="2">
        <f t="shared" si="80"/>
        <v>800000</v>
      </c>
      <c r="R367" s="2">
        <f t="shared" si="77"/>
        <v>243305043.30852264</v>
      </c>
      <c r="S367" s="2">
        <f t="shared" si="58"/>
        <v>789997.71428570151</v>
      </c>
      <c r="T367" s="2">
        <f t="shared" si="59"/>
        <v>10002.285714285914</v>
      </c>
      <c r="U367" s="2">
        <f t="shared" si="60"/>
        <v>800000</v>
      </c>
      <c r="V367" s="2">
        <f t="shared" si="78"/>
        <v>173536682.50998533</v>
      </c>
      <c r="W367" s="2">
        <f t="shared" si="61"/>
        <v>789997.71428570151</v>
      </c>
      <c r="X367" s="2">
        <f t="shared" si="51"/>
        <v>10002.285714298487</v>
      </c>
      <c r="Y367" s="2">
        <f t="shared" si="74"/>
        <v>69768360.798537269</v>
      </c>
      <c r="Z367" s="2" t="str">
        <f t="shared" si="52"/>
        <v>MEEP</v>
      </c>
      <c r="AA367" s="2">
        <f>IF(Z367="HERE",Y367,AA366+Graph!$G$1*1000)</f>
        <v>124708054.51282252</v>
      </c>
      <c r="AB367" s="2">
        <f t="shared" si="63"/>
        <v>420000</v>
      </c>
      <c r="AC367" s="2">
        <f t="shared" si="75"/>
        <v>66886991.081414357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298</v>
      </c>
      <c r="C368" s="7"/>
      <c r="D368" s="2" t="e">
        <f t="shared" si="55"/>
        <v>#N/A</v>
      </c>
      <c r="E368" s="2" t="e">
        <f t="shared" si="67"/>
        <v>#N/A</v>
      </c>
      <c r="F368" s="2">
        <v>1802131.1284732223</v>
      </c>
      <c r="G368" s="2">
        <f t="shared" si="79"/>
        <v>789997.71428571432</v>
      </c>
      <c r="H368" s="2">
        <f t="shared" si="76"/>
        <v>240686488.22426996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3585566.1428571674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1829392.44297719</v>
      </c>
      <c r="Q368" s="2">
        <f t="shared" si="80"/>
        <v>800000</v>
      </c>
      <c r="R368" s="2">
        <f t="shared" si="77"/>
        <v>244105043.30852264</v>
      </c>
      <c r="S368" s="2">
        <f t="shared" si="58"/>
        <v>789997.71428570151</v>
      </c>
      <c r="T368" s="2">
        <f t="shared" si="59"/>
        <v>10002.285714285914</v>
      </c>
      <c r="U368" s="2">
        <f t="shared" si="60"/>
        <v>800000</v>
      </c>
      <c r="V368" s="2">
        <f t="shared" si="78"/>
        <v>174326680.22427103</v>
      </c>
      <c r="W368" s="2">
        <f t="shared" si="61"/>
        <v>789997.71428570151</v>
      </c>
      <c r="X368" s="2">
        <f t="shared" si="51"/>
        <v>10002.285714298487</v>
      </c>
      <c r="Y368" s="2">
        <f t="shared" si="74"/>
        <v>69778363.084251568</v>
      </c>
      <c r="Z368" s="2" t="str">
        <f t="shared" si="52"/>
        <v>MEEP</v>
      </c>
      <c r="AA368" s="2">
        <f>IF(Z368="HERE",Y368,AA367+Graph!$G$1*1000)</f>
        <v>125128054.51282252</v>
      </c>
      <c r="AB368" s="2">
        <f t="shared" si="63"/>
        <v>420000</v>
      </c>
      <c r="AC368" s="2">
        <f t="shared" si="75"/>
        <v>66886991.081414357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299</v>
      </c>
      <c r="C369" s="7"/>
      <c r="D369" s="2" t="e">
        <f t="shared" si="55"/>
        <v>#N/A</v>
      </c>
      <c r="E369" s="2" t="e">
        <f t="shared" si="67"/>
        <v>#N/A</v>
      </c>
      <c r="F369" s="2">
        <v>1806638.3222525418</v>
      </c>
      <c r="G369" s="2">
        <f t="shared" si="79"/>
        <v>789997.71428571432</v>
      </c>
      <c r="H369" s="2">
        <f t="shared" si="76"/>
        <v>241476485.93855566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3595568.4285714533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1833974.027611047</v>
      </c>
      <c r="Q369" s="2">
        <f t="shared" si="80"/>
        <v>800000</v>
      </c>
      <c r="R369" s="2">
        <f t="shared" si="77"/>
        <v>244905043.30852264</v>
      </c>
      <c r="S369" s="2">
        <f t="shared" si="58"/>
        <v>789997.71428570151</v>
      </c>
      <c r="T369" s="2">
        <f t="shared" si="59"/>
        <v>10002.285714285914</v>
      </c>
      <c r="U369" s="2">
        <f t="shared" si="60"/>
        <v>800000</v>
      </c>
      <c r="V369" s="2">
        <f t="shared" si="78"/>
        <v>175116677.93855673</v>
      </c>
      <c r="W369" s="2">
        <f t="shared" si="61"/>
        <v>789997.71428570151</v>
      </c>
      <c r="X369" s="2">
        <f t="shared" si="51"/>
        <v>10002.285714298487</v>
      </c>
      <c r="Y369" s="2">
        <f t="shared" si="74"/>
        <v>69788365.369965866</v>
      </c>
      <c r="Z369" s="2" t="str">
        <f t="shared" si="52"/>
        <v>MEEP</v>
      </c>
      <c r="AA369" s="2">
        <f>IF(Z369="HERE",Y369,AA368+Graph!$G$1*1000)</f>
        <v>125548054.51282252</v>
      </c>
      <c r="AB369" s="2">
        <f t="shared" si="63"/>
        <v>420000</v>
      </c>
      <c r="AC369" s="2">
        <f t="shared" si="75"/>
        <v>66886991.081414357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300</v>
      </c>
      <c r="C370" s="7"/>
      <c r="D370" s="2" t="e">
        <f t="shared" si="55"/>
        <v>#N/A</v>
      </c>
      <c r="E370" s="2" t="e">
        <f t="shared" si="67"/>
        <v>#N/A</v>
      </c>
      <c r="F370" s="2">
        <v>1811145.5160318613</v>
      </c>
      <c r="G370" s="2">
        <f t="shared" si="79"/>
        <v>789997.71428571432</v>
      </c>
      <c r="H370" s="2">
        <f t="shared" si="76"/>
        <v>242266483.65284136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3605570.7142857392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1838555.6122448742</v>
      </c>
      <c r="Q370" s="2">
        <f t="shared" si="80"/>
        <v>800000</v>
      </c>
      <c r="R370" s="2">
        <f t="shared" si="77"/>
        <v>245705043.30852264</v>
      </c>
      <c r="S370" s="2">
        <f t="shared" si="58"/>
        <v>789997.71428570151</v>
      </c>
      <c r="T370" s="2">
        <f t="shared" si="59"/>
        <v>10002.285714285914</v>
      </c>
      <c r="U370" s="2">
        <f t="shared" si="60"/>
        <v>800000</v>
      </c>
      <c r="V370" s="2">
        <f t="shared" si="78"/>
        <v>175906675.65284243</v>
      </c>
      <c r="W370" s="2">
        <f t="shared" si="61"/>
        <v>789997.71428570151</v>
      </c>
      <c r="X370" s="2">
        <f t="shared" si="51"/>
        <v>10002.285714298487</v>
      </c>
      <c r="Y370" s="2">
        <f t="shared" si="74"/>
        <v>69798367.655680165</v>
      </c>
      <c r="Z370" s="2" t="str">
        <f t="shared" si="52"/>
        <v>MEEP</v>
      </c>
      <c r="AA370" s="2">
        <f>IF(Z370="HERE",Y370,AA369+Graph!$G$1*1000)</f>
        <v>125968054.51282252</v>
      </c>
      <c r="AB370" s="2">
        <f t="shared" si="63"/>
        <v>420000</v>
      </c>
      <c r="AC370" s="2">
        <f t="shared" si="75"/>
        <v>66886991.081414357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301</v>
      </c>
      <c r="C371" s="7"/>
      <c r="D371" s="2" t="e">
        <f t="shared" si="55"/>
        <v>#N/A</v>
      </c>
      <c r="E371" s="2" t="e">
        <f t="shared" si="67"/>
        <v>#N/A</v>
      </c>
      <c r="F371" s="2">
        <v>1815652.7098112106</v>
      </c>
      <c r="G371" s="2">
        <f t="shared" si="79"/>
        <v>789997.71428571432</v>
      </c>
      <c r="H371" s="2">
        <f t="shared" si="76"/>
        <v>243056481.36712706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3615573.0000000251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1843137.1968787313</v>
      </c>
      <c r="Q371" s="2">
        <f t="shared" si="80"/>
        <v>800000</v>
      </c>
      <c r="R371" s="2">
        <f t="shared" si="77"/>
        <v>246505043.30852264</v>
      </c>
      <c r="S371" s="2">
        <f t="shared" si="58"/>
        <v>789997.71428570151</v>
      </c>
      <c r="T371" s="2">
        <f t="shared" si="59"/>
        <v>10002.285714285914</v>
      </c>
      <c r="U371" s="2">
        <f t="shared" si="60"/>
        <v>800000</v>
      </c>
      <c r="V371" s="2">
        <f t="shared" si="78"/>
        <v>176696673.36712813</v>
      </c>
      <c r="W371" s="2">
        <f t="shared" si="61"/>
        <v>789997.71428570151</v>
      </c>
      <c r="X371" s="2">
        <f t="shared" si="51"/>
        <v>10002.285714298487</v>
      </c>
      <c r="Y371" s="2">
        <f t="shared" si="74"/>
        <v>69808369.941394463</v>
      </c>
      <c r="Z371" s="2" t="str">
        <f t="shared" si="52"/>
        <v>MEEP</v>
      </c>
      <c r="AA371" s="2">
        <f>IF(Z371="HERE",Y371,AA370+Graph!$G$1*1000)</f>
        <v>126388054.51282252</v>
      </c>
      <c r="AB371" s="2">
        <f t="shared" si="63"/>
        <v>420000</v>
      </c>
      <c r="AC371" s="2">
        <f t="shared" si="75"/>
        <v>66886991.081414357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302</v>
      </c>
      <c r="C372" s="7"/>
      <c r="D372" s="2" t="e">
        <f t="shared" si="55"/>
        <v>#N/A</v>
      </c>
      <c r="E372" s="2" t="e">
        <f t="shared" si="67"/>
        <v>#N/A</v>
      </c>
      <c r="F372" s="2">
        <v>1820159.9035905302</v>
      </c>
      <c r="G372" s="2">
        <f t="shared" si="79"/>
        <v>789997.71428571432</v>
      </c>
      <c r="H372" s="2">
        <f t="shared" si="76"/>
        <v>243846479.08141276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3625575.2857143111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1847718.7815125883</v>
      </c>
      <c r="Q372" s="2">
        <f t="shared" si="80"/>
        <v>800000</v>
      </c>
      <c r="R372" s="2">
        <f t="shared" si="77"/>
        <v>247305043.30852264</v>
      </c>
      <c r="S372" s="2">
        <f t="shared" si="58"/>
        <v>789997.71428570151</v>
      </c>
      <c r="T372" s="2">
        <f t="shared" si="59"/>
        <v>10002.285714285914</v>
      </c>
      <c r="U372" s="2">
        <f t="shared" si="60"/>
        <v>800000</v>
      </c>
      <c r="V372" s="2">
        <f t="shared" si="78"/>
        <v>177486671.08141384</v>
      </c>
      <c r="W372" s="2">
        <f t="shared" si="61"/>
        <v>789997.71428570151</v>
      </c>
      <c r="X372" s="2">
        <f t="shared" si="51"/>
        <v>10002.285714298487</v>
      </c>
      <c r="Y372" s="2">
        <f t="shared" si="74"/>
        <v>69818372.227108762</v>
      </c>
      <c r="Z372" s="2" t="str">
        <f t="shared" si="52"/>
        <v>MEEP</v>
      </c>
      <c r="AA372" s="2">
        <f>IF(Z372="HERE",Y372,AA371+Graph!$G$1*1000)</f>
        <v>126808054.51282252</v>
      </c>
      <c r="AB372" s="2">
        <f t="shared" si="63"/>
        <v>420000</v>
      </c>
      <c r="AC372" s="2">
        <f t="shared" si="75"/>
        <v>66886991.081414357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303</v>
      </c>
      <c r="C373" s="7"/>
      <c r="D373" s="2" t="e">
        <f t="shared" si="55"/>
        <v>#N/A</v>
      </c>
      <c r="E373" s="2" t="e">
        <f t="shared" si="67"/>
        <v>#N/A</v>
      </c>
      <c r="F373" s="2">
        <v>1824667.0973698497</v>
      </c>
      <c r="G373" s="2">
        <f t="shared" si="79"/>
        <v>789997.71428571432</v>
      </c>
      <c r="H373" s="2">
        <f t="shared" si="76"/>
        <v>244636476.79569846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3635577.571428597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1852300.3661464453</v>
      </c>
      <c r="Q373" s="2">
        <f t="shared" si="80"/>
        <v>800000</v>
      </c>
      <c r="R373" s="2">
        <f t="shared" si="77"/>
        <v>248105043.30852264</v>
      </c>
      <c r="S373" s="2">
        <f t="shared" si="58"/>
        <v>789997.71428570151</v>
      </c>
      <c r="T373" s="2">
        <f t="shared" si="59"/>
        <v>10002.285714285914</v>
      </c>
      <c r="U373" s="2">
        <f t="shared" si="60"/>
        <v>800000</v>
      </c>
      <c r="V373" s="2">
        <f t="shared" si="78"/>
        <v>178276668.79569954</v>
      </c>
      <c r="W373" s="2">
        <f t="shared" si="61"/>
        <v>789997.71428570151</v>
      </c>
      <c r="X373" s="2">
        <f t="shared" si="51"/>
        <v>10002.285714298487</v>
      </c>
      <c r="Y373" s="2">
        <f t="shared" si="74"/>
        <v>69828374.51282306</v>
      </c>
      <c r="Z373" s="2" t="str">
        <f t="shared" si="52"/>
        <v>MEEP</v>
      </c>
      <c r="AA373" s="2">
        <f>IF(Z373="HERE",Y373,AA372+Graph!$G$1*1000)</f>
        <v>127228054.51282252</v>
      </c>
      <c r="AB373" s="2">
        <f t="shared" si="63"/>
        <v>420000</v>
      </c>
      <c r="AC373" s="2">
        <f t="shared" si="75"/>
        <v>66886991.081414357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304</v>
      </c>
      <c r="C374" s="7"/>
      <c r="D374" s="2" t="e">
        <f t="shared" si="55"/>
        <v>#N/A</v>
      </c>
      <c r="E374" s="2" t="e">
        <f t="shared" si="67"/>
        <v>#N/A</v>
      </c>
      <c r="F374" s="2">
        <v>1829174.291149199</v>
      </c>
      <c r="G374" s="2">
        <f t="shared" si="79"/>
        <v>789997.71428571432</v>
      </c>
      <c r="H374" s="2">
        <f t="shared" si="76"/>
        <v>245426474.50998417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3645579.8571428829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1856881.9507803023</v>
      </c>
      <c r="Q374" s="2">
        <f t="shared" si="80"/>
        <v>800000</v>
      </c>
      <c r="R374" s="2">
        <f t="shared" si="77"/>
        <v>248905043.30852264</v>
      </c>
      <c r="S374" s="2">
        <f t="shared" si="58"/>
        <v>789997.71428570151</v>
      </c>
      <c r="T374" s="2">
        <f t="shared" si="59"/>
        <v>10002.285714285914</v>
      </c>
      <c r="U374" s="2">
        <f t="shared" si="60"/>
        <v>800000</v>
      </c>
      <c r="V374" s="2">
        <f t="shared" si="78"/>
        <v>179066666.50998524</v>
      </c>
      <c r="W374" s="2">
        <f t="shared" si="61"/>
        <v>789997.71428570151</v>
      </c>
      <c r="X374" s="2">
        <f t="shared" si="51"/>
        <v>10002.285714298487</v>
      </c>
      <c r="Y374" s="2">
        <f t="shared" si="74"/>
        <v>69838376.798537359</v>
      </c>
      <c r="Z374" s="2" t="str">
        <f t="shared" si="52"/>
        <v>MEEP</v>
      </c>
      <c r="AA374" s="2">
        <f>IF(Z374="HERE",Y374,AA373+Graph!$G$1*1000)</f>
        <v>127648054.51282252</v>
      </c>
      <c r="AB374" s="2">
        <f t="shared" si="63"/>
        <v>420000</v>
      </c>
      <c r="AC374" s="2">
        <f t="shared" si="75"/>
        <v>66886991.081414357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305</v>
      </c>
      <c r="C375" s="7"/>
      <c r="D375" s="2" t="e">
        <f t="shared" si="55"/>
        <v>#N/A</v>
      </c>
      <c r="E375" s="2" t="e">
        <f t="shared" si="67"/>
        <v>#N/A</v>
      </c>
      <c r="F375" s="2">
        <v>1833681.4849285185</v>
      </c>
      <c r="G375" s="2">
        <f t="shared" si="79"/>
        <v>789997.71428571432</v>
      </c>
      <c r="H375" s="2">
        <f t="shared" si="76"/>
        <v>246216472.22426987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3655582.1428571688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1861463.5354141593</v>
      </c>
      <c r="Q375" s="2">
        <f t="shared" si="80"/>
        <v>800000</v>
      </c>
      <c r="R375" s="2">
        <f t="shared" si="77"/>
        <v>249705043.30852264</v>
      </c>
      <c r="S375" s="2">
        <f t="shared" si="58"/>
        <v>789997.71428570151</v>
      </c>
      <c r="T375" s="2">
        <f t="shared" si="59"/>
        <v>10002.285714285914</v>
      </c>
      <c r="U375" s="2">
        <f t="shared" si="60"/>
        <v>800000</v>
      </c>
      <c r="V375" s="2">
        <f t="shared" si="78"/>
        <v>179856664.22427094</v>
      </c>
      <c r="W375" s="2">
        <f t="shared" si="61"/>
        <v>789997.71428570151</v>
      </c>
      <c r="X375" s="2">
        <f t="shared" si="51"/>
        <v>10002.285714298487</v>
      </c>
      <c r="Y375" s="2">
        <f t="shared" si="74"/>
        <v>69848379.084251657</v>
      </c>
      <c r="Z375" s="2" t="str">
        <f t="shared" si="52"/>
        <v>MEEP</v>
      </c>
      <c r="AA375" s="2">
        <f>IF(Z375="HERE",Y375,AA374+Graph!$G$1*1000)</f>
        <v>128068054.51282252</v>
      </c>
      <c r="AB375" s="2">
        <f t="shared" si="63"/>
        <v>420000</v>
      </c>
      <c r="AC375" s="2">
        <f t="shared" si="75"/>
        <v>66886991.081414357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306</v>
      </c>
      <c r="C376" s="7"/>
      <c r="D376" s="2" t="e">
        <f t="shared" si="55"/>
        <v>#N/A</v>
      </c>
      <c r="E376" s="2" t="e">
        <f t="shared" si="67"/>
        <v>#N/A</v>
      </c>
      <c r="F376" s="2">
        <v>1838188.6787078381</v>
      </c>
      <c r="G376" s="2">
        <f t="shared" si="79"/>
        <v>789997.71428571432</v>
      </c>
      <c r="H376" s="2">
        <f t="shared" si="76"/>
        <v>247006469.93855557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3665584.4285714547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1866045.1200480163</v>
      </c>
      <c r="Q376" s="2">
        <f t="shared" si="80"/>
        <v>800000</v>
      </c>
      <c r="R376" s="2">
        <f t="shared" si="77"/>
        <v>250505043.30852264</v>
      </c>
      <c r="S376" s="2">
        <f t="shared" si="58"/>
        <v>789997.71428570151</v>
      </c>
      <c r="T376" s="2">
        <f t="shared" si="59"/>
        <v>10002.285714285914</v>
      </c>
      <c r="U376" s="2">
        <f t="shared" si="60"/>
        <v>800000</v>
      </c>
      <c r="V376" s="2">
        <f t="shared" si="78"/>
        <v>180646661.93855664</v>
      </c>
      <c r="W376" s="2">
        <f t="shared" si="61"/>
        <v>789997.71428570151</v>
      </c>
      <c r="X376" s="2">
        <f t="shared" si="51"/>
        <v>10002.285714298487</v>
      </c>
      <c r="Y376" s="2">
        <f t="shared" si="74"/>
        <v>69858381.369965956</v>
      </c>
      <c r="Z376" s="2" t="str">
        <f t="shared" si="52"/>
        <v>MEEP</v>
      </c>
      <c r="AA376" s="2">
        <f>IF(Z376="HERE",Y376,AA375+Graph!$G$1*1000)</f>
        <v>128488054.51282252</v>
      </c>
      <c r="AB376" s="2">
        <f t="shared" si="63"/>
        <v>420000</v>
      </c>
      <c r="AC376" s="2">
        <f t="shared" si="75"/>
        <v>66886991.081414357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307</v>
      </c>
      <c r="C377" s="7"/>
      <c r="D377" s="2" t="e">
        <f t="shared" si="55"/>
        <v>#N/A</v>
      </c>
      <c r="E377" s="2" t="e">
        <f t="shared" si="67"/>
        <v>#N/A</v>
      </c>
      <c r="F377" s="2">
        <v>1842695.8724871874</v>
      </c>
      <c r="G377" s="2">
        <f t="shared" si="79"/>
        <v>789997.71428571432</v>
      </c>
      <c r="H377" s="2">
        <f t="shared" si="76"/>
        <v>247796467.65284127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3675586.7142857406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1870626.7046818733</v>
      </c>
      <c r="Q377" s="2">
        <f t="shared" si="80"/>
        <v>800000</v>
      </c>
      <c r="R377" s="2">
        <f t="shared" si="77"/>
        <v>251305043.30852264</v>
      </c>
      <c r="S377" s="2">
        <f t="shared" si="58"/>
        <v>789997.71428570151</v>
      </c>
      <c r="T377" s="2">
        <f t="shared" si="59"/>
        <v>10002.285714285914</v>
      </c>
      <c r="U377" s="2">
        <f t="shared" si="60"/>
        <v>800000</v>
      </c>
      <c r="V377" s="2">
        <f t="shared" si="78"/>
        <v>181436659.65284234</v>
      </c>
      <c r="W377" s="2">
        <f t="shared" si="61"/>
        <v>789997.71428570151</v>
      </c>
      <c r="X377" s="2">
        <f t="shared" si="51"/>
        <v>10002.285714298487</v>
      </c>
      <c r="Y377" s="2">
        <f t="shared" si="74"/>
        <v>69868383.655680254</v>
      </c>
      <c r="Z377" s="2" t="str">
        <f t="shared" si="52"/>
        <v>MEEP</v>
      </c>
      <c r="AA377" s="2">
        <f>IF(Z377="HERE",Y377,AA376+Graph!$G$1*1000)</f>
        <v>128908054.51282252</v>
      </c>
      <c r="AB377" s="2">
        <f t="shared" si="63"/>
        <v>420000</v>
      </c>
      <c r="AC377" s="2">
        <f t="shared" si="75"/>
        <v>66886991.081414357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308</v>
      </c>
      <c r="C378" s="7"/>
      <c r="D378" s="2" t="e">
        <f t="shared" si="55"/>
        <v>#N/A</v>
      </c>
      <c r="E378" s="2" t="e">
        <f t="shared" si="67"/>
        <v>#N/A</v>
      </c>
      <c r="F378" s="2">
        <v>1847203.0662665069</v>
      </c>
      <c r="G378" s="2">
        <f t="shared" si="79"/>
        <v>789997.71428571432</v>
      </c>
      <c r="H378" s="2">
        <f t="shared" si="76"/>
        <v>248586465.36712697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3685589.0000000265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1875208.2893157303</v>
      </c>
      <c r="Q378" s="2">
        <f t="shared" si="80"/>
        <v>800000</v>
      </c>
      <c r="R378" s="2">
        <f t="shared" si="77"/>
        <v>252105043.30852264</v>
      </c>
      <c r="S378" s="2">
        <f t="shared" si="58"/>
        <v>789997.71428570151</v>
      </c>
      <c r="T378" s="2">
        <f t="shared" si="59"/>
        <v>10002.285714285914</v>
      </c>
      <c r="U378" s="2">
        <f t="shared" si="60"/>
        <v>800000</v>
      </c>
      <c r="V378" s="2">
        <f t="shared" si="78"/>
        <v>182226657.36712804</v>
      </c>
      <c r="W378" s="2">
        <f t="shared" si="61"/>
        <v>789997.71428570151</v>
      </c>
      <c r="X378" s="2">
        <f t="shared" si="51"/>
        <v>10002.285714298487</v>
      </c>
      <c r="Y378" s="2">
        <f t="shared" si="74"/>
        <v>69878385.941394553</v>
      </c>
      <c r="Z378" s="2" t="str">
        <f t="shared" si="52"/>
        <v>MEEP</v>
      </c>
      <c r="AA378" s="2">
        <f>IF(Z378="HERE",Y378,AA377+Graph!$G$1*1000)</f>
        <v>129328054.51282252</v>
      </c>
      <c r="AB378" s="2">
        <f t="shared" si="63"/>
        <v>420000</v>
      </c>
      <c r="AC378" s="2">
        <f t="shared" si="75"/>
        <v>66886991.081414357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309</v>
      </c>
      <c r="C379" s="7"/>
      <c r="D379" s="2" t="e">
        <f t="shared" si="55"/>
        <v>#N/A</v>
      </c>
      <c r="E379" s="2" t="e">
        <f t="shared" si="67"/>
        <v>#N/A</v>
      </c>
      <c r="F379" s="2">
        <v>1851710.2600458264</v>
      </c>
      <c r="G379" s="2">
        <f t="shared" si="79"/>
        <v>789997.71428571432</v>
      </c>
      <c r="H379" s="2">
        <f t="shared" si="76"/>
        <v>249376463.08141267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3695591.2857143125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1879789.8739495575</v>
      </c>
      <c r="Q379" s="2">
        <f t="shared" si="80"/>
        <v>800000</v>
      </c>
      <c r="R379" s="2">
        <f t="shared" si="77"/>
        <v>252905043.30852264</v>
      </c>
      <c r="S379" s="2">
        <f t="shared" si="58"/>
        <v>789997.71428570151</v>
      </c>
      <c r="T379" s="2">
        <f t="shared" si="59"/>
        <v>10002.285714285914</v>
      </c>
      <c r="U379" s="2">
        <f t="shared" si="60"/>
        <v>800000</v>
      </c>
      <c r="V379" s="2">
        <f t="shared" si="78"/>
        <v>183016655.08141375</v>
      </c>
      <c r="W379" s="2">
        <f t="shared" si="61"/>
        <v>789997.71428570151</v>
      </c>
      <c r="X379" s="2">
        <f t="shared" si="51"/>
        <v>10002.285714298487</v>
      </c>
      <c r="Y379" s="2">
        <f t="shared" si="74"/>
        <v>69888388.227108851</v>
      </c>
      <c r="Z379" s="2" t="str">
        <f t="shared" si="52"/>
        <v>MEEP</v>
      </c>
      <c r="AA379" s="2">
        <f>IF(Z379="HERE",Y379,AA378+Graph!$G$1*1000)</f>
        <v>129748054.51282252</v>
      </c>
      <c r="AB379" s="2">
        <f t="shared" si="63"/>
        <v>420000</v>
      </c>
      <c r="AC379" s="2">
        <f t="shared" si="75"/>
        <v>66886991.081414357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310</v>
      </c>
      <c r="C380" s="7"/>
      <c r="D380" s="2" t="e">
        <f t="shared" si="55"/>
        <v>#N/A</v>
      </c>
      <c r="E380" s="2" t="e">
        <f t="shared" si="67"/>
        <v>#N/A</v>
      </c>
      <c r="F380" s="2">
        <v>1856217.4538251758</v>
      </c>
      <c r="G380" s="2">
        <f t="shared" si="79"/>
        <v>789997.71428571432</v>
      </c>
      <c r="H380" s="2">
        <f t="shared" si="76"/>
        <v>250166460.79569837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3705593.5714285984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1884371.4585834146</v>
      </c>
      <c r="Q380" s="2">
        <f t="shared" si="80"/>
        <v>800000</v>
      </c>
      <c r="R380" s="2">
        <f t="shared" si="77"/>
        <v>253705043.30852264</v>
      </c>
      <c r="S380" s="2">
        <f t="shared" si="58"/>
        <v>789997.71428570151</v>
      </c>
      <c r="T380" s="2">
        <f t="shared" si="59"/>
        <v>10002.285714285914</v>
      </c>
      <c r="U380" s="2">
        <f t="shared" si="60"/>
        <v>800000</v>
      </c>
      <c r="V380" s="2">
        <f t="shared" si="78"/>
        <v>183806652.79569945</v>
      </c>
      <c r="W380" s="2">
        <f t="shared" si="61"/>
        <v>789997.71428570151</v>
      </c>
      <c r="X380" s="2">
        <f t="shared" si="51"/>
        <v>10002.285714298487</v>
      </c>
      <c r="Y380" s="2">
        <f t="shared" si="74"/>
        <v>69898390.51282315</v>
      </c>
      <c r="Z380" s="2" t="str">
        <f t="shared" si="52"/>
        <v>MEEP</v>
      </c>
      <c r="AA380" s="2">
        <f>IF(Z380="HERE",Y380,AA379+Graph!$G$1*1000)</f>
        <v>130168054.51282252</v>
      </c>
      <c r="AB380" s="2">
        <f t="shared" si="63"/>
        <v>420000</v>
      </c>
      <c r="AC380" s="2">
        <f t="shared" si="75"/>
        <v>66886991.081414357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311</v>
      </c>
      <c r="C381" s="7"/>
      <c r="D381" s="2" t="e">
        <f t="shared" si="55"/>
        <v>#N/A</v>
      </c>
      <c r="E381" s="2" t="e">
        <f t="shared" si="67"/>
        <v>#N/A</v>
      </c>
      <c r="F381" s="2">
        <v>1860724.6476044953</v>
      </c>
      <c r="G381" s="2">
        <f t="shared" si="79"/>
        <v>789997.71428571432</v>
      </c>
      <c r="H381" s="2">
        <f t="shared" si="76"/>
        <v>250956458.50998408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3715595.8571428843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1888953.0432172716</v>
      </c>
      <c r="Q381" s="2">
        <f t="shared" si="80"/>
        <v>800000</v>
      </c>
      <c r="R381" s="2">
        <f t="shared" si="77"/>
        <v>254505043.30852264</v>
      </c>
      <c r="S381" s="2">
        <f t="shared" si="58"/>
        <v>789997.71428570151</v>
      </c>
      <c r="T381" s="2">
        <f t="shared" si="59"/>
        <v>10002.285714285914</v>
      </c>
      <c r="U381" s="2">
        <f t="shared" si="60"/>
        <v>800000</v>
      </c>
      <c r="V381" s="2">
        <f t="shared" si="78"/>
        <v>184596650.50998515</v>
      </c>
      <c r="W381" s="2">
        <f t="shared" si="61"/>
        <v>789997.71428570151</v>
      </c>
      <c r="X381" s="2">
        <f t="shared" si="51"/>
        <v>10002.285714298487</v>
      </c>
      <c r="Y381" s="2">
        <f t="shared" si="74"/>
        <v>69908392.798537448</v>
      </c>
      <c r="Z381" s="2" t="str">
        <f t="shared" si="52"/>
        <v>MEEP</v>
      </c>
      <c r="AA381" s="2">
        <f>IF(Z381="HERE",Y381,AA380+Graph!$G$1*1000)</f>
        <v>130588054.51282252</v>
      </c>
      <c r="AB381" s="2">
        <f t="shared" si="63"/>
        <v>420000</v>
      </c>
      <c r="AC381" s="2">
        <f t="shared" si="75"/>
        <v>66886991.081414357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312</v>
      </c>
      <c r="C382" s="7"/>
      <c r="D382" s="2" t="e">
        <f t="shared" si="55"/>
        <v>#N/A</v>
      </c>
      <c r="E382" s="2" t="e">
        <f t="shared" si="67"/>
        <v>#N/A</v>
      </c>
      <c r="F382" s="2">
        <v>1865231.8413838148</v>
      </c>
      <c r="G382" s="2">
        <f t="shared" si="79"/>
        <v>789997.71428571432</v>
      </c>
      <c r="H382" s="2">
        <f t="shared" si="76"/>
        <v>251746456.22426978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3725598.1428571702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1893534.6278511286</v>
      </c>
      <c r="Q382" s="2">
        <f t="shared" si="80"/>
        <v>800000</v>
      </c>
      <c r="R382" s="2">
        <f t="shared" si="77"/>
        <v>255305043.30852264</v>
      </c>
      <c r="S382" s="2">
        <f t="shared" si="58"/>
        <v>789997.71428570151</v>
      </c>
      <c r="T382" s="2">
        <f t="shared" si="59"/>
        <v>10002.285714285914</v>
      </c>
      <c r="U382" s="2">
        <f t="shared" si="60"/>
        <v>800000</v>
      </c>
      <c r="V382" s="2">
        <f t="shared" si="78"/>
        <v>185386648.22427085</v>
      </c>
      <c r="W382" s="2">
        <f t="shared" si="61"/>
        <v>789997.71428570151</v>
      </c>
      <c r="X382" s="2">
        <f t="shared" si="51"/>
        <v>10002.285714298487</v>
      </c>
      <c r="Y382" s="2">
        <f t="shared" si="74"/>
        <v>69918395.084251747</v>
      </c>
      <c r="Z382" s="2" t="str">
        <f t="shared" si="52"/>
        <v>MEEP</v>
      </c>
      <c r="AA382" s="2">
        <f>IF(Z382="HERE",Y382,AA381+Graph!$G$1*1000)</f>
        <v>131008054.51282252</v>
      </c>
      <c r="AB382" s="2">
        <f t="shared" si="63"/>
        <v>420000</v>
      </c>
      <c r="AC382" s="2">
        <f t="shared" si="75"/>
        <v>66886991.081414357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313</v>
      </c>
      <c r="C383" s="7"/>
      <c r="D383" s="2" t="e">
        <f t="shared" si="55"/>
        <v>#N/A</v>
      </c>
      <c r="E383" s="2" t="e">
        <f t="shared" si="67"/>
        <v>#N/A</v>
      </c>
      <c r="F383" s="2">
        <v>1869739.0351631641</v>
      </c>
      <c r="G383" s="2">
        <f t="shared" si="79"/>
        <v>789997.71428571432</v>
      </c>
      <c r="H383" s="2">
        <f t="shared" si="76"/>
        <v>252536453.93855548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3735600.4285714561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1898116.2124849856</v>
      </c>
      <c r="Q383" s="2">
        <f t="shared" si="80"/>
        <v>800000</v>
      </c>
      <c r="R383" s="2">
        <f t="shared" si="77"/>
        <v>256105043.30852264</v>
      </c>
      <c r="S383" s="2">
        <f t="shared" si="58"/>
        <v>789997.71428570151</v>
      </c>
      <c r="T383" s="2">
        <f t="shared" si="59"/>
        <v>10002.285714285914</v>
      </c>
      <c r="U383" s="2">
        <f t="shared" si="60"/>
        <v>800000</v>
      </c>
      <c r="V383" s="2">
        <f t="shared" si="78"/>
        <v>186176645.93855655</v>
      </c>
      <c r="W383" s="2">
        <f t="shared" si="61"/>
        <v>789997.71428570151</v>
      </c>
      <c r="X383" s="2">
        <f t="shared" si="51"/>
        <v>10002.285714298487</v>
      </c>
      <c r="Y383" s="2">
        <f t="shared" si="74"/>
        <v>69928397.369966045</v>
      </c>
      <c r="Z383" s="2" t="str">
        <f t="shared" si="52"/>
        <v>MEEP</v>
      </c>
      <c r="AA383" s="2">
        <f>IF(Z383="HERE",Y383,AA382+Graph!$G$1*1000)</f>
        <v>131428054.51282252</v>
      </c>
      <c r="AB383" s="2">
        <f t="shared" si="63"/>
        <v>420000</v>
      </c>
      <c r="AC383" s="2">
        <f t="shared" si="75"/>
        <v>66886991.081414357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314</v>
      </c>
      <c r="C384" s="7"/>
      <c r="D384" s="2" t="e">
        <f t="shared" si="55"/>
        <v>#N/A</v>
      </c>
      <c r="E384" s="2" t="e">
        <f t="shared" si="67"/>
        <v>#N/A</v>
      </c>
      <c r="F384" s="2">
        <v>1874246.2289424837</v>
      </c>
      <c r="G384" s="2">
        <f t="shared" si="79"/>
        <v>789997.71428571432</v>
      </c>
      <c r="H384" s="2">
        <f t="shared" si="76"/>
        <v>253326451.65284118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3745602.714285742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1902697.7971188426</v>
      </c>
      <c r="Q384" s="2">
        <f t="shared" si="80"/>
        <v>800000</v>
      </c>
      <c r="R384" s="2">
        <f t="shared" si="77"/>
        <v>256905043.30852264</v>
      </c>
      <c r="S384" s="2">
        <f t="shared" si="58"/>
        <v>789997.71428570151</v>
      </c>
      <c r="T384" s="2">
        <f t="shared" si="59"/>
        <v>10002.285714285914</v>
      </c>
      <c r="U384" s="2">
        <f t="shared" si="60"/>
        <v>800000</v>
      </c>
      <c r="V384" s="2">
        <f t="shared" si="78"/>
        <v>186966643.65284225</v>
      </c>
      <c r="W384" s="2">
        <f t="shared" si="61"/>
        <v>789997.71428570151</v>
      </c>
      <c r="X384" s="2">
        <f t="shared" si="51"/>
        <v>10002.285714298487</v>
      </c>
      <c r="Y384" s="2">
        <f t="shared" si="74"/>
        <v>69938399.655680344</v>
      </c>
      <c r="Z384" s="2" t="str">
        <f t="shared" si="52"/>
        <v>MEEP</v>
      </c>
      <c r="AA384" s="2">
        <f>IF(Z384="HERE",Y384,AA383+Graph!$G$1*1000)</f>
        <v>131848054.51282252</v>
      </c>
      <c r="AB384" s="2">
        <f t="shared" si="63"/>
        <v>420000</v>
      </c>
      <c r="AC384" s="2">
        <f t="shared" si="75"/>
        <v>66886991.081414357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315</v>
      </c>
      <c r="C385" s="7"/>
      <c r="D385" s="2" t="e">
        <f t="shared" si="55"/>
        <v>#N/A</v>
      </c>
      <c r="E385" s="2" t="e">
        <f t="shared" si="67"/>
        <v>#N/A</v>
      </c>
      <c r="F385" s="2">
        <v>1878753.4227218032</v>
      </c>
      <c r="G385" s="2">
        <f t="shared" si="79"/>
        <v>789997.71428571432</v>
      </c>
      <c r="H385" s="2">
        <f t="shared" si="76"/>
        <v>254116449.36712688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3755605.0000000279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1907279.3817526996</v>
      </c>
      <c r="Q385" s="2">
        <f t="shared" si="80"/>
        <v>800000</v>
      </c>
      <c r="R385" s="2">
        <f t="shared" si="77"/>
        <v>257705043.30852264</v>
      </c>
      <c r="S385" s="2">
        <f t="shared" si="58"/>
        <v>789997.71428570151</v>
      </c>
      <c r="T385" s="2">
        <f t="shared" si="59"/>
        <v>10002.285714285914</v>
      </c>
      <c r="U385" s="2">
        <f t="shared" si="60"/>
        <v>800000</v>
      </c>
      <c r="V385" s="2">
        <f t="shared" si="78"/>
        <v>187756641.36712795</v>
      </c>
      <c r="W385" s="2">
        <f t="shared" si="61"/>
        <v>789997.71428570151</v>
      </c>
      <c r="X385" s="2">
        <f t="shared" si="51"/>
        <v>10002.285714298487</v>
      </c>
      <c r="Y385" s="2">
        <f t="shared" si="74"/>
        <v>69948401.941394642</v>
      </c>
      <c r="Z385" s="2" t="str">
        <f t="shared" si="52"/>
        <v>MEEP</v>
      </c>
      <c r="AA385" s="2">
        <f>IF(Z385="HERE",Y385,AA384+Graph!$G$1*1000)</f>
        <v>132268054.51282252</v>
      </c>
      <c r="AB385" s="2">
        <f t="shared" si="63"/>
        <v>420000</v>
      </c>
      <c r="AC385" s="2">
        <f t="shared" si="75"/>
        <v>66886991.081414357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1:I385">
    <cfRule type="cellIs" dxfId="29" priority="19" operator="greaterThan">
      <formula>0</formula>
    </cfRule>
  </conditionalFormatting>
  <conditionalFormatting sqref="C31:C64 C117:C385 C71:C114">
    <cfRule type="cellIs" dxfId="28" priority="20" operator="greaterThan">
      <formula>0</formula>
    </cfRule>
  </conditionalFormatting>
  <conditionalFormatting sqref="C31:C64 C117:C385 C71:C11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7" priority="22" operator="greaterThan">
      <formula>0</formula>
    </cfRule>
  </conditionalFormatting>
  <conditionalFormatting sqref="C115">
    <cfRule type="cellIs" dxfId="26" priority="23" operator="greaterThan">
      <formula>0</formula>
    </cfRule>
  </conditionalFormatting>
  <conditionalFormatting sqref="C65">
    <cfRule type="cellIs" dxfId="25" priority="17" operator="greaterThan">
      <formula>0</formula>
    </cfRule>
  </conditionalFormatting>
  <conditionalFormatting sqref="C6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4" priority="16" operator="greaterThan">
      <formula>0</formula>
    </cfRule>
  </conditionalFormatting>
  <conditionalFormatting sqref="C66">
    <cfRule type="cellIs" dxfId="23" priority="14" operator="greaterThan">
      <formula>0</formula>
    </cfRule>
  </conditionalFormatting>
  <conditionalFormatting sqref="C6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2" priority="13" operator="greaterThan">
      <formula>0</formula>
    </cfRule>
  </conditionalFormatting>
  <conditionalFormatting sqref="C67">
    <cfRule type="cellIs" dxfId="21" priority="11" operator="greaterThan">
      <formula>0</formula>
    </cfRule>
  </conditionalFormatting>
  <conditionalFormatting sqref="C6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0" priority="10" operator="greaterThan">
      <formula>0</formula>
    </cfRule>
  </conditionalFormatting>
  <conditionalFormatting sqref="C68">
    <cfRule type="cellIs" dxfId="19" priority="8" operator="greaterThan">
      <formula>0</formula>
    </cfRule>
  </conditionalFormatting>
  <conditionalFormatting sqref="C6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8" priority="7" operator="greaterThan">
      <formula>0</formula>
    </cfRule>
  </conditionalFormatting>
  <conditionalFormatting sqref="C69">
    <cfRule type="cellIs" dxfId="17" priority="5" operator="greaterThan">
      <formula>0</formula>
    </cfRule>
  </conditionalFormatting>
  <conditionalFormatting sqref="C6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6" priority="4" operator="greaterThan">
      <formula>0</formula>
    </cfRule>
  </conditionalFormatting>
  <conditionalFormatting sqref="C70">
    <cfRule type="cellIs" dxfId="8" priority="2" operator="greaterThan">
      <formula>0</formula>
    </cfRule>
  </conditionalFormatting>
  <conditionalFormatting sqref="C7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N385"/>
  <sheetViews>
    <sheetView topLeftCell="E148" workbookViewId="0">
      <selection activeCell="U171" sqref="U171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26" bestFit="1" customWidth="1"/>
    <col min="5" max="5" width="11.875" style="29" customWidth="1"/>
    <col min="6" max="6" width="11.875" style="19" customWidth="1"/>
    <col min="9" max="9" width="9" style="31"/>
    <col min="13" max="13" width="9" style="31"/>
    <col min="14" max="15" width="9" style="28"/>
    <col min="17" max="17" width="9" style="31"/>
    <col min="18" max="19" width="9" style="28"/>
    <col min="21" max="21" width="9" style="31"/>
    <col min="22" max="23" width="9" style="28"/>
    <col min="25" max="25" width="9" style="31"/>
    <col min="26" max="27" width="9" style="28"/>
    <col min="29" max="29" width="9" style="31"/>
    <col min="30" max="31" width="9" style="28"/>
    <col min="33" max="33" width="9" style="31"/>
    <col min="34" max="34" width="14.125" style="28" bestFit="1" customWidth="1"/>
    <col min="35" max="35" width="9" style="28"/>
    <col min="37" max="37" width="9" style="31"/>
    <col min="38" max="38" width="9" style="28"/>
  </cols>
  <sheetData>
    <row r="1" spans="1:40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26" t="str" cm="1">
        <f t="array" ref="D1:D385">Sheet1!AH1:AH385</f>
        <v>immunity</v>
      </c>
      <c r="E1" s="29" t="str" cm="1">
        <f t="array" ref="E1:E385">Sheet1!N1:N385</f>
        <v>daily</v>
      </c>
      <c r="F1" s="19" t="str" cm="1">
        <f t="array" ref="F1:F385">'450'!Q1:Q385</f>
        <v>ivvpredicteddaily</v>
      </c>
      <c r="G1" s="20" t="str" cm="1">
        <f t="array" ref="G1:G385">'450'!$AD1:$AD385</f>
        <v>ivvfirstEstimate</v>
      </c>
      <c r="H1" s="22" t="str" cm="1">
        <f t="array" ref="H1:H385">'450'!$AF1:$AF385</f>
        <v>ivvsecondEstimate</v>
      </c>
      <c r="I1" s="30" t="str" cm="1">
        <f t="array" ref="I1:I385">'450'!$AG1:$AG385</f>
        <v>ivvimmunityEstimate</v>
      </c>
      <c r="J1" s="22" t="str" cm="1">
        <f t="array" ref="J1:J385">'500'!$Q1:$Q385</f>
        <v>vpredicteddaily</v>
      </c>
      <c r="K1" s="22" t="str" cm="1">
        <f t="array" ref="K1:K385">'500'!$AD1:$AD385</f>
        <v>vfirstEstimate</v>
      </c>
      <c r="L1" s="22" t="str" cm="1">
        <f t="array" ref="L1:L385">'500'!$AF1:$AF385</f>
        <v>vsecondEstimate</v>
      </c>
      <c r="M1" s="30" t="str" cm="1">
        <f t="array" ref="M1:M385">'500'!$AG1:$AG385</f>
        <v>vimmunityEstimate</v>
      </c>
      <c r="N1" s="22" t="str" cm="1">
        <f t="array" ref="N1:N385">'550'!$Q1:$Q385</f>
        <v>vvpredicteddaily</v>
      </c>
      <c r="O1" s="27" t="str" cm="1">
        <f t="array" ref="O1:O385">'550'!$AD1:$AD385</f>
        <v>vvfirstestimate</v>
      </c>
      <c r="P1" s="22" t="str" cm="1">
        <f t="array" ref="P1:P385">'550'!$AF1:$AF385</f>
        <v>vvsecondEstimate</v>
      </c>
      <c r="Q1" s="30" t="str" cm="1">
        <f t="array" ref="Q1:Q385">'550'!$AG1:$AG385</f>
        <v>vvimmunityEstimate</v>
      </c>
      <c r="R1" s="22" t="str" cm="1">
        <f t="array" ref="R1:R385">'600'!$Q1:$Q385</f>
        <v>vipredicteddaily</v>
      </c>
      <c r="S1" s="27" t="str" cm="1">
        <f t="array" ref="S1:S385">'600'!$AD1:$AD385</f>
        <v>vifirstEstimate</v>
      </c>
      <c r="T1" s="22" t="str" cm="1">
        <f t="array" ref="T1:T385">'600'!$AF1:$AF385</f>
        <v>visecondEstimate</v>
      </c>
      <c r="U1" s="30" t="str" cm="1">
        <f t="array" ref="U1:U385">'600'!$AG1:$AG385</f>
        <v>viimmunityEstimate</v>
      </c>
      <c r="V1" s="22" t="str" cm="1">
        <f t="array" ref="V1:V385">'650'!$Q1:$Q385</f>
        <v>vivpredicteddaily</v>
      </c>
      <c r="W1" s="27" t="str" cm="1">
        <f t="array" ref="W1:W385">'650'!$AD1:$AD385</f>
        <v>vivfirstEstimate</v>
      </c>
      <c r="X1" s="22" t="str" cm="1">
        <f t="array" ref="X1:X385">'650'!$AF1:$AF385</f>
        <v>vivsecondEstimate</v>
      </c>
      <c r="Y1" s="30" t="str" cm="1">
        <f t="array" ref="Y1:Y385">'650'!$AG1:$AG385</f>
        <v>vivimmunityEstimate</v>
      </c>
      <c r="Z1" s="22" t="str" cm="1">
        <f t="array" ref="Z1:Z385">'700'!$Q1:$Q385</f>
        <v>viipredicteddaily</v>
      </c>
      <c r="AA1" s="27" t="str" cm="1">
        <f t="array" ref="AA1:AA385">'700'!$AD1:$AD385</f>
        <v>viifirstEstimate</v>
      </c>
      <c r="AB1" s="22" t="str" cm="1">
        <f t="array" ref="AB1:AB385">'700'!$AF1:$AF385</f>
        <v>viisecondEstimate</v>
      </c>
      <c r="AC1" s="30" t="str" cm="1">
        <f t="array" ref="AC1:AC385">'700'!$AG1:$AG385</f>
        <v>viiimmunityEstimate</v>
      </c>
      <c r="AD1" s="22" t="str" cm="1">
        <f t="array" ref="AD1:AD385">'750'!$Q1:$Q385</f>
        <v>viivpredicteddaily</v>
      </c>
      <c r="AE1" s="27" t="str" cm="1">
        <f t="array" ref="AE1:AE385">'750'!$AD1:$AD385</f>
        <v>viivfirstEstimate</v>
      </c>
      <c r="AF1" s="22" t="str" cm="1">
        <f t="array" ref="AF1:AF385">'750'!$AF1:$AF385</f>
        <v>viivsecondEstimate</v>
      </c>
      <c r="AG1" s="30" t="str" cm="1">
        <f t="array" ref="AG1:AG385">'750'!$AG1:$AG385</f>
        <v>viivimmunityEstimate</v>
      </c>
      <c r="AH1" s="22" t="str" cm="1">
        <f t="array" ref="AH1:AH385">'800'!$Q1:$Q385</f>
        <v>viiipredicteddaily</v>
      </c>
      <c r="AI1" s="27" t="str" cm="1">
        <f t="array" ref="AI1:AI385">'800'!$AD1:$AD385</f>
        <v>viiifirstEstimate</v>
      </c>
      <c r="AJ1" s="22" t="str" cm="1">
        <f t="array" ref="AJ1:AJ385">'800'!$AF1:$AF385</f>
        <v>viiisecondEstimate</v>
      </c>
      <c r="AK1" s="30" t="str" cm="1">
        <f t="array" ref="AK1:AK385">'800'!$AG1:$AG385</f>
        <v>viiiimmunityEstimate</v>
      </c>
      <c r="AL1" s="28" t="s">
        <v>67</v>
      </c>
      <c r="AM1" t="s">
        <v>66</v>
      </c>
      <c r="AN1" t="s">
        <v>65</v>
      </c>
    </row>
    <row r="2" spans="1:40" x14ac:dyDescent="0.2">
      <c r="A2" s="18">
        <v>44178</v>
      </c>
      <c r="B2" s="19">
        <v>86215</v>
      </c>
      <c r="C2" s="19">
        <v>0</v>
      </c>
      <c r="D2" s="26">
        <v>0</v>
      </c>
      <c r="E2" s="29">
        <v>0</v>
      </c>
      <c r="F2" s="19">
        <v>0</v>
      </c>
      <c r="G2" s="19">
        <v>0</v>
      </c>
      <c r="H2" s="19">
        <v>0</v>
      </c>
      <c r="I2" s="29">
        <v>0</v>
      </c>
      <c r="J2" s="19">
        <v>0</v>
      </c>
      <c r="K2" s="19">
        <v>0</v>
      </c>
      <c r="L2" s="19">
        <v>0</v>
      </c>
      <c r="M2" s="29">
        <v>0</v>
      </c>
      <c r="N2" s="26">
        <v>0</v>
      </c>
      <c r="O2" s="26">
        <v>0</v>
      </c>
      <c r="P2" s="19">
        <v>0</v>
      </c>
      <c r="Q2" s="29">
        <v>0</v>
      </c>
      <c r="R2" s="26">
        <v>0</v>
      </c>
      <c r="S2" s="26">
        <v>0</v>
      </c>
      <c r="T2" s="19">
        <v>0</v>
      </c>
      <c r="U2" s="29">
        <v>0</v>
      </c>
      <c r="V2" s="26">
        <v>0</v>
      </c>
      <c r="W2" s="26">
        <v>0</v>
      </c>
      <c r="X2" s="19">
        <v>0</v>
      </c>
      <c r="Y2" s="29">
        <v>0</v>
      </c>
      <c r="Z2" s="26">
        <v>0</v>
      </c>
      <c r="AA2" s="26">
        <v>0</v>
      </c>
      <c r="AB2" s="19">
        <v>0</v>
      </c>
      <c r="AC2" s="29">
        <v>0</v>
      </c>
      <c r="AD2" s="26">
        <v>0</v>
      </c>
      <c r="AE2" s="26">
        <v>0</v>
      </c>
      <c r="AF2" s="19">
        <v>0</v>
      </c>
      <c r="AG2" s="29">
        <v>0</v>
      </c>
      <c r="AH2" s="26">
        <v>0</v>
      </c>
      <c r="AI2" s="26">
        <v>0</v>
      </c>
      <c r="AJ2" s="19">
        <v>0</v>
      </c>
      <c r="AK2" s="29">
        <v>0</v>
      </c>
      <c r="AL2" s="28">
        <v>14600000</v>
      </c>
      <c r="AM2">
        <v>31800000</v>
      </c>
      <c r="AN2">
        <v>52800000</v>
      </c>
    </row>
    <row r="3" spans="1:40" x14ac:dyDescent="0.2">
      <c r="A3" s="18">
        <v>44179</v>
      </c>
      <c r="B3" s="19">
        <v>170155.42857142858</v>
      </c>
      <c r="C3" s="19">
        <v>0</v>
      </c>
      <c r="D3" s="26">
        <v>0</v>
      </c>
      <c r="E3" s="29">
        <v>0</v>
      </c>
      <c r="F3" s="19">
        <v>0</v>
      </c>
      <c r="G3" s="19">
        <v>0</v>
      </c>
      <c r="H3" s="19">
        <v>0</v>
      </c>
      <c r="I3" s="29">
        <v>0</v>
      </c>
      <c r="J3" s="19">
        <v>0</v>
      </c>
      <c r="K3" s="19">
        <v>0</v>
      </c>
      <c r="L3" s="19">
        <v>0</v>
      </c>
      <c r="M3" s="29">
        <v>0</v>
      </c>
      <c r="N3" s="26">
        <v>0</v>
      </c>
      <c r="O3" s="26">
        <v>0</v>
      </c>
      <c r="P3" s="19">
        <v>0</v>
      </c>
      <c r="Q3" s="29">
        <v>0</v>
      </c>
      <c r="R3" s="26">
        <v>0</v>
      </c>
      <c r="S3" s="26">
        <v>0</v>
      </c>
      <c r="T3" s="19">
        <v>0</v>
      </c>
      <c r="U3" s="29">
        <v>0</v>
      </c>
      <c r="V3" s="26">
        <v>0</v>
      </c>
      <c r="W3" s="26">
        <v>0</v>
      </c>
      <c r="X3" s="19">
        <v>0</v>
      </c>
      <c r="Y3" s="29">
        <v>0</v>
      </c>
      <c r="Z3" s="26">
        <v>0</v>
      </c>
      <c r="AA3" s="26">
        <v>0</v>
      </c>
      <c r="AB3" s="19">
        <v>0</v>
      </c>
      <c r="AC3" s="29">
        <v>0</v>
      </c>
      <c r="AD3" s="26">
        <v>0</v>
      </c>
      <c r="AE3" s="26">
        <v>0</v>
      </c>
      <c r="AF3" s="19">
        <v>0</v>
      </c>
      <c r="AG3" s="29">
        <v>0</v>
      </c>
      <c r="AH3" s="26">
        <v>0</v>
      </c>
      <c r="AI3" s="26">
        <v>0</v>
      </c>
      <c r="AJ3" s="19">
        <v>0</v>
      </c>
      <c r="AK3" s="29">
        <v>0</v>
      </c>
      <c r="AL3" s="28">
        <v>14600000</v>
      </c>
      <c r="AM3">
        <v>31800000</v>
      </c>
      <c r="AN3">
        <v>52800000</v>
      </c>
    </row>
    <row r="4" spans="1:40" x14ac:dyDescent="0.2">
      <c r="A4" s="18">
        <v>44180</v>
      </c>
      <c r="B4" s="19">
        <v>254095.85714285713</v>
      </c>
      <c r="C4" s="19">
        <v>0</v>
      </c>
      <c r="D4" s="26">
        <v>0</v>
      </c>
      <c r="E4" s="29">
        <v>0</v>
      </c>
      <c r="F4" s="19">
        <v>0</v>
      </c>
      <c r="G4" s="19">
        <v>0</v>
      </c>
      <c r="H4" s="19">
        <v>0</v>
      </c>
      <c r="I4" s="29">
        <v>0</v>
      </c>
      <c r="J4" s="19">
        <v>0</v>
      </c>
      <c r="K4" s="19">
        <v>0</v>
      </c>
      <c r="L4" s="19">
        <v>0</v>
      </c>
      <c r="M4" s="29">
        <v>0</v>
      </c>
      <c r="N4" s="26">
        <v>0</v>
      </c>
      <c r="O4" s="26">
        <v>0</v>
      </c>
      <c r="P4" s="19">
        <v>0</v>
      </c>
      <c r="Q4" s="29">
        <v>0</v>
      </c>
      <c r="R4" s="26">
        <v>0</v>
      </c>
      <c r="S4" s="26">
        <v>0</v>
      </c>
      <c r="T4" s="19">
        <v>0</v>
      </c>
      <c r="U4" s="29">
        <v>0</v>
      </c>
      <c r="V4" s="26">
        <v>0</v>
      </c>
      <c r="W4" s="26">
        <v>0</v>
      </c>
      <c r="X4" s="19">
        <v>0</v>
      </c>
      <c r="Y4" s="29">
        <v>0</v>
      </c>
      <c r="Z4" s="26">
        <v>0</v>
      </c>
      <c r="AA4" s="26">
        <v>0</v>
      </c>
      <c r="AB4" s="19">
        <v>0</v>
      </c>
      <c r="AC4" s="29">
        <v>0</v>
      </c>
      <c r="AD4" s="26">
        <v>0</v>
      </c>
      <c r="AE4" s="26">
        <v>0</v>
      </c>
      <c r="AF4" s="19">
        <v>0</v>
      </c>
      <c r="AG4" s="29">
        <v>0</v>
      </c>
      <c r="AH4" s="26">
        <v>0</v>
      </c>
      <c r="AI4" s="26">
        <v>0</v>
      </c>
      <c r="AJ4" s="19">
        <v>0</v>
      </c>
      <c r="AK4" s="29">
        <v>0</v>
      </c>
      <c r="AL4" s="28">
        <v>14600000</v>
      </c>
      <c r="AM4">
        <v>31800000</v>
      </c>
      <c r="AN4">
        <v>52800000</v>
      </c>
    </row>
    <row r="5" spans="1:40" x14ac:dyDescent="0.2">
      <c r="A5" s="18">
        <v>44181</v>
      </c>
      <c r="B5" s="19">
        <v>338036.28571428568</v>
      </c>
      <c r="C5" s="19">
        <v>0</v>
      </c>
      <c r="D5" s="26">
        <v>0</v>
      </c>
      <c r="E5" s="29">
        <v>0</v>
      </c>
      <c r="F5" s="19">
        <v>0</v>
      </c>
      <c r="G5" s="19">
        <v>0</v>
      </c>
      <c r="H5" s="19">
        <v>0</v>
      </c>
      <c r="I5" s="29">
        <v>0</v>
      </c>
      <c r="J5" s="19">
        <v>0</v>
      </c>
      <c r="K5" s="19">
        <v>0</v>
      </c>
      <c r="L5" s="19">
        <v>0</v>
      </c>
      <c r="M5" s="29">
        <v>0</v>
      </c>
      <c r="N5" s="26">
        <v>0</v>
      </c>
      <c r="O5" s="26">
        <v>0</v>
      </c>
      <c r="P5" s="19">
        <v>0</v>
      </c>
      <c r="Q5" s="29">
        <v>0</v>
      </c>
      <c r="R5" s="26">
        <v>0</v>
      </c>
      <c r="S5" s="26">
        <v>0</v>
      </c>
      <c r="T5" s="19">
        <v>0</v>
      </c>
      <c r="U5" s="29">
        <v>0</v>
      </c>
      <c r="V5" s="26">
        <v>0</v>
      </c>
      <c r="W5" s="26">
        <v>0</v>
      </c>
      <c r="X5" s="19">
        <v>0</v>
      </c>
      <c r="Y5" s="29">
        <v>0</v>
      </c>
      <c r="Z5" s="26">
        <v>0</v>
      </c>
      <c r="AA5" s="26">
        <v>0</v>
      </c>
      <c r="AB5" s="19">
        <v>0</v>
      </c>
      <c r="AC5" s="29">
        <v>0</v>
      </c>
      <c r="AD5" s="26">
        <v>0</v>
      </c>
      <c r="AE5" s="26">
        <v>0</v>
      </c>
      <c r="AF5" s="19">
        <v>0</v>
      </c>
      <c r="AG5" s="29">
        <v>0</v>
      </c>
      <c r="AH5" s="26">
        <v>0</v>
      </c>
      <c r="AI5" s="26">
        <v>0</v>
      </c>
      <c r="AJ5" s="19">
        <v>0</v>
      </c>
      <c r="AK5" s="29">
        <v>0</v>
      </c>
      <c r="AL5" s="28">
        <v>14600000</v>
      </c>
      <c r="AM5">
        <v>31800000</v>
      </c>
      <c r="AN5">
        <v>52800000</v>
      </c>
    </row>
    <row r="6" spans="1:40" x14ac:dyDescent="0.2">
      <c r="A6" s="18">
        <v>44182</v>
      </c>
      <c r="B6" s="19">
        <v>421976.71428571426</v>
      </c>
      <c r="C6" s="19">
        <v>0</v>
      </c>
      <c r="D6" s="26">
        <v>0</v>
      </c>
      <c r="E6" s="29">
        <v>0</v>
      </c>
      <c r="F6" s="19">
        <v>0</v>
      </c>
      <c r="G6" s="19">
        <v>0</v>
      </c>
      <c r="H6" s="19">
        <v>0</v>
      </c>
      <c r="I6" s="29">
        <v>0</v>
      </c>
      <c r="J6" s="19">
        <v>0</v>
      </c>
      <c r="K6" s="19">
        <v>0</v>
      </c>
      <c r="L6" s="19">
        <v>0</v>
      </c>
      <c r="M6" s="29">
        <v>0</v>
      </c>
      <c r="N6" s="26">
        <v>0</v>
      </c>
      <c r="O6" s="26">
        <v>0</v>
      </c>
      <c r="P6" s="19">
        <v>0</v>
      </c>
      <c r="Q6" s="29">
        <v>0</v>
      </c>
      <c r="R6" s="26">
        <v>0</v>
      </c>
      <c r="S6" s="26">
        <v>0</v>
      </c>
      <c r="T6" s="19">
        <v>0</v>
      </c>
      <c r="U6" s="29">
        <v>0</v>
      </c>
      <c r="V6" s="26">
        <v>0</v>
      </c>
      <c r="W6" s="26">
        <v>0</v>
      </c>
      <c r="X6" s="19">
        <v>0</v>
      </c>
      <c r="Y6" s="29">
        <v>0</v>
      </c>
      <c r="Z6" s="26">
        <v>0</v>
      </c>
      <c r="AA6" s="26">
        <v>0</v>
      </c>
      <c r="AB6" s="19">
        <v>0</v>
      </c>
      <c r="AC6" s="29">
        <v>0</v>
      </c>
      <c r="AD6" s="26">
        <v>0</v>
      </c>
      <c r="AE6" s="26">
        <v>0</v>
      </c>
      <c r="AF6" s="19">
        <v>0</v>
      </c>
      <c r="AG6" s="29">
        <v>0</v>
      </c>
      <c r="AH6" s="26">
        <v>0</v>
      </c>
      <c r="AI6" s="26">
        <v>0</v>
      </c>
      <c r="AJ6" s="19">
        <v>0</v>
      </c>
      <c r="AK6" s="29">
        <v>0</v>
      </c>
      <c r="AL6" s="28">
        <v>14600000</v>
      </c>
      <c r="AM6">
        <v>31800000</v>
      </c>
      <c r="AN6">
        <v>52800000</v>
      </c>
    </row>
    <row r="7" spans="1:40" x14ac:dyDescent="0.2">
      <c r="A7" s="18">
        <v>44183</v>
      </c>
      <c r="B7" s="19">
        <v>505917.14285714284</v>
      </c>
      <c r="C7" s="19">
        <v>0</v>
      </c>
      <c r="D7" s="26">
        <v>0</v>
      </c>
      <c r="E7" s="29">
        <v>0</v>
      </c>
      <c r="F7" s="19">
        <v>0</v>
      </c>
      <c r="G7" s="19">
        <v>0</v>
      </c>
      <c r="H7" s="19">
        <v>0</v>
      </c>
      <c r="I7" s="29">
        <v>0</v>
      </c>
      <c r="J7" s="19">
        <v>0</v>
      </c>
      <c r="K7" s="19">
        <v>0</v>
      </c>
      <c r="L7" s="19">
        <v>0</v>
      </c>
      <c r="M7" s="29">
        <v>0</v>
      </c>
      <c r="N7" s="26">
        <v>0</v>
      </c>
      <c r="O7" s="26">
        <v>0</v>
      </c>
      <c r="P7" s="19">
        <v>0</v>
      </c>
      <c r="Q7" s="29">
        <v>0</v>
      </c>
      <c r="R7" s="26">
        <v>0</v>
      </c>
      <c r="S7" s="26">
        <v>0</v>
      </c>
      <c r="T7" s="19">
        <v>0</v>
      </c>
      <c r="U7" s="29">
        <v>0</v>
      </c>
      <c r="V7" s="26">
        <v>0</v>
      </c>
      <c r="W7" s="26">
        <v>0</v>
      </c>
      <c r="X7" s="19">
        <v>0</v>
      </c>
      <c r="Y7" s="29">
        <v>0</v>
      </c>
      <c r="Z7" s="26">
        <v>0</v>
      </c>
      <c r="AA7" s="26">
        <v>0</v>
      </c>
      <c r="AB7" s="19">
        <v>0</v>
      </c>
      <c r="AC7" s="29">
        <v>0</v>
      </c>
      <c r="AD7" s="26">
        <v>0</v>
      </c>
      <c r="AE7" s="26">
        <v>0</v>
      </c>
      <c r="AF7" s="19">
        <v>0</v>
      </c>
      <c r="AG7" s="29">
        <v>0</v>
      </c>
      <c r="AH7" s="26">
        <v>0</v>
      </c>
      <c r="AI7" s="26">
        <v>0</v>
      </c>
      <c r="AJ7" s="19">
        <v>0</v>
      </c>
      <c r="AK7" s="29">
        <v>0</v>
      </c>
      <c r="AL7" s="28">
        <v>14600000</v>
      </c>
      <c r="AM7">
        <v>31800000</v>
      </c>
      <c r="AN7">
        <v>52800000</v>
      </c>
    </row>
    <row r="8" spans="1:40" x14ac:dyDescent="0.2">
      <c r="A8" s="18">
        <v>44184</v>
      </c>
      <c r="B8" s="19">
        <v>589857.57142857136</v>
      </c>
      <c r="C8" s="19">
        <v>0</v>
      </c>
      <c r="D8" s="26">
        <v>0</v>
      </c>
      <c r="E8" s="29">
        <v>0</v>
      </c>
      <c r="F8" s="19">
        <v>0</v>
      </c>
      <c r="G8" s="19">
        <v>0</v>
      </c>
      <c r="H8" s="19">
        <v>0</v>
      </c>
      <c r="I8" s="29">
        <v>0</v>
      </c>
      <c r="J8" s="19">
        <v>0</v>
      </c>
      <c r="K8" s="19">
        <v>0</v>
      </c>
      <c r="L8" s="19">
        <v>0</v>
      </c>
      <c r="M8" s="29">
        <v>0</v>
      </c>
      <c r="N8" s="26">
        <v>0</v>
      </c>
      <c r="O8" s="26">
        <v>0</v>
      </c>
      <c r="P8" s="19">
        <v>0</v>
      </c>
      <c r="Q8" s="29">
        <v>0</v>
      </c>
      <c r="R8" s="26">
        <v>0</v>
      </c>
      <c r="S8" s="26">
        <v>0</v>
      </c>
      <c r="T8" s="19">
        <v>0</v>
      </c>
      <c r="U8" s="29">
        <v>0</v>
      </c>
      <c r="V8" s="26">
        <v>0</v>
      </c>
      <c r="W8" s="26">
        <v>0</v>
      </c>
      <c r="X8" s="19">
        <v>0</v>
      </c>
      <c r="Y8" s="29">
        <v>0</v>
      </c>
      <c r="Z8" s="26">
        <v>0</v>
      </c>
      <c r="AA8" s="26">
        <v>0</v>
      </c>
      <c r="AB8" s="19">
        <v>0</v>
      </c>
      <c r="AC8" s="29">
        <v>0</v>
      </c>
      <c r="AD8" s="26">
        <v>0</v>
      </c>
      <c r="AE8" s="26">
        <v>0</v>
      </c>
      <c r="AF8" s="19">
        <v>0</v>
      </c>
      <c r="AG8" s="29">
        <v>0</v>
      </c>
      <c r="AH8" s="26">
        <v>0</v>
      </c>
      <c r="AI8" s="26">
        <v>0</v>
      </c>
      <c r="AJ8" s="19">
        <v>0</v>
      </c>
      <c r="AK8" s="29">
        <v>0</v>
      </c>
      <c r="AL8" s="28">
        <v>14600000</v>
      </c>
      <c r="AM8">
        <v>31800000</v>
      </c>
      <c r="AN8">
        <v>52800000</v>
      </c>
    </row>
    <row r="9" spans="1:40" x14ac:dyDescent="0.2">
      <c r="A9" s="18">
        <v>44185</v>
      </c>
      <c r="B9" s="19">
        <v>673798</v>
      </c>
      <c r="C9" s="19">
        <v>0</v>
      </c>
      <c r="D9" s="26">
        <v>0</v>
      </c>
      <c r="E9" s="29">
        <v>0</v>
      </c>
      <c r="F9" s="19">
        <v>0</v>
      </c>
      <c r="G9" s="19">
        <v>0</v>
      </c>
      <c r="H9" s="19">
        <v>0</v>
      </c>
      <c r="I9" s="29">
        <v>0</v>
      </c>
      <c r="J9" s="19">
        <v>0</v>
      </c>
      <c r="K9" s="19">
        <v>0</v>
      </c>
      <c r="L9" s="19">
        <v>0</v>
      </c>
      <c r="M9" s="29">
        <v>0</v>
      </c>
      <c r="N9" s="26">
        <v>0</v>
      </c>
      <c r="O9" s="26">
        <v>0</v>
      </c>
      <c r="P9" s="19">
        <v>0</v>
      </c>
      <c r="Q9" s="29">
        <v>0</v>
      </c>
      <c r="R9" s="26">
        <v>0</v>
      </c>
      <c r="S9" s="26">
        <v>0</v>
      </c>
      <c r="T9" s="19">
        <v>0</v>
      </c>
      <c r="U9" s="29">
        <v>0</v>
      </c>
      <c r="V9" s="26">
        <v>0</v>
      </c>
      <c r="W9" s="26">
        <v>0</v>
      </c>
      <c r="X9" s="19">
        <v>0</v>
      </c>
      <c r="Y9" s="29">
        <v>0</v>
      </c>
      <c r="Z9" s="26">
        <v>0</v>
      </c>
      <c r="AA9" s="26">
        <v>0</v>
      </c>
      <c r="AB9" s="19">
        <v>0</v>
      </c>
      <c r="AC9" s="29">
        <v>0</v>
      </c>
      <c r="AD9" s="26">
        <v>0</v>
      </c>
      <c r="AE9" s="26">
        <v>0</v>
      </c>
      <c r="AF9" s="19">
        <v>0</v>
      </c>
      <c r="AG9" s="29">
        <v>0</v>
      </c>
      <c r="AH9" s="26">
        <v>0</v>
      </c>
      <c r="AI9" s="26">
        <v>0</v>
      </c>
      <c r="AJ9" s="19">
        <v>0</v>
      </c>
      <c r="AK9" s="29">
        <v>0</v>
      </c>
      <c r="AL9" s="28">
        <v>14600000</v>
      </c>
      <c r="AM9">
        <v>31800000</v>
      </c>
      <c r="AN9">
        <v>52800000</v>
      </c>
    </row>
    <row r="10" spans="1:40" x14ac:dyDescent="0.2">
      <c r="A10" s="18">
        <v>44186</v>
      </c>
      <c r="B10" s="19">
        <v>720816.85714285716</v>
      </c>
      <c r="C10" s="19">
        <v>0</v>
      </c>
      <c r="D10" s="26">
        <v>0</v>
      </c>
      <c r="E10" s="29">
        <v>0</v>
      </c>
      <c r="F10" s="19">
        <v>0</v>
      </c>
      <c r="G10" s="19">
        <v>0</v>
      </c>
      <c r="H10" s="19">
        <v>0</v>
      </c>
      <c r="I10" s="29">
        <v>0</v>
      </c>
      <c r="J10" s="19">
        <v>0</v>
      </c>
      <c r="K10" s="19">
        <v>0</v>
      </c>
      <c r="L10" s="19">
        <v>0</v>
      </c>
      <c r="M10" s="29">
        <v>0</v>
      </c>
      <c r="N10" s="26">
        <v>0</v>
      </c>
      <c r="O10" s="26">
        <v>0</v>
      </c>
      <c r="P10" s="19">
        <v>0</v>
      </c>
      <c r="Q10" s="29">
        <v>0</v>
      </c>
      <c r="R10" s="26">
        <v>0</v>
      </c>
      <c r="S10" s="26">
        <v>0</v>
      </c>
      <c r="T10" s="19">
        <v>0</v>
      </c>
      <c r="U10" s="29">
        <v>0</v>
      </c>
      <c r="V10" s="26">
        <v>0</v>
      </c>
      <c r="W10" s="26">
        <v>0</v>
      </c>
      <c r="X10" s="19">
        <v>0</v>
      </c>
      <c r="Y10" s="29">
        <v>0</v>
      </c>
      <c r="Z10" s="26">
        <v>0</v>
      </c>
      <c r="AA10" s="26">
        <v>0</v>
      </c>
      <c r="AB10" s="19">
        <v>0</v>
      </c>
      <c r="AC10" s="29">
        <v>0</v>
      </c>
      <c r="AD10" s="26">
        <v>0</v>
      </c>
      <c r="AE10" s="26">
        <v>0</v>
      </c>
      <c r="AF10" s="19">
        <v>0</v>
      </c>
      <c r="AG10" s="29">
        <v>0</v>
      </c>
      <c r="AH10" s="26">
        <v>0</v>
      </c>
      <c r="AI10" s="26">
        <v>0</v>
      </c>
      <c r="AJ10" s="19">
        <v>0</v>
      </c>
      <c r="AK10" s="29">
        <v>0</v>
      </c>
      <c r="AL10" s="28">
        <v>14600000</v>
      </c>
      <c r="AM10">
        <v>31800000</v>
      </c>
      <c r="AN10">
        <v>52800000</v>
      </c>
    </row>
    <row r="11" spans="1:40" x14ac:dyDescent="0.2">
      <c r="A11" s="18">
        <v>44187</v>
      </c>
      <c r="B11" s="19">
        <v>767835.71428571432</v>
      </c>
      <c r="C11" s="19">
        <v>0</v>
      </c>
      <c r="D11" s="26">
        <v>0</v>
      </c>
      <c r="E11" s="29">
        <v>0</v>
      </c>
      <c r="F11" s="19">
        <v>0</v>
      </c>
      <c r="G11" s="19">
        <v>0</v>
      </c>
      <c r="H11" s="19">
        <v>0</v>
      </c>
      <c r="I11" s="29">
        <v>0</v>
      </c>
      <c r="J11" s="19">
        <v>0</v>
      </c>
      <c r="K11" s="19">
        <v>0</v>
      </c>
      <c r="L11" s="19">
        <v>0</v>
      </c>
      <c r="M11" s="29">
        <v>0</v>
      </c>
      <c r="N11" s="26">
        <v>0</v>
      </c>
      <c r="O11" s="26">
        <v>0</v>
      </c>
      <c r="P11" s="19">
        <v>0</v>
      </c>
      <c r="Q11" s="29">
        <v>0</v>
      </c>
      <c r="R11" s="26">
        <v>0</v>
      </c>
      <c r="S11" s="26">
        <v>0</v>
      </c>
      <c r="T11" s="19">
        <v>0</v>
      </c>
      <c r="U11" s="29">
        <v>0</v>
      </c>
      <c r="V11" s="26">
        <v>0</v>
      </c>
      <c r="W11" s="26">
        <v>0</v>
      </c>
      <c r="X11" s="19">
        <v>0</v>
      </c>
      <c r="Y11" s="29">
        <v>0</v>
      </c>
      <c r="Z11" s="26">
        <v>0</v>
      </c>
      <c r="AA11" s="26">
        <v>0</v>
      </c>
      <c r="AB11" s="19">
        <v>0</v>
      </c>
      <c r="AC11" s="29">
        <v>0</v>
      </c>
      <c r="AD11" s="26">
        <v>0</v>
      </c>
      <c r="AE11" s="26">
        <v>0</v>
      </c>
      <c r="AF11" s="19">
        <v>0</v>
      </c>
      <c r="AG11" s="29">
        <v>0</v>
      </c>
      <c r="AH11" s="26">
        <v>0</v>
      </c>
      <c r="AI11" s="26">
        <v>0</v>
      </c>
      <c r="AJ11" s="19">
        <v>0</v>
      </c>
      <c r="AK11" s="29">
        <v>0</v>
      </c>
      <c r="AL11" s="28">
        <v>14600000</v>
      </c>
      <c r="AM11">
        <v>31800000</v>
      </c>
      <c r="AN11">
        <v>52800000</v>
      </c>
    </row>
    <row r="12" spans="1:40" x14ac:dyDescent="0.2">
      <c r="A12" s="18">
        <v>44188</v>
      </c>
      <c r="B12" s="19">
        <v>814854.57142857136</v>
      </c>
      <c r="C12" s="19">
        <v>0</v>
      </c>
      <c r="D12" s="26">
        <v>0</v>
      </c>
      <c r="E12" s="29">
        <v>0</v>
      </c>
      <c r="F12" s="19">
        <v>0</v>
      </c>
      <c r="G12" s="19">
        <v>0</v>
      </c>
      <c r="H12" s="19">
        <v>0</v>
      </c>
      <c r="I12" s="29">
        <v>0</v>
      </c>
      <c r="J12" s="19">
        <v>0</v>
      </c>
      <c r="K12" s="19">
        <v>0</v>
      </c>
      <c r="L12" s="19">
        <v>0</v>
      </c>
      <c r="M12" s="29">
        <v>0</v>
      </c>
      <c r="N12" s="26">
        <v>0</v>
      </c>
      <c r="O12" s="26">
        <v>0</v>
      </c>
      <c r="P12" s="19">
        <v>0</v>
      </c>
      <c r="Q12" s="29">
        <v>0</v>
      </c>
      <c r="R12" s="26">
        <v>0</v>
      </c>
      <c r="S12" s="26">
        <v>0</v>
      </c>
      <c r="T12" s="19">
        <v>0</v>
      </c>
      <c r="U12" s="29">
        <v>0</v>
      </c>
      <c r="V12" s="26">
        <v>0</v>
      </c>
      <c r="W12" s="26">
        <v>0</v>
      </c>
      <c r="X12" s="19">
        <v>0</v>
      </c>
      <c r="Y12" s="29">
        <v>0</v>
      </c>
      <c r="Z12" s="26">
        <v>0</v>
      </c>
      <c r="AA12" s="26">
        <v>0</v>
      </c>
      <c r="AB12" s="19">
        <v>0</v>
      </c>
      <c r="AC12" s="29">
        <v>0</v>
      </c>
      <c r="AD12" s="26">
        <v>0</v>
      </c>
      <c r="AE12" s="26">
        <v>0</v>
      </c>
      <c r="AF12" s="19">
        <v>0</v>
      </c>
      <c r="AG12" s="29">
        <v>0</v>
      </c>
      <c r="AH12" s="26">
        <v>0</v>
      </c>
      <c r="AI12" s="26">
        <v>0</v>
      </c>
      <c r="AJ12" s="19">
        <v>0</v>
      </c>
      <c r="AK12" s="29">
        <v>0</v>
      </c>
      <c r="AL12" s="28">
        <v>14600000</v>
      </c>
      <c r="AM12">
        <v>31800000</v>
      </c>
      <c r="AN12">
        <v>52800000</v>
      </c>
    </row>
    <row r="13" spans="1:40" x14ac:dyDescent="0.2">
      <c r="A13" s="18">
        <v>44189</v>
      </c>
      <c r="B13" s="19">
        <v>861873.42857142864</v>
      </c>
      <c r="C13" s="19">
        <v>0</v>
      </c>
      <c r="D13" s="26">
        <v>0</v>
      </c>
      <c r="E13" s="29">
        <v>0</v>
      </c>
      <c r="F13" s="19">
        <v>0</v>
      </c>
      <c r="G13" s="19">
        <v>0</v>
      </c>
      <c r="H13" s="19">
        <v>0</v>
      </c>
      <c r="I13" s="29">
        <v>0</v>
      </c>
      <c r="J13" s="19">
        <v>0</v>
      </c>
      <c r="K13" s="19">
        <v>0</v>
      </c>
      <c r="L13" s="19">
        <v>0</v>
      </c>
      <c r="M13" s="29">
        <v>0</v>
      </c>
      <c r="N13" s="26">
        <v>0</v>
      </c>
      <c r="O13" s="26">
        <v>0</v>
      </c>
      <c r="P13" s="19">
        <v>0</v>
      </c>
      <c r="Q13" s="29">
        <v>0</v>
      </c>
      <c r="R13" s="26">
        <v>0</v>
      </c>
      <c r="S13" s="26">
        <v>0</v>
      </c>
      <c r="T13" s="19">
        <v>0</v>
      </c>
      <c r="U13" s="29">
        <v>0</v>
      </c>
      <c r="V13" s="26">
        <v>0</v>
      </c>
      <c r="W13" s="26">
        <v>0</v>
      </c>
      <c r="X13" s="19">
        <v>0</v>
      </c>
      <c r="Y13" s="29">
        <v>0</v>
      </c>
      <c r="Z13" s="26">
        <v>0</v>
      </c>
      <c r="AA13" s="26">
        <v>0</v>
      </c>
      <c r="AB13" s="19">
        <v>0</v>
      </c>
      <c r="AC13" s="29">
        <v>0</v>
      </c>
      <c r="AD13" s="26">
        <v>0</v>
      </c>
      <c r="AE13" s="26">
        <v>0</v>
      </c>
      <c r="AF13" s="19">
        <v>0</v>
      </c>
      <c r="AG13" s="29">
        <v>0</v>
      </c>
      <c r="AH13" s="26">
        <v>0</v>
      </c>
      <c r="AI13" s="26">
        <v>0</v>
      </c>
      <c r="AJ13" s="19">
        <v>0</v>
      </c>
      <c r="AK13" s="29">
        <v>0</v>
      </c>
      <c r="AL13" s="28">
        <v>14600000</v>
      </c>
      <c r="AM13">
        <v>31800000</v>
      </c>
      <c r="AN13">
        <v>52800000</v>
      </c>
    </row>
    <row r="14" spans="1:40" x14ac:dyDescent="0.2">
      <c r="A14" s="18">
        <v>44190</v>
      </c>
      <c r="B14" s="19">
        <v>908892.28571428568</v>
      </c>
      <c r="C14" s="19">
        <v>0</v>
      </c>
      <c r="D14" s="26">
        <v>0</v>
      </c>
      <c r="E14" s="29">
        <v>0</v>
      </c>
      <c r="F14" s="19">
        <v>0</v>
      </c>
      <c r="G14" s="19">
        <v>0</v>
      </c>
      <c r="H14" s="19">
        <v>0</v>
      </c>
      <c r="I14" s="29">
        <v>0</v>
      </c>
      <c r="J14" s="19">
        <v>0</v>
      </c>
      <c r="K14" s="19">
        <v>0</v>
      </c>
      <c r="L14" s="19">
        <v>0</v>
      </c>
      <c r="M14" s="29">
        <v>0</v>
      </c>
      <c r="N14" s="26">
        <v>0</v>
      </c>
      <c r="O14" s="26">
        <v>0</v>
      </c>
      <c r="P14" s="19">
        <v>0</v>
      </c>
      <c r="Q14" s="29">
        <v>0</v>
      </c>
      <c r="R14" s="26">
        <v>0</v>
      </c>
      <c r="S14" s="26">
        <v>0</v>
      </c>
      <c r="T14" s="19">
        <v>0</v>
      </c>
      <c r="U14" s="29">
        <v>0</v>
      </c>
      <c r="V14" s="26">
        <v>0</v>
      </c>
      <c r="W14" s="26">
        <v>0</v>
      </c>
      <c r="X14" s="19">
        <v>0</v>
      </c>
      <c r="Y14" s="29">
        <v>0</v>
      </c>
      <c r="Z14" s="26">
        <v>0</v>
      </c>
      <c r="AA14" s="26">
        <v>0</v>
      </c>
      <c r="AB14" s="19">
        <v>0</v>
      </c>
      <c r="AC14" s="29">
        <v>0</v>
      </c>
      <c r="AD14" s="26">
        <v>0</v>
      </c>
      <c r="AE14" s="26">
        <v>0</v>
      </c>
      <c r="AF14" s="19">
        <v>0</v>
      </c>
      <c r="AG14" s="29">
        <v>0</v>
      </c>
      <c r="AH14" s="26">
        <v>0</v>
      </c>
      <c r="AI14" s="26">
        <v>0</v>
      </c>
      <c r="AJ14" s="19">
        <v>0</v>
      </c>
      <c r="AK14" s="29">
        <v>0</v>
      </c>
      <c r="AL14" s="28">
        <v>14600000</v>
      </c>
      <c r="AM14">
        <v>31800000</v>
      </c>
      <c r="AN14">
        <v>52800000</v>
      </c>
    </row>
    <row r="15" spans="1:40" x14ac:dyDescent="0.2">
      <c r="A15" s="18">
        <v>44191</v>
      </c>
      <c r="B15" s="19">
        <v>955911.14285714284</v>
      </c>
      <c r="C15" s="19">
        <v>0</v>
      </c>
      <c r="D15" s="26">
        <v>0</v>
      </c>
      <c r="E15" s="29">
        <v>0</v>
      </c>
      <c r="F15" s="19">
        <v>0</v>
      </c>
      <c r="G15" s="19">
        <v>0</v>
      </c>
      <c r="H15" s="19">
        <v>0</v>
      </c>
      <c r="I15" s="29">
        <v>0</v>
      </c>
      <c r="J15" s="19">
        <v>0</v>
      </c>
      <c r="K15" s="19">
        <v>0</v>
      </c>
      <c r="L15" s="19">
        <v>0</v>
      </c>
      <c r="M15" s="29">
        <v>0</v>
      </c>
      <c r="N15" s="26">
        <v>0</v>
      </c>
      <c r="O15" s="26">
        <v>0</v>
      </c>
      <c r="P15" s="19">
        <v>0</v>
      </c>
      <c r="Q15" s="29">
        <v>0</v>
      </c>
      <c r="R15" s="26">
        <v>0</v>
      </c>
      <c r="S15" s="26">
        <v>0</v>
      </c>
      <c r="T15" s="19">
        <v>0</v>
      </c>
      <c r="U15" s="29">
        <v>0</v>
      </c>
      <c r="V15" s="26">
        <v>0</v>
      </c>
      <c r="W15" s="26">
        <v>0</v>
      </c>
      <c r="X15" s="19">
        <v>0</v>
      </c>
      <c r="Y15" s="29">
        <v>0</v>
      </c>
      <c r="Z15" s="26">
        <v>0</v>
      </c>
      <c r="AA15" s="26">
        <v>0</v>
      </c>
      <c r="AB15" s="19">
        <v>0</v>
      </c>
      <c r="AC15" s="29">
        <v>0</v>
      </c>
      <c r="AD15" s="26">
        <v>0</v>
      </c>
      <c r="AE15" s="26">
        <v>0</v>
      </c>
      <c r="AF15" s="19">
        <v>0</v>
      </c>
      <c r="AG15" s="29">
        <v>0</v>
      </c>
      <c r="AH15" s="26">
        <v>0</v>
      </c>
      <c r="AI15" s="26">
        <v>0</v>
      </c>
      <c r="AJ15" s="19">
        <v>0</v>
      </c>
      <c r="AK15" s="29">
        <v>0</v>
      </c>
      <c r="AL15" s="28">
        <v>14600000</v>
      </c>
      <c r="AM15">
        <v>31800000</v>
      </c>
      <c r="AN15">
        <v>52800000</v>
      </c>
    </row>
    <row r="16" spans="1:40" x14ac:dyDescent="0.2">
      <c r="A16" s="18">
        <v>44192</v>
      </c>
      <c r="B16" s="19">
        <v>1002930</v>
      </c>
      <c r="C16" s="19">
        <v>0</v>
      </c>
      <c r="D16" s="26">
        <v>0</v>
      </c>
      <c r="E16" s="29">
        <v>0</v>
      </c>
      <c r="F16" s="19">
        <v>0</v>
      </c>
      <c r="G16" s="19">
        <v>0</v>
      </c>
      <c r="H16" s="19">
        <v>0</v>
      </c>
      <c r="I16" s="29">
        <v>0</v>
      </c>
      <c r="J16" s="19">
        <v>0</v>
      </c>
      <c r="K16" s="19">
        <v>0</v>
      </c>
      <c r="L16" s="19">
        <v>0</v>
      </c>
      <c r="M16" s="29">
        <v>0</v>
      </c>
      <c r="N16" s="26">
        <v>0</v>
      </c>
      <c r="O16" s="26">
        <v>0</v>
      </c>
      <c r="P16" s="19">
        <v>0</v>
      </c>
      <c r="Q16" s="29">
        <v>0</v>
      </c>
      <c r="R16" s="26">
        <v>0</v>
      </c>
      <c r="S16" s="26">
        <v>0</v>
      </c>
      <c r="T16" s="19">
        <v>0</v>
      </c>
      <c r="U16" s="29">
        <v>0</v>
      </c>
      <c r="V16" s="26">
        <v>0</v>
      </c>
      <c r="W16" s="26">
        <v>0</v>
      </c>
      <c r="X16" s="19">
        <v>0</v>
      </c>
      <c r="Y16" s="29">
        <v>0</v>
      </c>
      <c r="Z16" s="26">
        <v>0</v>
      </c>
      <c r="AA16" s="26">
        <v>0</v>
      </c>
      <c r="AB16" s="19">
        <v>0</v>
      </c>
      <c r="AC16" s="29">
        <v>0</v>
      </c>
      <c r="AD16" s="26">
        <v>0</v>
      </c>
      <c r="AE16" s="26">
        <v>0</v>
      </c>
      <c r="AF16" s="19">
        <v>0</v>
      </c>
      <c r="AG16" s="29">
        <v>0</v>
      </c>
      <c r="AH16" s="26">
        <v>0</v>
      </c>
      <c r="AI16" s="26">
        <v>0</v>
      </c>
      <c r="AJ16" s="19">
        <v>0</v>
      </c>
      <c r="AK16" s="29">
        <v>0</v>
      </c>
      <c r="AL16" s="28">
        <v>14600000</v>
      </c>
      <c r="AM16">
        <v>31800000</v>
      </c>
      <c r="AN16">
        <v>52800000</v>
      </c>
    </row>
    <row r="17" spans="1:40" x14ac:dyDescent="0.2">
      <c r="A17" s="18">
        <v>44193</v>
      </c>
      <c r="B17" s="19">
        <v>1056367.7142857143</v>
      </c>
      <c r="C17" s="19">
        <v>0</v>
      </c>
      <c r="D17" s="26">
        <v>0</v>
      </c>
      <c r="E17" s="29">
        <v>0</v>
      </c>
      <c r="F17" s="19">
        <v>0</v>
      </c>
      <c r="G17" s="19">
        <v>0</v>
      </c>
      <c r="H17" s="19">
        <v>0</v>
      </c>
      <c r="I17" s="29">
        <v>0</v>
      </c>
      <c r="J17" s="19">
        <v>0</v>
      </c>
      <c r="K17" s="19">
        <v>0</v>
      </c>
      <c r="L17" s="19">
        <v>0</v>
      </c>
      <c r="M17" s="29">
        <v>0</v>
      </c>
      <c r="N17" s="26">
        <v>0</v>
      </c>
      <c r="O17" s="26">
        <v>0</v>
      </c>
      <c r="P17" s="19">
        <v>0</v>
      </c>
      <c r="Q17" s="29">
        <v>0</v>
      </c>
      <c r="R17" s="26">
        <v>0</v>
      </c>
      <c r="S17" s="26">
        <v>0</v>
      </c>
      <c r="T17" s="19">
        <v>0</v>
      </c>
      <c r="U17" s="29">
        <v>0</v>
      </c>
      <c r="V17" s="26">
        <v>0</v>
      </c>
      <c r="W17" s="26">
        <v>0</v>
      </c>
      <c r="X17" s="19">
        <v>0</v>
      </c>
      <c r="Y17" s="29">
        <v>0</v>
      </c>
      <c r="Z17" s="26">
        <v>0</v>
      </c>
      <c r="AA17" s="26">
        <v>0</v>
      </c>
      <c r="AB17" s="19">
        <v>0</v>
      </c>
      <c r="AC17" s="29">
        <v>0</v>
      </c>
      <c r="AD17" s="26">
        <v>0</v>
      </c>
      <c r="AE17" s="26">
        <v>0</v>
      </c>
      <c r="AF17" s="19">
        <v>0</v>
      </c>
      <c r="AG17" s="29">
        <v>0</v>
      </c>
      <c r="AH17" s="26">
        <v>0</v>
      </c>
      <c r="AI17" s="26">
        <v>0</v>
      </c>
      <c r="AJ17" s="19">
        <v>0</v>
      </c>
      <c r="AK17" s="29">
        <v>0</v>
      </c>
      <c r="AL17" s="28">
        <v>14600000</v>
      </c>
      <c r="AM17">
        <v>31800000</v>
      </c>
      <c r="AN17">
        <v>52800000</v>
      </c>
    </row>
    <row r="18" spans="1:40" x14ac:dyDescent="0.2">
      <c r="A18" s="18">
        <v>44194</v>
      </c>
      <c r="B18" s="19">
        <v>1109805.4285714286</v>
      </c>
      <c r="C18" s="19">
        <v>0</v>
      </c>
      <c r="D18" s="26">
        <v>0</v>
      </c>
      <c r="E18" s="29">
        <v>0</v>
      </c>
      <c r="F18" s="19">
        <v>0</v>
      </c>
      <c r="G18" s="19">
        <v>0</v>
      </c>
      <c r="H18" s="19">
        <v>0</v>
      </c>
      <c r="I18" s="29">
        <v>0</v>
      </c>
      <c r="J18" s="19">
        <v>0</v>
      </c>
      <c r="K18" s="19">
        <v>0</v>
      </c>
      <c r="L18" s="19">
        <v>0</v>
      </c>
      <c r="M18" s="29">
        <v>0</v>
      </c>
      <c r="N18" s="26">
        <v>0</v>
      </c>
      <c r="O18" s="26">
        <v>0</v>
      </c>
      <c r="P18" s="19">
        <v>0</v>
      </c>
      <c r="Q18" s="29">
        <v>0</v>
      </c>
      <c r="R18" s="26">
        <v>0</v>
      </c>
      <c r="S18" s="26">
        <v>0</v>
      </c>
      <c r="T18" s="19">
        <v>0</v>
      </c>
      <c r="U18" s="29">
        <v>0</v>
      </c>
      <c r="V18" s="26">
        <v>0</v>
      </c>
      <c r="W18" s="26">
        <v>0</v>
      </c>
      <c r="X18" s="19">
        <v>0</v>
      </c>
      <c r="Y18" s="29">
        <v>0</v>
      </c>
      <c r="Z18" s="26">
        <v>0</v>
      </c>
      <c r="AA18" s="26">
        <v>0</v>
      </c>
      <c r="AB18" s="19">
        <v>0</v>
      </c>
      <c r="AC18" s="29">
        <v>0</v>
      </c>
      <c r="AD18" s="26">
        <v>0</v>
      </c>
      <c r="AE18" s="26">
        <v>0</v>
      </c>
      <c r="AF18" s="19">
        <v>0</v>
      </c>
      <c r="AG18" s="29">
        <v>0</v>
      </c>
      <c r="AH18" s="26">
        <v>0</v>
      </c>
      <c r="AI18" s="26">
        <v>0</v>
      </c>
      <c r="AJ18" s="19">
        <v>0</v>
      </c>
      <c r="AK18" s="29">
        <v>0</v>
      </c>
      <c r="AL18" s="28">
        <v>14600000</v>
      </c>
      <c r="AM18">
        <v>31800000</v>
      </c>
      <c r="AN18">
        <v>52800000</v>
      </c>
    </row>
    <row r="19" spans="1:40" x14ac:dyDescent="0.2">
      <c r="A19" s="18">
        <v>44195</v>
      </c>
      <c r="B19" s="19">
        <v>1163243.1428571427</v>
      </c>
      <c r="C19" s="19">
        <v>0</v>
      </c>
      <c r="D19" s="26">
        <v>0</v>
      </c>
      <c r="E19" s="29">
        <v>0</v>
      </c>
      <c r="F19" s="19">
        <v>0</v>
      </c>
      <c r="G19" s="19">
        <v>0</v>
      </c>
      <c r="H19" s="19">
        <v>0</v>
      </c>
      <c r="I19" s="29">
        <v>0</v>
      </c>
      <c r="J19" s="19">
        <v>0</v>
      </c>
      <c r="K19" s="19">
        <v>0</v>
      </c>
      <c r="L19" s="19">
        <v>0</v>
      </c>
      <c r="M19" s="29">
        <v>0</v>
      </c>
      <c r="N19" s="26">
        <v>0</v>
      </c>
      <c r="O19" s="26">
        <v>0</v>
      </c>
      <c r="P19" s="19">
        <v>0</v>
      </c>
      <c r="Q19" s="29">
        <v>0</v>
      </c>
      <c r="R19" s="26">
        <v>0</v>
      </c>
      <c r="S19" s="26">
        <v>0</v>
      </c>
      <c r="T19" s="19">
        <v>0</v>
      </c>
      <c r="U19" s="29">
        <v>0</v>
      </c>
      <c r="V19" s="26">
        <v>0</v>
      </c>
      <c r="W19" s="26">
        <v>0</v>
      </c>
      <c r="X19" s="19">
        <v>0</v>
      </c>
      <c r="Y19" s="29">
        <v>0</v>
      </c>
      <c r="Z19" s="26">
        <v>0</v>
      </c>
      <c r="AA19" s="26">
        <v>0</v>
      </c>
      <c r="AB19" s="19">
        <v>0</v>
      </c>
      <c r="AC19" s="29">
        <v>0</v>
      </c>
      <c r="AD19" s="26">
        <v>0</v>
      </c>
      <c r="AE19" s="26">
        <v>0</v>
      </c>
      <c r="AF19" s="19">
        <v>0</v>
      </c>
      <c r="AG19" s="29">
        <v>0</v>
      </c>
      <c r="AH19" s="26">
        <v>0</v>
      </c>
      <c r="AI19" s="26">
        <v>0</v>
      </c>
      <c r="AJ19" s="19">
        <v>0</v>
      </c>
      <c r="AK19" s="29">
        <v>0</v>
      </c>
      <c r="AL19" s="28">
        <v>14600000</v>
      </c>
      <c r="AM19">
        <v>31800000</v>
      </c>
      <c r="AN19">
        <v>52800000</v>
      </c>
    </row>
    <row r="20" spans="1:40" x14ac:dyDescent="0.2">
      <c r="A20" s="18">
        <v>44196</v>
      </c>
      <c r="B20" s="19">
        <v>1216680.857142857</v>
      </c>
      <c r="C20" s="19">
        <v>0</v>
      </c>
      <c r="D20" s="26">
        <v>0</v>
      </c>
      <c r="E20" s="29">
        <v>0</v>
      </c>
      <c r="F20" s="19">
        <v>0</v>
      </c>
      <c r="G20" s="19">
        <v>0</v>
      </c>
      <c r="H20" s="19">
        <v>0</v>
      </c>
      <c r="I20" s="29">
        <v>0</v>
      </c>
      <c r="J20" s="19">
        <v>0</v>
      </c>
      <c r="K20" s="19">
        <v>0</v>
      </c>
      <c r="L20" s="19">
        <v>0</v>
      </c>
      <c r="M20" s="29">
        <v>0</v>
      </c>
      <c r="N20" s="26">
        <v>0</v>
      </c>
      <c r="O20" s="26">
        <v>0</v>
      </c>
      <c r="P20" s="19">
        <v>0</v>
      </c>
      <c r="Q20" s="29">
        <v>0</v>
      </c>
      <c r="R20" s="26">
        <v>0</v>
      </c>
      <c r="S20" s="26">
        <v>0</v>
      </c>
      <c r="T20" s="19">
        <v>0</v>
      </c>
      <c r="U20" s="29">
        <v>0</v>
      </c>
      <c r="V20" s="26">
        <v>0</v>
      </c>
      <c r="W20" s="26">
        <v>0</v>
      </c>
      <c r="X20" s="19">
        <v>0</v>
      </c>
      <c r="Y20" s="29">
        <v>0</v>
      </c>
      <c r="Z20" s="26">
        <v>0</v>
      </c>
      <c r="AA20" s="26">
        <v>0</v>
      </c>
      <c r="AB20" s="19">
        <v>0</v>
      </c>
      <c r="AC20" s="29">
        <v>0</v>
      </c>
      <c r="AD20" s="26">
        <v>0</v>
      </c>
      <c r="AE20" s="26">
        <v>0</v>
      </c>
      <c r="AF20" s="19">
        <v>0</v>
      </c>
      <c r="AG20" s="29">
        <v>0</v>
      </c>
      <c r="AH20" s="26">
        <v>0</v>
      </c>
      <c r="AI20" s="26">
        <v>0</v>
      </c>
      <c r="AJ20" s="19">
        <v>0</v>
      </c>
      <c r="AK20" s="29">
        <v>0</v>
      </c>
      <c r="AL20" s="28">
        <v>14600000</v>
      </c>
      <c r="AM20">
        <v>31800000</v>
      </c>
      <c r="AN20">
        <v>52800000</v>
      </c>
    </row>
    <row r="21" spans="1:40" x14ac:dyDescent="0.2">
      <c r="A21" s="18">
        <v>44197</v>
      </c>
      <c r="B21" s="19">
        <v>1270118.5714285714</v>
      </c>
      <c r="C21" s="19">
        <v>0</v>
      </c>
      <c r="D21" s="26">
        <v>0</v>
      </c>
      <c r="E21" s="29">
        <v>0</v>
      </c>
      <c r="F21" s="19">
        <v>0</v>
      </c>
      <c r="G21" s="19">
        <v>0</v>
      </c>
      <c r="H21" s="19">
        <v>0</v>
      </c>
      <c r="I21" s="29">
        <v>0</v>
      </c>
      <c r="J21" s="19">
        <v>0</v>
      </c>
      <c r="K21" s="19">
        <v>0</v>
      </c>
      <c r="L21" s="19">
        <v>0</v>
      </c>
      <c r="M21" s="29">
        <v>0</v>
      </c>
      <c r="N21" s="26">
        <v>0</v>
      </c>
      <c r="O21" s="26">
        <v>0</v>
      </c>
      <c r="P21" s="19">
        <v>0</v>
      </c>
      <c r="Q21" s="29">
        <v>0</v>
      </c>
      <c r="R21" s="26">
        <v>0</v>
      </c>
      <c r="S21" s="26">
        <v>0</v>
      </c>
      <c r="T21" s="19">
        <v>0</v>
      </c>
      <c r="U21" s="29">
        <v>0</v>
      </c>
      <c r="V21" s="26">
        <v>0</v>
      </c>
      <c r="W21" s="26">
        <v>0</v>
      </c>
      <c r="X21" s="19">
        <v>0</v>
      </c>
      <c r="Y21" s="29">
        <v>0</v>
      </c>
      <c r="Z21" s="26">
        <v>0</v>
      </c>
      <c r="AA21" s="26">
        <v>0</v>
      </c>
      <c r="AB21" s="19">
        <v>0</v>
      </c>
      <c r="AC21" s="29">
        <v>0</v>
      </c>
      <c r="AD21" s="26">
        <v>0</v>
      </c>
      <c r="AE21" s="26">
        <v>0</v>
      </c>
      <c r="AF21" s="19">
        <v>0</v>
      </c>
      <c r="AG21" s="29">
        <v>0</v>
      </c>
      <c r="AH21" s="26">
        <v>0</v>
      </c>
      <c r="AI21" s="26">
        <v>0</v>
      </c>
      <c r="AJ21" s="19">
        <v>0</v>
      </c>
      <c r="AK21" s="29">
        <v>0</v>
      </c>
      <c r="AL21" s="28">
        <v>14600000</v>
      </c>
      <c r="AM21">
        <v>31800000</v>
      </c>
      <c r="AN21">
        <v>52800000</v>
      </c>
    </row>
    <row r="22" spans="1:40" x14ac:dyDescent="0.2">
      <c r="A22" s="18">
        <v>44198</v>
      </c>
      <c r="B22" s="19">
        <v>1323556.2857142857</v>
      </c>
      <c r="C22" s="19">
        <v>0</v>
      </c>
      <c r="D22" s="26">
        <v>77593.5</v>
      </c>
      <c r="E22" s="29">
        <v>0</v>
      </c>
      <c r="F22" s="19">
        <v>0</v>
      </c>
      <c r="G22" s="19">
        <v>0</v>
      </c>
      <c r="H22" s="19">
        <v>0</v>
      </c>
      <c r="I22" s="29">
        <v>77593.5</v>
      </c>
      <c r="J22" s="19">
        <v>0</v>
      </c>
      <c r="K22" s="19">
        <v>0</v>
      </c>
      <c r="L22" s="19">
        <v>0</v>
      </c>
      <c r="M22" s="29">
        <v>77593.5</v>
      </c>
      <c r="N22" s="26">
        <v>0</v>
      </c>
      <c r="O22" s="26">
        <v>0</v>
      </c>
      <c r="P22" s="19">
        <v>0</v>
      </c>
      <c r="Q22" s="29">
        <v>77593.5</v>
      </c>
      <c r="R22" s="26">
        <v>0</v>
      </c>
      <c r="S22" s="26">
        <v>0</v>
      </c>
      <c r="T22" s="19">
        <v>0</v>
      </c>
      <c r="U22" s="29">
        <v>77593.5</v>
      </c>
      <c r="V22" s="26">
        <v>0</v>
      </c>
      <c r="W22" s="26">
        <v>0</v>
      </c>
      <c r="X22" s="19">
        <v>0</v>
      </c>
      <c r="Y22" s="29">
        <v>77593.5</v>
      </c>
      <c r="Z22" s="26">
        <v>0</v>
      </c>
      <c r="AA22" s="26">
        <v>0</v>
      </c>
      <c r="AB22" s="19">
        <v>0</v>
      </c>
      <c r="AC22" s="29">
        <v>77593.5</v>
      </c>
      <c r="AD22" s="26">
        <v>0</v>
      </c>
      <c r="AE22" s="26">
        <v>0</v>
      </c>
      <c r="AF22" s="19">
        <v>0</v>
      </c>
      <c r="AG22" s="29">
        <v>77593.5</v>
      </c>
      <c r="AH22" s="26">
        <v>0</v>
      </c>
      <c r="AI22" s="26">
        <v>0</v>
      </c>
      <c r="AJ22" s="19">
        <v>0</v>
      </c>
      <c r="AK22" s="29">
        <v>77593.5</v>
      </c>
      <c r="AL22" s="28">
        <v>14600000</v>
      </c>
      <c r="AM22">
        <v>31800000</v>
      </c>
      <c r="AN22">
        <v>52800000</v>
      </c>
    </row>
    <row r="23" spans="1:40" x14ac:dyDescent="0.2">
      <c r="A23" s="18">
        <v>44199</v>
      </c>
      <c r="B23" s="19">
        <v>1376994</v>
      </c>
      <c r="C23" s="19">
        <v>21905</v>
      </c>
      <c r="D23" s="26">
        <v>153139.88571428572</v>
      </c>
      <c r="E23" s="29">
        <v>0</v>
      </c>
      <c r="F23" s="19">
        <v>0</v>
      </c>
      <c r="G23" s="19">
        <v>0</v>
      </c>
      <c r="H23" s="19">
        <v>0</v>
      </c>
      <c r="I23" s="29">
        <v>153139.88571428572</v>
      </c>
      <c r="J23" s="19">
        <v>0</v>
      </c>
      <c r="K23" s="19">
        <v>0</v>
      </c>
      <c r="L23" s="19">
        <v>0</v>
      </c>
      <c r="M23" s="29">
        <v>153139.88571428572</v>
      </c>
      <c r="N23" s="26">
        <v>0</v>
      </c>
      <c r="O23" s="26">
        <v>0</v>
      </c>
      <c r="P23" s="19">
        <v>0</v>
      </c>
      <c r="Q23" s="29">
        <v>153139.88571428572</v>
      </c>
      <c r="R23" s="26">
        <v>0</v>
      </c>
      <c r="S23" s="26">
        <v>0</v>
      </c>
      <c r="T23" s="19">
        <v>0</v>
      </c>
      <c r="U23" s="29">
        <v>153139.88571428572</v>
      </c>
      <c r="V23" s="26">
        <v>0</v>
      </c>
      <c r="W23" s="26">
        <v>0</v>
      </c>
      <c r="X23" s="19">
        <v>0</v>
      </c>
      <c r="Y23" s="29">
        <v>153139.88571428572</v>
      </c>
      <c r="Z23" s="26">
        <v>0</v>
      </c>
      <c r="AA23" s="26">
        <v>0</v>
      </c>
      <c r="AB23" s="19">
        <v>0</v>
      </c>
      <c r="AC23" s="29">
        <v>153139.88571428572</v>
      </c>
      <c r="AD23" s="26">
        <v>0</v>
      </c>
      <c r="AE23" s="26">
        <v>0</v>
      </c>
      <c r="AF23" s="19">
        <v>0</v>
      </c>
      <c r="AG23" s="29">
        <v>153139.88571428572</v>
      </c>
      <c r="AH23" s="26">
        <v>0</v>
      </c>
      <c r="AI23" s="26">
        <v>0</v>
      </c>
      <c r="AJ23" s="19">
        <v>0</v>
      </c>
      <c r="AK23" s="29">
        <v>153139.88571428572</v>
      </c>
      <c r="AL23" s="28">
        <v>14600000</v>
      </c>
      <c r="AM23">
        <v>31800000</v>
      </c>
      <c r="AN23">
        <v>52800000</v>
      </c>
    </row>
    <row r="24" spans="1:40" x14ac:dyDescent="0.2">
      <c r="A24" s="18">
        <v>44200</v>
      </c>
      <c r="B24" s="19">
        <v>1508825.75</v>
      </c>
      <c r="C24" s="19">
        <v>70687.75</v>
      </c>
      <c r="D24" s="26">
        <v>228686.27142857143</v>
      </c>
      <c r="E24" s="29">
        <v>0</v>
      </c>
      <c r="F24" s="19">
        <v>0</v>
      </c>
      <c r="G24" s="19">
        <v>0</v>
      </c>
      <c r="H24" s="19">
        <v>0</v>
      </c>
      <c r="I24" s="29">
        <v>228686.27142857143</v>
      </c>
      <c r="J24" s="19">
        <v>0</v>
      </c>
      <c r="K24" s="19">
        <v>0</v>
      </c>
      <c r="L24" s="19">
        <v>0</v>
      </c>
      <c r="M24" s="29">
        <v>228686.27142857143</v>
      </c>
      <c r="N24" s="26">
        <v>0</v>
      </c>
      <c r="O24" s="26">
        <v>0</v>
      </c>
      <c r="P24" s="19">
        <v>0</v>
      </c>
      <c r="Q24" s="29">
        <v>228686.27142857143</v>
      </c>
      <c r="R24" s="26">
        <v>0</v>
      </c>
      <c r="S24" s="26">
        <v>0</v>
      </c>
      <c r="T24" s="19">
        <v>0</v>
      </c>
      <c r="U24" s="29">
        <v>228686.27142857143</v>
      </c>
      <c r="V24" s="26">
        <v>0</v>
      </c>
      <c r="W24" s="26">
        <v>0</v>
      </c>
      <c r="X24" s="19">
        <v>0</v>
      </c>
      <c r="Y24" s="29">
        <v>228686.27142857143</v>
      </c>
      <c r="Z24" s="26">
        <v>0</v>
      </c>
      <c r="AA24" s="26">
        <v>0</v>
      </c>
      <c r="AB24" s="19">
        <v>0</v>
      </c>
      <c r="AC24" s="29">
        <v>228686.27142857143</v>
      </c>
      <c r="AD24" s="26">
        <v>0</v>
      </c>
      <c r="AE24" s="26">
        <v>0</v>
      </c>
      <c r="AF24" s="19">
        <v>0</v>
      </c>
      <c r="AG24" s="29">
        <v>228686.27142857143</v>
      </c>
      <c r="AH24" s="26">
        <v>0</v>
      </c>
      <c r="AI24" s="26">
        <v>0</v>
      </c>
      <c r="AJ24" s="19">
        <v>0</v>
      </c>
      <c r="AK24" s="29">
        <v>228686.27142857143</v>
      </c>
      <c r="AL24" s="28">
        <v>14600000</v>
      </c>
      <c r="AM24">
        <v>31800000</v>
      </c>
      <c r="AN24">
        <v>52800000</v>
      </c>
    </row>
    <row r="25" spans="1:40" x14ac:dyDescent="0.2">
      <c r="A25" s="18">
        <v>44201</v>
      </c>
      <c r="B25" s="19">
        <v>1640657.5</v>
      </c>
      <c r="C25" s="19">
        <v>119470.5</v>
      </c>
      <c r="D25" s="26">
        <v>304232.65714285715</v>
      </c>
      <c r="E25" s="29">
        <v>0</v>
      </c>
      <c r="F25" s="19">
        <v>0</v>
      </c>
      <c r="G25" s="19">
        <v>0</v>
      </c>
      <c r="H25" s="19">
        <v>0</v>
      </c>
      <c r="I25" s="29">
        <v>304232.65714285715</v>
      </c>
      <c r="J25" s="19">
        <v>0</v>
      </c>
      <c r="K25" s="19">
        <v>0</v>
      </c>
      <c r="L25" s="19">
        <v>0</v>
      </c>
      <c r="M25" s="29">
        <v>304232.65714285715</v>
      </c>
      <c r="N25" s="26">
        <v>0</v>
      </c>
      <c r="O25" s="26">
        <v>0</v>
      </c>
      <c r="P25" s="19">
        <v>0</v>
      </c>
      <c r="Q25" s="29">
        <v>304232.65714285715</v>
      </c>
      <c r="R25" s="26">
        <v>0</v>
      </c>
      <c r="S25" s="26">
        <v>0</v>
      </c>
      <c r="T25" s="19">
        <v>0</v>
      </c>
      <c r="U25" s="29">
        <v>304232.65714285715</v>
      </c>
      <c r="V25" s="26">
        <v>0</v>
      </c>
      <c r="W25" s="26">
        <v>0</v>
      </c>
      <c r="X25" s="19">
        <v>0</v>
      </c>
      <c r="Y25" s="29">
        <v>304232.65714285715</v>
      </c>
      <c r="Z25" s="26">
        <v>0</v>
      </c>
      <c r="AA25" s="26">
        <v>0</v>
      </c>
      <c r="AB25" s="19">
        <v>0</v>
      </c>
      <c r="AC25" s="29">
        <v>304232.65714285715</v>
      </c>
      <c r="AD25" s="26">
        <v>0</v>
      </c>
      <c r="AE25" s="26">
        <v>0</v>
      </c>
      <c r="AF25" s="19">
        <v>0</v>
      </c>
      <c r="AG25" s="29">
        <v>304232.65714285715</v>
      </c>
      <c r="AH25" s="26">
        <v>0</v>
      </c>
      <c r="AI25" s="26">
        <v>0</v>
      </c>
      <c r="AJ25" s="19">
        <v>0</v>
      </c>
      <c r="AK25" s="29">
        <v>304232.65714285715</v>
      </c>
      <c r="AL25" s="28">
        <v>14600000</v>
      </c>
      <c r="AM25">
        <v>31800000</v>
      </c>
      <c r="AN25">
        <v>52800000</v>
      </c>
    </row>
    <row r="26" spans="1:40" x14ac:dyDescent="0.2">
      <c r="A26" s="18">
        <v>44202</v>
      </c>
      <c r="B26" s="19">
        <v>1772489.25</v>
      </c>
      <c r="C26" s="19">
        <v>168253.25</v>
      </c>
      <c r="D26" s="26">
        <v>379779.04285714286</v>
      </c>
      <c r="E26" s="29">
        <v>0</v>
      </c>
      <c r="F26" s="19">
        <v>0</v>
      </c>
      <c r="G26" s="19">
        <v>0</v>
      </c>
      <c r="H26" s="19">
        <v>0</v>
      </c>
      <c r="I26" s="29">
        <v>379779.04285714286</v>
      </c>
      <c r="J26" s="19">
        <v>0</v>
      </c>
      <c r="K26" s="19">
        <v>0</v>
      </c>
      <c r="L26" s="19">
        <v>0</v>
      </c>
      <c r="M26" s="29">
        <v>379779.04285714286</v>
      </c>
      <c r="N26" s="26">
        <v>0</v>
      </c>
      <c r="O26" s="26">
        <v>0</v>
      </c>
      <c r="P26" s="19">
        <v>0</v>
      </c>
      <c r="Q26" s="29">
        <v>379779.04285714286</v>
      </c>
      <c r="R26" s="26">
        <v>0</v>
      </c>
      <c r="S26" s="26">
        <v>0</v>
      </c>
      <c r="T26" s="19">
        <v>0</v>
      </c>
      <c r="U26" s="29">
        <v>379779.04285714286</v>
      </c>
      <c r="V26" s="26">
        <v>0</v>
      </c>
      <c r="W26" s="26">
        <v>0</v>
      </c>
      <c r="X26" s="19">
        <v>0</v>
      </c>
      <c r="Y26" s="29">
        <v>379779.04285714286</v>
      </c>
      <c r="Z26" s="26">
        <v>0</v>
      </c>
      <c r="AA26" s="26">
        <v>0</v>
      </c>
      <c r="AB26" s="19">
        <v>0</v>
      </c>
      <c r="AC26" s="29">
        <v>379779.04285714286</v>
      </c>
      <c r="AD26" s="26">
        <v>0</v>
      </c>
      <c r="AE26" s="26">
        <v>0</v>
      </c>
      <c r="AF26" s="19">
        <v>0</v>
      </c>
      <c r="AG26" s="29">
        <v>379779.04285714286</v>
      </c>
      <c r="AH26" s="26">
        <v>0</v>
      </c>
      <c r="AI26" s="26">
        <v>0</v>
      </c>
      <c r="AJ26" s="19">
        <v>0</v>
      </c>
      <c r="AK26" s="29">
        <v>379779.04285714286</v>
      </c>
      <c r="AL26" s="28">
        <v>14600000</v>
      </c>
      <c r="AM26">
        <v>31800000</v>
      </c>
      <c r="AN26">
        <v>52800000</v>
      </c>
    </row>
    <row r="27" spans="1:40" x14ac:dyDescent="0.2">
      <c r="A27" s="18">
        <v>44203</v>
      </c>
      <c r="B27" s="19">
        <v>1904321</v>
      </c>
      <c r="C27" s="19">
        <v>217036</v>
      </c>
      <c r="D27" s="26">
        <v>455325.42857142858</v>
      </c>
      <c r="E27" s="29">
        <v>0</v>
      </c>
      <c r="F27" s="19">
        <v>0</v>
      </c>
      <c r="G27" s="19">
        <v>0</v>
      </c>
      <c r="H27" s="19">
        <v>0</v>
      </c>
      <c r="I27" s="29">
        <v>455325.42857142858</v>
      </c>
      <c r="J27" s="19">
        <v>0</v>
      </c>
      <c r="K27" s="19">
        <v>0</v>
      </c>
      <c r="L27" s="19">
        <v>0</v>
      </c>
      <c r="M27" s="29">
        <v>455325.42857142858</v>
      </c>
      <c r="N27" s="26">
        <v>0</v>
      </c>
      <c r="O27" s="26">
        <v>0</v>
      </c>
      <c r="P27" s="19">
        <v>0</v>
      </c>
      <c r="Q27" s="29">
        <v>455325.42857142858</v>
      </c>
      <c r="R27" s="26">
        <v>0</v>
      </c>
      <c r="S27" s="26">
        <v>0</v>
      </c>
      <c r="T27" s="19">
        <v>0</v>
      </c>
      <c r="U27" s="29">
        <v>455325.42857142858</v>
      </c>
      <c r="V27" s="26">
        <v>0</v>
      </c>
      <c r="W27" s="26">
        <v>0</v>
      </c>
      <c r="X27" s="19">
        <v>0</v>
      </c>
      <c r="Y27" s="29">
        <v>455325.42857142858</v>
      </c>
      <c r="Z27" s="26">
        <v>0</v>
      </c>
      <c r="AA27" s="26">
        <v>0</v>
      </c>
      <c r="AB27" s="19">
        <v>0</v>
      </c>
      <c r="AC27" s="29">
        <v>455325.42857142858</v>
      </c>
      <c r="AD27" s="26">
        <v>0</v>
      </c>
      <c r="AE27" s="26">
        <v>0</v>
      </c>
      <c r="AF27" s="19">
        <v>0</v>
      </c>
      <c r="AG27" s="29">
        <v>455325.42857142858</v>
      </c>
      <c r="AH27" s="26">
        <v>0</v>
      </c>
      <c r="AI27" s="26">
        <v>0</v>
      </c>
      <c r="AJ27" s="19">
        <v>0</v>
      </c>
      <c r="AK27" s="29">
        <v>455325.42857142858</v>
      </c>
      <c r="AL27" s="28">
        <v>14600000</v>
      </c>
      <c r="AM27">
        <v>31800000</v>
      </c>
      <c r="AN27">
        <v>52800000</v>
      </c>
    </row>
    <row r="28" spans="1:40" x14ac:dyDescent="0.2">
      <c r="A28" s="18">
        <v>44204</v>
      </c>
      <c r="B28" s="19">
        <v>2036152.75</v>
      </c>
      <c r="C28" s="19">
        <v>265818.75</v>
      </c>
      <c r="D28" s="26">
        <v>530871.8142857143</v>
      </c>
      <c r="E28" s="29">
        <v>0</v>
      </c>
      <c r="F28" s="19">
        <v>0</v>
      </c>
      <c r="G28" s="19">
        <v>0</v>
      </c>
      <c r="H28" s="19">
        <v>0</v>
      </c>
      <c r="I28" s="29">
        <v>530871.8142857143</v>
      </c>
      <c r="J28" s="19">
        <v>0</v>
      </c>
      <c r="K28" s="19">
        <v>0</v>
      </c>
      <c r="L28" s="19">
        <v>0</v>
      </c>
      <c r="M28" s="29">
        <v>530871.8142857143</v>
      </c>
      <c r="N28" s="26">
        <v>0</v>
      </c>
      <c r="O28" s="26">
        <v>0</v>
      </c>
      <c r="P28" s="19">
        <v>0</v>
      </c>
      <c r="Q28" s="29">
        <v>530871.8142857143</v>
      </c>
      <c r="R28" s="26">
        <v>0</v>
      </c>
      <c r="S28" s="26">
        <v>0</v>
      </c>
      <c r="T28" s="19">
        <v>0</v>
      </c>
      <c r="U28" s="29">
        <v>530871.8142857143</v>
      </c>
      <c r="V28" s="26">
        <v>0</v>
      </c>
      <c r="W28" s="26">
        <v>0</v>
      </c>
      <c r="X28" s="19">
        <v>0</v>
      </c>
      <c r="Y28" s="29">
        <v>530871.8142857143</v>
      </c>
      <c r="Z28" s="26">
        <v>0</v>
      </c>
      <c r="AA28" s="26">
        <v>0</v>
      </c>
      <c r="AB28" s="19">
        <v>0</v>
      </c>
      <c r="AC28" s="29">
        <v>530871.8142857143</v>
      </c>
      <c r="AD28" s="26">
        <v>0</v>
      </c>
      <c r="AE28" s="26">
        <v>0</v>
      </c>
      <c r="AF28" s="19">
        <v>0</v>
      </c>
      <c r="AG28" s="29">
        <v>530871.8142857143</v>
      </c>
      <c r="AH28" s="26">
        <v>0</v>
      </c>
      <c r="AI28" s="26">
        <v>0</v>
      </c>
      <c r="AJ28" s="19">
        <v>0</v>
      </c>
      <c r="AK28" s="29">
        <v>530871.8142857143</v>
      </c>
      <c r="AL28" s="28">
        <v>14600000</v>
      </c>
      <c r="AM28">
        <v>31800000</v>
      </c>
      <c r="AN28">
        <v>52800000</v>
      </c>
    </row>
    <row r="29" spans="1:40" x14ac:dyDescent="0.2">
      <c r="A29" s="18">
        <v>44205</v>
      </c>
      <c r="B29" s="19">
        <v>2167984.5</v>
      </c>
      <c r="C29" s="19">
        <v>314601.5</v>
      </c>
      <c r="D29" s="26">
        <v>606418.20000000007</v>
      </c>
      <c r="E29" s="29">
        <v>0</v>
      </c>
      <c r="F29" s="19">
        <v>0</v>
      </c>
      <c r="G29" s="19">
        <v>0</v>
      </c>
      <c r="H29" s="19">
        <v>0</v>
      </c>
      <c r="I29" s="29">
        <v>606418.20000000007</v>
      </c>
      <c r="J29" s="19">
        <v>0</v>
      </c>
      <c r="K29" s="19">
        <v>0</v>
      </c>
      <c r="L29" s="19">
        <v>0</v>
      </c>
      <c r="M29" s="29">
        <v>606418.20000000007</v>
      </c>
      <c r="N29" s="26">
        <v>0</v>
      </c>
      <c r="O29" s="26">
        <v>0</v>
      </c>
      <c r="P29" s="19">
        <v>0</v>
      </c>
      <c r="Q29" s="29">
        <v>606418.20000000007</v>
      </c>
      <c r="R29" s="26">
        <v>0</v>
      </c>
      <c r="S29" s="26">
        <v>0</v>
      </c>
      <c r="T29" s="19">
        <v>0</v>
      </c>
      <c r="U29" s="29">
        <v>606418.20000000007</v>
      </c>
      <c r="V29" s="26">
        <v>0</v>
      </c>
      <c r="W29" s="26">
        <v>0</v>
      </c>
      <c r="X29" s="19">
        <v>0</v>
      </c>
      <c r="Y29" s="29">
        <v>606418.20000000007</v>
      </c>
      <c r="Z29" s="26">
        <v>0</v>
      </c>
      <c r="AA29" s="26">
        <v>0</v>
      </c>
      <c r="AB29" s="19">
        <v>0</v>
      </c>
      <c r="AC29" s="29">
        <v>606418.20000000007</v>
      </c>
      <c r="AD29" s="26">
        <v>0</v>
      </c>
      <c r="AE29" s="26">
        <v>0</v>
      </c>
      <c r="AF29" s="19">
        <v>0</v>
      </c>
      <c r="AG29" s="29">
        <v>606418.20000000007</v>
      </c>
      <c r="AH29" s="26">
        <v>0</v>
      </c>
      <c r="AI29" s="26">
        <v>0</v>
      </c>
      <c r="AJ29" s="19">
        <v>0</v>
      </c>
      <c r="AK29" s="29">
        <v>606418.20000000007</v>
      </c>
      <c r="AL29" s="28">
        <v>14600000</v>
      </c>
      <c r="AM29">
        <v>31800000</v>
      </c>
      <c r="AN29">
        <v>52800000</v>
      </c>
    </row>
    <row r="30" spans="1:40" x14ac:dyDescent="0.2">
      <c r="A30" s="18">
        <v>44206</v>
      </c>
      <c r="B30" s="19">
        <v>2299816.25</v>
      </c>
      <c r="C30" s="19">
        <v>363384.25</v>
      </c>
      <c r="D30" s="26">
        <v>648735.17142857146</v>
      </c>
      <c r="E30" s="29">
        <v>0</v>
      </c>
      <c r="F30" s="19">
        <v>0</v>
      </c>
      <c r="G30" s="19">
        <v>0</v>
      </c>
      <c r="H30" s="19">
        <v>0</v>
      </c>
      <c r="I30" s="29">
        <v>648735.17142857146</v>
      </c>
      <c r="J30" s="19">
        <v>0</v>
      </c>
      <c r="K30" s="19">
        <v>0</v>
      </c>
      <c r="L30" s="19">
        <v>0</v>
      </c>
      <c r="M30" s="29">
        <v>648735.17142857146</v>
      </c>
      <c r="N30" s="26">
        <v>0</v>
      </c>
      <c r="O30" s="26">
        <v>0</v>
      </c>
      <c r="P30" s="19">
        <v>0</v>
      </c>
      <c r="Q30" s="29">
        <v>648735.17142857146</v>
      </c>
      <c r="R30" s="26">
        <v>0</v>
      </c>
      <c r="S30" s="26">
        <v>0</v>
      </c>
      <c r="T30" s="19">
        <v>0</v>
      </c>
      <c r="U30" s="29">
        <v>648735.17142857146</v>
      </c>
      <c r="V30" s="26">
        <v>0</v>
      </c>
      <c r="W30" s="26">
        <v>0</v>
      </c>
      <c r="X30" s="19">
        <v>0</v>
      </c>
      <c r="Y30" s="29">
        <v>648735.17142857146</v>
      </c>
      <c r="Z30" s="26">
        <v>0</v>
      </c>
      <c r="AA30" s="26">
        <v>0</v>
      </c>
      <c r="AB30" s="19">
        <v>0</v>
      </c>
      <c r="AC30" s="29">
        <v>648735.17142857146</v>
      </c>
      <c r="AD30" s="26">
        <v>0</v>
      </c>
      <c r="AE30" s="26">
        <v>0</v>
      </c>
      <c r="AF30" s="19">
        <v>0</v>
      </c>
      <c r="AG30" s="29">
        <v>648735.17142857146</v>
      </c>
      <c r="AH30" s="26">
        <v>0</v>
      </c>
      <c r="AI30" s="26">
        <v>0</v>
      </c>
      <c r="AJ30" s="19">
        <v>0</v>
      </c>
      <c r="AK30" s="29">
        <v>648735.17142857146</v>
      </c>
      <c r="AL30" s="28">
        <v>14600000</v>
      </c>
      <c r="AM30">
        <v>31800000</v>
      </c>
      <c r="AN30">
        <v>52800000</v>
      </c>
    </row>
    <row r="31" spans="1:40" x14ac:dyDescent="0.2">
      <c r="A31" s="18">
        <v>44207</v>
      </c>
      <c r="B31" s="19">
        <v>2431648</v>
      </c>
      <c r="C31" s="19">
        <v>412167</v>
      </c>
      <c r="D31" s="26">
        <v>691052.14285714296</v>
      </c>
      <c r="E31" s="29">
        <v>165844</v>
      </c>
      <c r="F31" s="19" t="e">
        <v>#N/A</v>
      </c>
      <c r="G31" s="19">
        <v>2431648</v>
      </c>
      <c r="H31" s="19">
        <v>412167</v>
      </c>
      <c r="I31" s="29">
        <v>691052.14285714296</v>
      </c>
      <c r="J31" s="19" t="e">
        <v>#N/A</v>
      </c>
      <c r="K31" s="19">
        <v>2431648</v>
      </c>
      <c r="L31" s="19">
        <v>412167</v>
      </c>
      <c r="M31" s="29">
        <v>691052.14285714296</v>
      </c>
      <c r="N31" s="26" t="e">
        <v>#N/A</v>
      </c>
      <c r="O31" s="26">
        <v>2431648</v>
      </c>
      <c r="P31" s="19">
        <v>412167</v>
      </c>
      <c r="Q31" s="29">
        <v>691052.14285714296</v>
      </c>
      <c r="R31" s="26" t="e">
        <v>#N/A</v>
      </c>
      <c r="S31" s="26">
        <v>2431648</v>
      </c>
      <c r="T31" s="19">
        <v>412167</v>
      </c>
      <c r="U31" s="29">
        <v>691052.14285714296</v>
      </c>
      <c r="V31" s="26" t="e">
        <v>#N/A</v>
      </c>
      <c r="W31" s="26">
        <v>2431648</v>
      </c>
      <c r="X31" s="19">
        <v>0</v>
      </c>
      <c r="Y31" s="29">
        <v>691052.14285714296</v>
      </c>
      <c r="Z31" s="26" t="e">
        <v>#N/A</v>
      </c>
      <c r="AA31" s="26">
        <v>2431648</v>
      </c>
      <c r="AB31" s="19">
        <v>412167</v>
      </c>
      <c r="AC31" s="29">
        <v>691052.14285714296</v>
      </c>
      <c r="AD31" s="26" t="e">
        <v>#N/A</v>
      </c>
      <c r="AE31" s="26">
        <v>2431648</v>
      </c>
      <c r="AF31" s="19">
        <v>412167</v>
      </c>
      <c r="AG31" s="29">
        <v>691052.14285714296</v>
      </c>
      <c r="AH31" s="26" t="e">
        <v>#N/A</v>
      </c>
      <c r="AI31" s="26">
        <v>2431648</v>
      </c>
      <c r="AJ31" s="19">
        <v>412167</v>
      </c>
      <c r="AK31" s="29">
        <v>691052.14285714296</v>
      </c>
      <c r="AL31" s="28">
        <v>14600000</v>
      </c>
      <c r="AM31">
        <v>31800000</v>
      </c>
      <c r="AN31">
        <v>52800000</v>
      </c>
    </row>
    <row r="32" spans="1:40" x14ac:dyDescent="0.2">
      <c r="A32" s="18">
        <v>44208</v>
      </c>
      <c r="B32" s="19">
        <v>2639309</v>
      </c>
      <c r="C32" s="19">
        <v>428232</v>
      </c>
      <c r="D32" s="26">
        <v>733369.11428571423</v>
      </c>
      <c r="E32" s="29">
        <v>223726</v>
      </c>
      <c r="F32" s="19" t="e">
        <v>#N/A</v>
      </c>
      <c r="G32" s="19">
        <v>2639309</v>
      </c>
      <c r="H32" s="19">
        <v>428232</v>
      </c>
      <c r="I32" s="29">
        <v>733369.11428571423</v>
      </c>
      <c r="J32" s="19" t="e">
        <v>#N/A</v>
      </c>
      <c r="K32" s="19">
        <v>2639309</v>
      </c>
      <c r="L32" s="19">
        <v>428232</v>
      </c>
      <c r="M32" s="29">
        <v>733369.11428571423</v>
      </c>
      <c r="N32" s="26" t="e">
        <v>#N/A</v>
      </c>
      <c r="O32" s="26">
        <v>2639309</v>
      </c>
      <c r="P32" s="19">
        <v>428232</v>
      </c>
      <c r="Q32" s="29">
        <v>733369.11428571423</v>
      </c>
      <c r="R32" s="26" t="e">
        <v>#N/A</v>
      </c>
      <c r="S32" s="26">
        <v>2639309</v>
      </c>
      <c r="T32" s="19">
        <v>428232</v>
      </c>
      <c r="U32" s="29">
        <v>733369.11428571423</v>
      </c>
      <c r="V32" s="26" t="e">
        <v>#N/A</v>
      </c>
      <c r="W32" s="26">
        <v>2639309</v>
      </c>
      <c r="X32" s="19">
        <v>428232</v>
      </c>
      <c r="Y32" s="29">
        <v>733369.11428571423</v>
      </c>
      <c r="Z32" s="26" t="e">
        <v>#N/A</v>
      </c>
      <c r="AA32" s="26">
        <v>2639309</v>
      </c>
      <c r="AB32" s="19">
        <v>428232</v>
      </c>
      <c r="AC32" s="29">
        <v>733369.11428571423</v>
      </c>
      <c r="AD32" s="26" t="e">
        <v>#N/A</v>
      </c>
      <c r="AE32" s="26">
        <v>2639309</v>
      </c>
      <c r="AF32" s="19">
        <v>428232</v>
      </c>
      <c r="AG32" s="29">
        <v>733369.11428571423</v>
      </c>
      <c r="AH32" s="26" t="e">
        <v>#N/A</v>
      </c>
      <c r="AI32" s="26">
        <v>2639309</v>
      </c>
      <c r="AJ32" s="19">
        <v>428232</v>
      </c>
      <c r="AK32" s="29">
        <v>733369.11428571423</v>
      </c>
      <c r="AL32" s="28">
        <v>14600000</v>
      </c>
      <c r="AM32">
        <v>31800000</v>
      </c>
      <c r="AN32">
        <v>52800000</v>
      </c>
    </row>
    <row r="33" spans="1:40" x14ac:dyDescent="0.2">
      <c r="A33" s="18">
        <v>44209</v>
      </c>
      <c r="B33" s="19">
        <v>2918252</v>
      </c>
      <c r="C33" s="19">
        <v>437977</v>
      </c>
      <c r="D33" s="26">
        <v>775686.08571428584</v>
      </c>
      <c r="E33" s="29">
        <v>288688</v>
      </c>
      <c r="F33" s="19" t="e">
        <v>#N/A</v>
      </c>
      <c r="G33" s="19">
        <v>2918252</v>
      </c>
      <c r="H33" s="19">
        <v>437977</v>
      </c>
      <c r="I33" s="29">
        <v>775686.08571428584</v>
      </c>
      <c r="J33" s="19" t="e">
        <v>#N/A</v>
      </c>
      <c r="K33" s="19">
        <v>2918252</v>
      </c>
      <c r="L33" s="19">
        <v>437977</v>
      </c>
      <c r="M33" s="29">
        <v>775686.08571428584</v>
      </c>
      <c r="N33" s="26" t="e">
        <v>#N/A</v>
      </c>
      <c r="O33" s="26">
        <v>2918252</v>
      </c>
      <c r="P33" s="19">
        <v>437977</v>
      </c>
      <c r="Q33" s="29">
        <v>775686.08571428584</v>
      </c>
      <c r="R33" s="26" t="e">
        <v>#N/A</v>
      </c>
      <c r="S33" s="26">
        <v>2918252</v>
      </c>
      <c r="T33" s="19">
        <v>437977</v>
      </c>
      <c r="U33" s="29">
        <v>775686.08571428584</v>
      </c>
      <c r="V33" s="26" t="e">
        <v>#N/A</v>
      </c>
      <c r="W33" s="26">
        <v>2918252</v>
      </c>
      <c r="X33" s="19">
        <v>437977</v>
      </c>
      <c r="Y33" s="29">
        <v>775686.08571428584</v>
      </c>
      <c r="Z33" s="26" t="e">
        <v>#N/A</v>
      </c>
      <c r="AA33" s="26">
        <v>2918252</v>
      </c>
      <c r="AB33" s="19">
        <v>437977</v>
      </c>
      <c r="AC33" s="29">
        <v>775686.08571428584</v>
      </c>
      <c r="AD33" s="26" t="e">
        <v>#N/A</v>
      </c>
      <c r="AE33" s="26">
        <v>2918252</v>
      </c>
      <c r="AF33" s="19">
        <v>437977</v>
      </c>
      <c r="AG33" s="29">
        <v>775686.08571428584</v>
      </c>
      <c r="AH33" s="26" t="e">
        <v>#N/A</v>
      </c>
      <c r="AI33" s="26">
        <v>2918252</v>
      </c>
      <c r="AJ33" s="19">
        <v>437977</v>
      </c>
      <c r="AK33" s="29">
        <v>775686.08571428584</v>
      </c>
      <c r="AL33" s="28">
        <v>14600000</v>
      </c>
      <c r="AM33">
        <v>31800000</v>
      </c>
      <c r="AN33">
        <v>52800000</v>
      </c>
    </row>
    <row r="34" spans="1:40" x14ac:dyDescent="0.2">
      <c r="A34" s="18">
        <v>44210</v>
      </c>
      <c r="B34" s="19">
        <v>3234946</v>
      </c>
      <c r="C34" s="19">
        <v>443234</v>
      </c>
      <c r="D34" s="26">
        <v>818003.05714285711</v>
      </c>
      <c r="E34" s="29">
        <v>321951</v>
      </c>
      <c r="F34" s="19" t="e">
        <v>#N/A</v>
      </c>
      <c r="G34" s="19">
        <v>3234946</v>
      </c>
      <c r="H34" s="19">
        <v>443234</v>
      </c>
      <c r="I34" s="29">
        <v>818003.05714285711</v>
      </c>
      <c r="J34" s="19" t="e">
        <v>#N/A</v>
      </c>
      <c r="K34" s="19">
        <v>3234946</v>
      </c>
      <c r="L34" s="19">
        <v>443234</v>
      </c>
      <c r="M34" s="29">
        <v>818003.05714285711</v>
      </c>
      <c r="N34" s="26" t="e">
        <v>#N/A</v>
      </c>
      <c r="O34" s="26">
        <v>3234946</v>
      </c>
      <c r="P34" s="19">
        <v>443234</v>
      </c>
      <c r="Q34" s="29">
        <v>818003.05714285711</v>
      </c>
      <c r="R34" s="26" t="e">
        <v>#N/A</v>
      </c>
      <c r="S34" s="26">
        <v>3234946</v>
      </c>
      <c r="T34" s="19">
        <v>443234</v>
      </c>
      <c r="U34" s="29">
        <v>818003.05714285711</v>
      </c>
      <c r="V34" s="26" t="e">
        <v>#N/A</v>
      </c>
      <c r="W34" s="26">
        <v>3234946</v>
      </c>
      <c r="X34" s="19">
        <v>443234</v>
      </c>
      <c r="Y34" s="29">
        <v>818003.05714285711</v>
      </c>
      <c r="Z34" s="26" t="e">
        <v>#N/A</v>
      </c>
      <c r="AA34" s="26">
        <v>3234946</v>
      </c>
      <c r="AB34" s="19">
        <v>443234</v>
      </c>
      <c r="AC34" s="29">
        <v>818003.05714285711</v>
      </c>
      <c r="AD34" s="26" t="e">
        <v>#N/A</v>
      </c>
      <c r="AE34" s="26">
        <v>3234946</v>
      </c>
      <c r="AF34" s="19">
        <v>443234</v>
      </c>
      <c r="AG34" s="29">
        <v>818003.05714285711</v>
      </c>
      <c r="AH34" s="26" t="e">
        <v>#N/A</v>
      </c>
      <c r="AI34" s="26">
        <v>3234946</v>
      </c>
      <c r="AJ34" s="19">
        <v>443234</v>
      </c>
      <c r="AK34" s="29">
        <v>818003.05714285711</v>
      </c>
      <c r="AL34" s="28">
        <v>14600000</v>
      </c>
      <c r="AM34">
        <v>31800000</v>
      </c>
      <c r="AN34">
        <v>52800000</v>
      </c>
    </row>
    <row r="35" spans="1:40" x14ac:dyDescent="0.2">
      <c r="A35" s="18">
        <v>44211</v>
      </c>
      <c r="B35" s="19">
        <v>3559179</v>
      </c>
      <c r="C35" s="19">
        <v>447261</v>
      </c>
      <c r="D35" s="26">
        <v>860320.02857142861</v>
      </c>
      <c r="E35" s="29">
        <v>328260</v>
      </c>
      <c r="F35" s="19" t="e">
        <v>#N/A</v>
      </c>
      <c r="G35" s="19">
        <v>3559179</v>
      </c>
      <c r="H35" s="19">
        <v>447261</v>
      </c>
      <c r="I35" s="29">
        <v>860320.02857142861</v>
      </c>
      <c r="J35" s="19" t="e">
        <v>#N/A</v>
      </c>
      <c r="K35" s="19">
        <v>3559179</v>
      </c>
      <c r="L35" s="19">
        <v>447261</v>
      </c>
      <c r="M35" s="29">
        <v>860320.02857142861</v>
      </c>
      <c r="N35" s="26" t="e">
        <v>#N/A</v>
      </c>
      <c r="O35" s="26">
        <v>3559179</v>
      </c>
      <c r="P35" s="19">
        <v>447261</v>
      </c>
      <c r="Q35" s="29">
        <v>860320.02857142861</v>
      </c>
      <c r="R35" s="26" t="e">
        <v>#N/A</v>
      </c>
      <c r="S35" s="26">
        <v>3559179</v>
      </c>
      <c r="T35" s="19">
        <v>447261</v>
      </c>
      <c r="U35" s="29">
        <v>860320.02857142861</v>
      </c>
      <c r="V35" s="26" t="e">
        <v>#N/A</v>
      </c>
      <c r="W35" s="26">
        <v>3559179</v>
      </c>
      <c r="X35" s="19">
        <v>447261</v>
      </c>
      <c r="Y35" s="29">
        <v>860320.02857142861</v>
      </c>
      <c r="Z35" s="26" t="e">
        <v>#N/A</v>
      </c>
      <c r="AA35" s="26">
        <v>3559179</v>
      </c>
      <c r="AB35" s="19">
        <v>447261</v>
      </c>
      <c r="AC35" s="29">
        <v>860320.02857142861</v>
      </c>
      <c r="AD35" s="26" t="e">
        <v>#N/A</v>
      </c>
      <c r="AE35" s="26">
        <v>3559179</v>
      </c>
      <c r="AF35" s="19">
        <v>447261</v>
      </c>
      <c r="AG35" s="29">
        <v>860320.02857142861</v>
      </c>
      <c r="AH35" s="26" t="e">
        <v>#N/A</v>
      </c>
      <c r="AI35" s="26">
        <v>3559179</v>
      </c>
      <c r="AJ35" s="19">
        <v>447261</v>
      </c>
      <c r="AK35" s="29">
        <v>860320.02857142861</v>
      </c>
      <c r="AL35" s="28">
        <v>14600000</v>
      </c>
      <c r="AM35">
        <v>31800000</v>
      </c>
      <c r="AN35">
        <v>52800000</v>
      </c>
    </row>
    <row r="36" spans="1:40" x14ac:dyDescent="0.2">
      <c r="A36" s="18">
        <v>44212</v>
      </c>
      <c r="B36" s="19">
        <v>3837094</v>
      </c>
      <c r="C36" s="19">
        <v>449736</v>
      </c>
      <c r="D36" s="26">
        <v>902637</v>
      </c>
      <c r="E36" s="29">
        <v>280390</v>
      </c>
      <c r="F36" s="19" t="e">
        <v>#N/A</v>
      </c>
      <c r="G36" s="19">
        <v>3837094</v>
      </c>
      <c r="H36" s="19">
        <v>449736</v>
      </c>
      <c r="I36" s="29">
        <v>902637</v>
      </c>
      <c r="J36" s="19" t="e">
        <v>#N/A</v>
      </c>
      <c r="K36" s="19">
        <v>3837094</v>
      </c>
      <c r="L36" s="19">
        <v>449736</v>
      </c>
      <c r="M36" s="29">
        <v>902637</v>
      </c>
      <c r="N36" s="26" t="e">
        <v>#N/A</v>
      </c>
      <c r="O36" s="26">
        <v>3837094</v>
      </c>
      <c r="P36" s="19">
        <v>449736</v>
      </c>
      <c r="Q36" s="29">
        <v>902637</v>
      </c>
      <c r="R36" s="26" t="e">
        <v>#N/A</v>
      </c>
      <c r="S36" s="26">
        <v>3837094</v>
      </c>
      <c r="T36" s="19">
        <v>449736</v>
      </c>
      <c r="U36" s="29">
        <v>902637</v>
      </c>
      <c r="V36" s="26" t="e">
        <v>#N/A</v>
      </c>
      <c r="W36" s="26">
        <v>3837094</v>
      </c>
      <c r="X36" s="19">
        <v>449736</v>
      </c>
      <c r="Y36" s="29">
        <v>902637</v>
      </c>
      <c r="Z36" s="26" t="e">
        <v>#N/A</v>
      </c>
      <c r="AA36" s="26">
        <v>3837094</v>
      </c>
      <c r="AB36" s="19">
        <v>449736</v>
      </c>
      <c r="AC36" s="29">
        <v>902637</v>
      </c>
      <c r="AD36" s="26" t="e">
        <v>#N/A</v>
      </c>
      <c r="AE36" s="26">
        <v>3837094</v>
      </c>
      <c r="AF36" s="19">
        <v>449736</v>
      </c>
      <c r="AG36" s="29">
        <v>902637</v>
      </c>
      <c r="AH36" s="26" t="e">
        <v>#N/A</v>
      </c>
      <c r="AI36" s="26">
        <v>3837094</v>
      </c>
      <c r="AJ36" s="19">
        <v>449736</v>
      </c>
      <c r="AK36" s="29">
        <v>902637</v>
      </c>
      <c r="AL36" s="28">
        <v>14600000</v>
      </c>
      <c r="AM36">
        <v>31800000</v>
      </c>
      <c r="AN36">
        <v>52800000</v>
      </c>
    </row>
    <row r="37" spans="1:40" x14ac:dyDescent="0.2">
      <c r="A37" s="18">
        <v>44213</v>
      </c>
      <c r="B37" s="19">
        <v>4062501</v>
      </c>
      <c r="C37" s="19">
        <v>452301</v>
      </c>
      <c r="D37" s="26">
        <v>950730.94285714289</v>
      </c>
      <c r="E37" s="29">
        <v>227972</v>
      </c>
      <c r="F37" s="19">
        <v>312887.9291716516</v>
      </c>
      <c r="G37" s="19">
        <v>4062501</v>
      </c>
      <c r="H37" s="19">
        <v>452301</v>
      </c>
      <c r="I37" s="29">
        <v>950730.94285714289</v>
      </c>
      <c r="J37" s="19">
        <v>312887.9291716516</v>
      </c>
      <c r="K37" s="19">
        <v>4062501</v>
      </c>
      <c r="L37" s="19">
        <v>452301</v>
      </c>
      <c r="M37" s="29">
        <v>950730.94285714289</v>
      </c>
      <c r="N37" s="26">
        <v>312887.9291716516</v>
      </c>
      <c r="O37" s="26">
        <v>4062501</v>
      </c>
      <c r="P37" s="19">
        <v>452301</v>
      </c>
      <c r="Q37" s="29">
        <v>950730.94285714289</v>
      </c>
      <c r="R37" s="26">
        <v>312887.9291716516</v>
      </c>
      <c r="S37" s="26">
        <v>4062501</v>
      </c>
      <c r="T37" s="19">
        <v>452301</v>
      </c>
      <c r="U37" s="29">
        <v>950730.94285714289</v>
      </c>
      <c r="V37" s="26">
        <v>312887.9291716516</v>
      </c>
      <c r="W37" s="26">
        <v>4062501</v>
      </c>
      <c r="X37" s="19">
        <v>452301</v>
      </c>
      <c r="Y37" s="29">
        <v>950730.94285714289</v>
      </c>
      <c r="Z37" s="26">
        <v>312887.9291716516</v>
      </c>
      <c r="AA37" s="26">
        <v>4062501</v>
      </c>
      <c r="AB37" s="19">
        <v>452301</v>
      </c>
      <c r="AC37" s="29">
        <v>950730.94285714289</v>
      </c>
      <c r="AD37" s="26">
        <v>312887.9291716516</v>
      </c>
      <c r="AE37" s="26">
        <v>4062501</v>
      </c>
      <c r="AF37" s="19">
        <v>452301</v>
      </c>
      <c r="AG37" s="29">
        <v>950730.94285714289</v>
      </c>
      <c r="AH37" s="26">
        <v>312887.9291716516</v>
      </c>
      <c r="AI37" s="26">
        <v>4062501</v>
      </c>
      <c r="AJ37" s="19">
        <v>452301</v>
      </c>
      <c r="AK37" s="29">
        <v>950730.94285714289</v>
      </c>
      <c r="AL37" s="28">
        <v>14600000</v>
      </c>
      <c r="AM37">
        <v>31800000</v>
      </c>
      <c r="AN37">
        <v>52800000</v>
      </c>
    </row>
    <row r="38" spans="1:40" x14ac:dyDescent="0.2">
      <c r="A38" s="18">
        <v>44214</v>
      </c>
      <c r="B38" s="19">
        <v>4266577</v>
      </c>
      <c r="C38" s="19">
        <v>456866</v>
      </c>
      <c r="D38" s="26">
        <v>998824.88571428577</v>
      </c>
      <c r="E38" s="29">
        <v>208641</v>
      </c>
      <c r="F38" s="19">
        <v>317469.51380550861</v>
      </c>
      <c r="G38" s="19">
        <v>4266577</v>
      </c>
      <c r="H38" s="19">
        <v>456866</v>
      </c>
      <c r="I38" s="29">
        <v>998824.88571428577</v>
      </c>
      <c r="J38" s="19">
        <v>317469.51380550861</v>
      </c>
      <c r="K38" s="19">
        <v>4266577</v>
      </c>
      <c r="L38" s="19">
        <v>456866</v>
      </c>
      <c r="M38" s="29">
        <v>998824.88571428577</v>
      </c>
      <c r="N38" s="26">
        <v>317469.51380550861</v>
      </c>
      <c r="O38" s="26">
        <v>4266577</v>
      </c>
      <c r="P38" s="19">
        <v>456866</v>
      </c>
      <c r="Q38" s="29">
        <v>998824.88571428577</v>
      </c>
      <c r="R38" s="26">
        <v>317469.51380550861</v>
      </c>
      <c r="S38" s="26">
        <v>4266577</v>
      </c>
      <c r="T38" s="19">
        <v>456866</v>
      </c>
      <c r="U38" s="29">
        <v>998824.88571428577</v>
      </c>
      <c r="V38" s="26">
        <v>317469.51380550861</v>
      </c>
      <c r="W38" s="26">
        <v>4266577</v>
      </c>
      <c r="X38" s="19">
        <v>456866</v>
      </c>
      <c r="Y38" s="29">
        <v>998824.88571428577</v>
      </c>
      <c r="Z38" s="26">
        <v>317469.51380550861</v>
      </c>
      <c r="AA38" s="26">
        <v>4266577</v>
      </c>
      <c r="AB38" s="19">
        <v>456866</v>
      </c>
      <c r="AC38" s="29">
        <v>998824.88571428577</v>
      </c>
      <c r="AD38" s="26">
        <v>317469.51380550861</v>
      </c>
      <c r="AE38" s="26">
        <v>4266577</v>
      </c>
      <c r="AF38" s="19">
        <v>456866</v>
      </c>
      <c r="AG38" s="29">
        <v>998824.88571428577</v>
      </c>
      <c r="AH38" s="26">
        <v>317469.51380550861</v>
      </c>
      <c r="AI38" s="26">
        <v>4266577</v>
      </c>
      <c r="AJ38" s="19">
        <v>456866</v>
      </c>
      <c r="AK38" s="29">
        <v>998824.88571428577</v>
      </c>
      <c r="AL38" s="28">
        <v>14600000</v>
      </c>
      <c r="AM38">
        <v>31800000</v>
      </c>
      <c r="AN38">
        <v>52800000</v>
      </c>
    </row>
    <row r="39" spans="1:40" x14ac:dyDescent="0.2">
      <c r="A39" s="18">
        <v>44215</v>
      </c>
      <c r="B39" s="19">
        <v>4609740</v>
      </c>
      <c r="C39" s="19">
        <v>460625</v>
      </c>
      <c r="D39" s="26">
        <v>1046918.8285714284</v>
      </c>
      <c r="E39" s="29">
        <v>346922</v>
      </c>
      <c r="F39" s="19">
        <v>322051.09843936563</v>
      </c>
      <c r="G39" s="19">
        <v>4609740</v>
      </c>
      <c r="H39" s="19">
        <v>460625</v>
      </c>
      <c r="I39" s="29">
        <v>1046918.8285714284</v>
      </c>
      <c r="J39" s="19">
        <v>322051.09843936563</v>
      </c>
      <c r="K39" s="19">
        <v>4609740</v>
      </c>
      <c r="L39" s="19">
        <v>460625</v>
      </c>
      <c r="M39" s="29">
        <v>1046918.8285714284</v>
      </c>
      <c r="N39" s="26">
        <v>322051.09843936563</v>
      </c>
      <c r="O39" s="26">
        <v>4609740</v>
      </c>
      <c r="P39" s="19">
        <v>460625</v>
      </c>
      <c r="Q39" s="29">
        <v>1046918.8285714284</v>
      </c>
      <c r="R39" s="26">
        <v>322051.09843936563</v>
      </c>
      <c r="S39" s="26">
        <v>4609740</v>
      </c>
      <c r="T39" s="19">
        <v>460625</v>
      </c>
      <c r="U39" s="29">
        <v>1046918.8285714284</v>
      </c>
      <c r="V39" s="26">
        <v>322051.09843936563</v>
      </c>
      <c r="W39" s="26">
        <v>4609740</v>
      </c>
      <c r="X39" s="19">
        <v>460625</v>
      </c>
      <c r="Y39" s="29">
        <v>1046918.8285714284</v>
      </c>
      <c r="Z39" s="26">
        <v>322051.09843936563</v>
      </c>
      <c r="AA39" s="26">
        <v>4609740</v>
      </c>
      <c r="AB39" s="19">
        <v>460625</v>
      </c>
      <c r="AC39" s="29">
        <v>1046918.8285714284</v>
      </c>
      <c r="AD39" s="26">
        <v>322051.09843936563</v>
      </c>
      <c r="AE39" s="26">
        <v>4609740</v>
      </c>
      <c r="AF39" s="19">
        <v>460625</v>
      </c>
      <c r="AG39" s="29">
        <v>1046918.8285714284</v>
      </c>
      <c r="AH39" s="26">
        <v>322051.09843936563</v>
      </c>
      <c r="AI39" s="26">
        <v>4609740</v>
      </c>
      <c r="AJ39" s="19">
        <v>460625</v>
      </c>
      <c r="AK39" s="29">
        <v>1046918.8285714284</v>
      </c>
      <c r="AL39" s="28">
        <v>14600000</v>
      </c>
      <c r="AM39">
        <v>31800000</v>
      </c>
      <c r="AN39">
        <v>52800000</v>
      </c>
    </row>
    <row r="40" spans="1:40" x14ac:dyDescent="0.2">
      <c r="A40" s="18">
        <v>44216</v>
      </c>
      <c r="B40" s="19">
        <v>4973248</v>
      </c>
      <c r="C40" s="19">
        <v>464036</v>
      </c>
      <c r="D40" s="26">
        <v>1095012.7714285713</v>
      </c>
      <c r="E40" s="29">
        <v>366919</v>
      </c>
      <c r="F40" s="19">
        <v>326632.68307322264</v>
      </c>
      <c r="G40" s="19">
        <v>4973248</v>
      </c>
      <c r="H40" s="19">
        <v>464036</v>
      </c>
      <c r="I40" s="29">
        <v>1095012.7714285713</v>
      </c>
      <c r="J40" s="19">
        <v>326632.68307322264</v>
      </c>
      <c r="K40" s="19">
        <v>4973248</v>
      </c>
      <c r="L40" s="19">
        <v>464036</v>
      </c>
      <c r="M40" s="29">
        <v>1095012.7714285713</v>
      </c>
      <c r="N40" s="26">
        <v>326632.68307322264</v>
      </c>
      <c r="O40" s="26">
        <v>4973248</v>
      </c>
      <c r="P40" s="19">
        <v>464036</v>
      </c>
      <c r="Q40" s="29">
        <v>1095012.7714285713</v>
      </c>
      <c r="R40" s="26">
        <v>326632.68307322264</v>
      </c>
      <c r="S40" s="26">
        <v>4973248</v>
      </c>
      <c r="T40" s="19">
        <v>464036</v>
      </c>
      <c r="U40" s="29">
        <v>1095012.7714285713</v>
      </c>
      <c r="V40" s="26">
        <v>326632.68307322264</v>
      </c>
      <c r="W40" s="26">
        <v>4973248</v>
      </c>
      <c r="X40" s="19">
        <v>464036</v>
      </c>
      <c r="Y40" s="29">
        <v>1095012.7714285713</v>
      </c>
      <c r="Z40" s="26">
        <v>326632.68307322264</v>
      </c>
      <c r="AA40" s="26">
        <v>4973248</v>
      </c>
      <c r="AB40" s="19">
        <v>464036</v>
      </c>
      <c r="AC40" s="29">
        <v>1095012.7714285713</v>
      </c>
      <c r="AD40" s="26">
        <v>326632.68307322264</v>
      </c>
      <c r="AE40" s="26">
        <v>4973248</v>
      </c>
      <c r="AF40" s="19">
        <v>464036</v>
      </c>
      <c r="AG40" s="29">
        <v>1095012.7714285713</v>
      </c>
      <c r="AH40" s="26">
        <v>326632.68307322264</v>
      </c>
      <c r="AI40" s="26">
        <v>4973248</v>
      </c>
      <c r="AJ40" s="19">
        <v>464036</v>
      </c>
      <c r="AK40" s="29">
        <v>1095012.7714285713</v>
      </c>
      <c r="AL40" s="28">
        <v>14600000</v>
      </c>
      <c r="AM40">
        <v>31800000</v>
      </c>
      <c r="AN40">
        <v>52800000</v>
      </c>
    </row>
    <row r="41" spans="1:40" x14ac:dyDescent="0.2">
      <c r="A41" s="18">
        <v>44217</v>
      </c>
      <c r="B41" s="19">
        <v>5383103</v>
      </c>
      <c r="C41" s="19">
        <v>466796</v>
      </c>
      <c r="D41" s="26">
        <v>1143106.7142857143</v>
      </c>
      <c r="E41" s="29">
        <v>412615</v>
      </c>
      <c r="F41" s="19">
        <v>331214.26770707965</v>
      </c>
      <c r="G41" s="19">
        <v>5383103</v>
      </c>
      <c r="H41" s="19">
        <v>466796</v>
      </c>
      <c r="I41" s="29">
        <v>1143106.7142857143</v>
      </c>
      <c r="J41" s="19">
        <v>331214.26770707965</v>
      </c>
      <c r="K41" s="19">
        <v>5383103</v>
      </c>
      <c r="L41" s="19">
        <v>466796</v>
      </c>
      <c r="M41" s="29">
        <v>1143106.7142857143</v>
      </c>
      <c r="N41" s="26">
        <v>331214.26770707965</v>
      </c>
      <c r="O41" s="26">
        <v>5383103</v>
      </c>
      <c r="P41" s="19">
        <v>466796</v>
      </c>
      <c r="Q41" s="29">
        <v>1143106.7142857143</v>
      </c>
      <c r="R41" s="26">
        <v>331214.26770707965</v>
      </c>
      <c r="S41" s="26">
        <v>5383103</v>
      </c>
      <c r="T41" s="19">
        <v>466796</v>
      </c>
      <c r="U41" s="29">
        <v>1143106.7142857143</v>
      </c>
      <c r="V41" s="26">
        <v>331214.26770707965</v>
      </c>
      <c r="W41" s="26">
        <v>5383103</v>
      </c>
      <c r="X41" s="19">
        <v>466796</v>
      </c>
      <c r="Y41" s="29">
        <v>1143106.7142857143</v>
      </c>
      <c r="Z41" s="26">
        <v>331214.26770707965</v>
      </c>
      <c r="AA41" s="26">
        <v>5383103</v>
      </c>
      <c r="AB41" s="19">
        <v>466796</v>
      </c>
      <c r="AC41" s="29">
        <v>1143106.7142857143</v>
      </c>
      <c r="AD41" s="26">
        <v>331214.26770707965</v>
      </c>
      <c r="AE41" s="26">
        <v>5383103</v>
      </c>
      <c r="AF41" s="19">
        <v>466796</v>
      </c>
      <c r="AG41" s="29">
        <v>1143106.7142857143</v>
      </c>
      <c r="AH41" s="26">
        <v>331214.26770707965</v>
      </c>
      <c r="AI41" s="26">
        <v>5383103</v>
      </c>
      <c r="AJ41" s="19">
        <v>466796</v>
      </c>
      <c r="AK41" s="29">
        <v>1143106.7142857143</v>
      </c>
      <c r="AL41" s="28">
        <v>14600000</v>
      </c>
      <c r="AM41">
        <v>31800000</v>
      </c>
      <c r="AN41">
        <v>52800000</v>
      </c>
    </row>
    <row r="42" spans="1:40" x14ac:dyDescent="0.2">
      <c r="A42" s="18">
        <v>44218</v>
      </c>
      <c r="B42" s="19">
        <v>5861351</v>
      </c>
      <c r="C42" s="19">
        <v>468617</v>
      </c>
      <c r="D42" s="26">
        <v>1191200.6571428571</v>
      </c>
      <c r="E42" s="29">
        <v>480069</v>
      </c>
      <c r="F42" s="19">
        <v>335795.85234093666</v>
      </c>
      <c r="G42" s="19">
        <v>5861351</v>
      </c>
      <c r="H42" s="19">
        <v>468617</v>
      </c>
      <c r="I42" s="29">
        <v>1191200.6571428571</v>
      </c>
      <c r="J42" s="19">
        <v>335795.85234093666</v>
      </c>
      <c r="K42" s="19">
        <v>5861351</v>
      </c>
      <c r="L42" s="19">
        <v>468617</v>
      </c>
      <c r="M42" s="29">
        <v>1191200.6571428571</v>
      </c>
      <c r="N42" s="26">
        <v>335795.85234093666</v>
      </c>
      <c r="O42" s="26">
        <v>5861351</v>
      </c>
      <c r="P42" s="19">
        <v>468617</v>
      </c>
      <c r="Q42" s="29">
        <v>1191200.6571428571</v>
      </c>
      <c r="R42" s="26">
        <v>335795.85234093666</v>
      </c>
      <c r="S42" s="26">
        <v>5861351</v>
      </c>
      <c r="T42" s="19">
        <v>468617</v>
      </c>
      <c r="U42" s="29">
        <v>1191200.6571428571</v>
      </c>
      <c r="V42" s="26">
        <v>335795.85234093666</v>
      </c>
      <c r="W42" s="26">
        <v>5861351</v>
      </c>
      <c r="X42" s="19">
        <v>468617</v>
      </c>
      <c r="Y42" s="29">
        <v>1191200.6571428571</v>
      </c>
      <c r="Z42" s="26">
        <v>335795.85234093666</v>
      </c>
      <c r="AA42" s="26">
        <v>5861351</v>
      </c>
      <c r="AB42" s="19">
        <v>468617</v>
      </c>
      <c r="AC42" s="29">
        <v>1191200.6571428571</v>
      </c>
      <c r="AD42" s="26">
        <v>335795.85234093666</v>
      </c>
      <c r="AE42" s="26">
        <v>5861351</v>
      </c>
      <c r="AF42" s="19">
        <v>468617</v>
      </c>
      <c r="AG42" s="29">
        <v>1191200.6571428571</v>
      </c>
      <c r="AH42" s="26">
        <v>335795.85234093666</v>
      </c>
      <c r="AI42" s="26">
        <v>5861351</v>
      </c>
      <c r="AJ42" s="19">
        <v>468617</v>
      </c>
      <c r="AK42" s="29">
        <v>1191200.6571428571</v>
      </c>
      <c r="AL42" s="28">
        <v>14600000</v>
      </c>
      <c r="AM42">
        <v>31800000</v>
      </c>
      <c r="AN42">
        <v>52800000</v>
      </c>
    </row>
    <row r="43" spans="1:40" x14ac:dyDescent="0.2">
      <c r="A43" s="18">
        <v>44219</v>
      </c>
      <c r="B43" s="19">
        <v>6353321</v>
      </c>
      <c r="C43" s="19">
        <v>469660</v>
      </c>
      <c r="D43" s="26">
        <v>1240389.8500000001</v>
      </c>
      <c r="E43" s="29">
        <v>493013</v>
      </c>
      <c r="F43" s="19">
        <v>340377.43697479367</v>
      </c>
      <c r="G43" s="19">
        <v>6353321</v>
      </c>
      <c r="H43" s="19">
        <v>469660</v>
      </c>
      <c r="I43" s="29">
        <v>1240389.8500000001</v>
      </c>
      <c r="J43" s="19">
        <v>340377.43697479367</v>
      </c>
      <c r="K43" s="19">
        <v>6353321</v>
      </c>
      <c r="L43" s="19">
        <v>469660</v>
      </c>
      <c r="M43" s="29">
        <v>1240389.8500000001</v>
      </c>
      <c r="N43" s="26">
        <v>340377.43697479367</v>
      </c>
      <c r="O43" s="26">
        <v>6353321</v>
      </c>
      <c r="P43" s="19">
        <v>469660</v>
      </c>
      <c r="Q43" s="29">
        <v>1240389.8500000001</v>
      </c>
      <c r="R43" s="26">
        <v>340377.43697479367</v>
      </c>
      <c r="S43" s="26">
        <v>6353321</v>
      </c>
      <c r="T43" s="19">
        <v>469660</v>
      </c>
      <c r="U43" s="29">
        <v>1240389.8500000001</v>
      </c>
      <c r="V43" s="26">
        <v>340377.43697479367</v>
      </c>
      <c r="W43" s="26">
        <v>6353321</v>
      </c>
      <c r="X43" s="19">
        <v>469660</v>
      </c>
      <c r="Y43" s="29">
        <v>1240389.8500000001</v>
      </c>
      <c r="Z43" s="26">
        <v>340377.43697479367</v>
      </c>
      <c r="AA43" s="26">
        <v>6353321</v>
      </c>
      <c r="AB43" s="19">
        <v>469660</v>
      </c>
      <c r="AC43" s="29">
        <v>1240389.8500000001</v>
      </c>
      <c r="AD43" s="26">
        <v>340377.43697479367</v>
      </c>
      <c r="AE43" s="26">
        <v>6353321</v>
      </c>
      <c r="AF43" s="19">
        <v>469660</v>
      </c>
      <c r="AG43" s="29">
        <v>1240389.8500000001</v>
      </c>
      <c r="AH43" s="26">
        <v>340377.43697479367</v>
      </c>
      <c r="AI43" s="26">
        <v>6353321</v>
      </c>
      <c r="AJ43" s="19">
        <v>469660</v>
      </c>
      <c r="AK43" s="29">
        <v>1240389.8500000001</v>
      </c>
      <c r="AL43" s="28">
        <v>14600000</v>
      </c>
      <c r="AM43">
        <v>31800000</v>
      </c>
      <c r="AN43">
        <v>52800000</v>
      </c>
    </row>
    <row r="44" spans="1:40" x14ac:dyDescent="0.2">
      <c r="A44" s="18">
        <v>44220</v>
      </c>
      <c r="B44" s="19">
        <v>6573570</v>
      </c>
      <c r="C44" s="19">
        <v>470478</v>
      </c>
      <c r="D44" s="26">
        <v>1361477.5625</v>
      </c>
      <c r="E44" s="29">
        <v>221067</v>
      </c>
      <c r="F44" s="19">
        <v>344959.02160862088</v>
      </c>
      <c r="G44" s="19">
        <v>6573570</v>
      </c>
      <c r="H44" s="19">
        <v>470478</v>
      </c>
      <c r="I44" s="29">
        <v>1361477.5625</v>
      </c>
      <c r="J44" s="19">
        <v>344959.02160862088</v>
      </c>
      <c r="K44" s="19">
        <v>6573570</v>
      </c>
      <c r="L44" s="19">
        <v>470478</v>
      </c>
      <c r="M44" s="29">
        <v>1361477.5625</v>
      </c>
      <c r="N44" s="26">
        <v>344959.02160862088</v>
      </c>
      <c r="O44" s="26">
        <v>6573570</v>
      </c>
      <c r="P44" s="19">
        <v>470478</v>
      </c>
      <c r="Q44" s="29">
        <v>1361477.5625</v>
      </c>
      <c r="R44" s="26">
        <v>344959.02160862088</v>
      </c>
      <c r="S44" s="26">
        <v>6573570</v>
      </c>
      <c r="T44" s="19">
        <v>470478</v>
      </c>
      <c r="U44" s="29">
        <v>1361477.5625</v>
      </c>
      <c r="V44" s="26">
        <v>344959.02160862088</v>
      </c>
      <c r="W44" s="26">
        <v>6573570</v>
      </c>
      <c r="X44" s="19">
        <v>470478</v>
      </c>
      <c r="Y44" s="29">
        <v>1361477.5625</v>
      </c>
      <c r="Z44" s="26">
        <v>344959.02160862088</v>
      </c>
      <c r="AA44" s="26">
        <v>6573570</v>
      </c>
      <c r="AB44" s="19">
        <v>470478</v>
      </c>
      <c r="AC44" s="29">
        <v>1361477.5625</v>
      </c>
      <c r="AD44" s="26">
        <v>344959.02160862088</v>
      </c>
      <c r="AE44" s="26">
        <v>6573570</v>
      </c>
      <c r="AF44" s="19">
        <v>470478</v>
      </c>
      <c r="AG44" s="29">
        <v>1361477.5625</v>
      </c>
      <c r="AH44" s="26">
        <v>344959.02160862088</v>
      </c>
      <c r="AI44" s="26">
        <v>6573570</v>
      </c>
      <c r="AJ44" s="19">
        <v>470478</v>
      </c>
      <c r="AK44" s="29">
        <v>1361477.5625</v>
      </c>
      <c r="AL44" s="28">
        <v>14600000</v>
      </c>
      <c r="AM44">
        <v>31800000</v>
      </c>
      <c r="AN44">
        <v>52800000</v>
      </c>
    </row>
    <row r="45" spans="1:40" x14ac:dyDescent="0.2">
      <c r="A45" s="18">
        <v>44221</v>
      </c>
      <c r="B45" s="19">
        <v>6853372</v>
      </c>
      <c r="C45" s="19">
        <v>472446</v>
      </c>
      <c r="D45" s="26">
        <v>1482565.2749999999</v>
      </c>
      <c r="E45" s="29">
        <v>281770</v>
      </c>
      <c r="F45" s="19">
        <v>349540.60624247789</v>
      </c>
      <c r="G45" s="19">
        <v>6853372</v>
      </c>
      <c r="H45" s="19">
        <v>472446</v>
      </c>
      <c r="I45" s="29">
        <v>1482565.2749999999</v>
      </c>
      <c r="J45" s="19">
        <v>349540.60624247789</v>
      </c>
      <c r="K45" s="19">
        <v>6853372</v>
      </c>
      <c r="L45" s="19">
        <v>472446</v>
      </c>
      <c r="M45" s="29">
        <v>1482565.2749999999</v>
      </c>
      <c r="N45" s="26">
        <v>349540.60624247789</v>
      </c>
      <c r="O45" s="26">
        <v>6853372</v>
      </c>
      <c r="P45" s="19">
        <v>472446</v>
      </c>
      <c r="Q45" s="29">
        <v>1482565.2749999999</v>
      </c>
      <c r="R45" s="26">
        <v>349540.60624247789</v>
      </c>
      <c r="S45" s="26">
        <v>6853372</v>
      </c>
      <c r="T45" s="19">
        <v>472446</v>
      </c>
      <c r="U45" s="29">
        <v>1482565.2749999999</v>
      </c>
      <c r="V45" s="26">
        <v>349540.60624247789</v>
      </c>
      <c r="W45" s="26">
        <v>6853372</v>
      </c>
      <c r="X45" s="19">
        <v>472446</v>
      </c>
      <c r="Y45" s="29">
        <v>1482565.2749999999</v>
      </c>
      <c r="Z45" s="26">
        <v>349540.60624247789</v>
      </c>
      <c r="AA45" s="26">
        <v>6853372</v>
      </c>
      <c r="AB45" s="19">
        <v>472446</v>
      </c>
      <c r="AC45" s="29">
        <v>1482565.2749999999</v>
      </c>
      <c r="AD45" s="26">
        <v>349540.60624247789</v>
      </c>
      <c r="AE45" s="26">
        <v>6853372</v>
      </c>
      <c r="AF45" s="19">
        <v>472446</v>
      </c>
      <c r="AG45" s="29">
        <v>1482565.2749999999</v>
      </c>
      <c r="AH45" s="26">
        <v>349540.60624247789</v>
      </c>
      <c r="AI45" s="26">
        <v>6853372</v>
      </c>
      <c r="AJ45" s="19">
        <v>472446</v>
      </c>
      <c r="AK45" s="29">
        <v>1482565.2749999999</v>
      </c>
      <c r="AL45" s="28">
        <v>14600000</v>
      </c>
      <c r="AM45">
        <v>31800000</v>
      </c>
      <c r="AN45">
        <v>52800000</v>
      </c>
    </row>
    <row r="46" spans="1:40" x14ac:dyDescent="0.2">
      <c r="A46" s="18">
        <v>44222</v>
      </c>
      <c r="B46" s="19">
        <v>7164387</v>
      </c>
      <c r="C46" s="19">
        <v>474156</v>
      </c>
      <c r="D46" s="26">
        <v>1603652.9875</v>
      </c>
      <c r="E46" s="29">
        <v>312725</v>
      </c>
      <c r="F46" s="19">
        <v>354122.19087633491</v>
      </c>
      <c r="G46" s="19">
        <v>7164387</v>
      </c>
      <c r="H46" s="19">
        <v>474156</v>
      </c>
      <c r="I46" s="29">
        <v>1603652.9875</v>
      </c>
      <c r="J46" s="19">
        <v>354122.19087633491</v>
      </c>
      <c r="K46" s="19">
        <v>7164387</v>
      </c>
      <c r="L46" s="19">
        <v>474156</v>
      </c>
      <c r="M46" s="29">
        <v>1603652.9875</v>
      </c>
      <c r="N46" s="26">
        <v>354122.19087633491</v>
      </c>
      <c r="O46" s="26">
        <v>7164387</v>
      </c>
      <c r="P46" s="19">
        <v>474156</v>
      </c>
      <c r="Q46" s="29">
        <v>1603652.9875</v>
      </c>
      <c r="R46" s="26">
        <v>354122.19087633491</v>
      </c>
      <c r="S46" s="26">
        <v>7164387</v>
      </c>
      <c r="T46" s="19">
        <v>474156</v>
      </c>
      <c r="U46" s="29">
        <v>1603652.9875</v>
      </c>
      <c r="V46" s="26">
        <v>354122.19087633491</v>
      </c>
      <c r="W46" s="26">
        <v>7164387</v>
      </c>
      <c r="X46" s="19">
        <v>474156</v>
      </c>
      <c r="Y46" s="29">
        <v>1603652.9875</v>
      </c>
      <c r="Z46" s="26">
        <v>354122.19087633491</v>
      </c>
      <c r="AA46" s="26">
        <v>7164387</v>
      </c>
      <c r="AB46" s="19">
        <v>474156</v>
      </c>
      <c r="AC46" s="29">
        <v>1603652.9875</v>
      </c>
      <c r="AD46" s="26">
        <v>354122.19087633491</v>
      </c>
      <c r="AE46" s="26">
        <v>7164387</v>
      </c>
      <c r="AF46" s="19">
        <v>474156</v>
      </c>
      <c r="AG46" s="29">
        <v>1603652.9875</v>
      </c>
      <c r="AH46" s="26">
        <v>354122.19087633491</v>
      </c>
      <c r="AI46" s="26">
        <v>7164387</v>
      </c>
      <c r="AJ46" s="19">
        <v>474156</v>
      </c>
      <c r="AK46" s="29">
        <v>1603652.9875</v>
      </c>
      <c r="AL46" s="28">
        <v>14600000</v>
      </c>
      <c r="AM46">
        <v>31800000</v>
      </c>
      <c r="AN46">
        <v>52800000</v>
      </c>
    </row>
    <row r="47" spans="1:40" x14ac:dyDescent="0.2">
      <c r="A47" s="18">
        <v>44223</v>
      </c>
      <c r="B47" s="19">
        <v>7447199</v>
      </c>
      <c r="C47" s="19">
        <v>476485</v>
      </c>
      <c r="D47" s="26">
        <v>1724740.7000000002</v>
      </c>
      <c r="E47" s="29">
        <v>285141</v>
      </c>
      <c r="F47" s="19">
        <v>358703.77551019192</v>
      </c>
      <c r="G47" s="19">
        <v>7447199</v>
      </c>
      <c r="H47" s="19">
        <v>476485</v>
      </c>
      <c r="I47" s="29">
        <v>1724740.7000000002</v>
      </c>
      <c r="J47" s="19">
        <v>358703.77551019192</v>
      </c>
      <c r="K47" s="19">
        <v>7447199</v>
      </c>
      <c r="L47" s="19">
        <v>476485</v>
      </c>
      <c r="M47" s="29">
        <v>1724740.7000000002</v>
      </c>
      <c r="N47" s="26">
        <v>358703.77551019192</v>
      </c>
      <c r="O47" s="26">
        <v>7447199</v>
      </c>
      <c r="P47" s="19">
        <v>476485</v>
      </c>
      <c r="Q47" s="29">
        <v>1724740.7000000002</v>
      </c>
      <c r="R47" s="26">
        <v>358703.77551019192</v>
      </c>
      <c r="S47" s="26">
        <v>7447199</v>
      </c>
      <c r="T47" s="19">
        <v>476485</v>
      </c>
      <c r="U47" s="29">
        <v>1724740.7000000002</v>
      </c>
      <c r="V47" s="26">
        <v>358703.77551019192</v>
      </c>
      <c r="W47" s="26">
        <v>7447199</v>
      </c>
      <c r="X47" s="19">
        <v>476485</v>
      </c>
      <c r="Y47" s="29">
        <v>1724740.7000000002</v>
      </c>
      <c r="Z47" s="26">
        <v>358703.77551019192</v>
      </c>
      <c r="AA47" s="26">
        <v>7447199</v>
      </c>
      <c r="AB47" s="19">
        <v>476485</v>
      </c>
      <c r="AC47" s="29">
        <v>1724740.7000000002</v>
      </c>
      <c r="AD47" s="26">
        <v>358703.77551019192</v>
      </c>
      <c r="AE47" s="26">
        <v>7447199</v>
      </c>
      <c r="AF47" s="19">
        <v>476485</v>
      </c>
      <c r="AG47" s="29">
        <v>1724740.7000000002</v>
      </c>
      <c r="AH47" s="26">
        <v>358703.77551019192</v>
      </c>
      <c r="AI47" s="26">
        <v>7447199</v>
      </c>
      <c r="AJ47" s="19">
        <v>476485</v>
      </c>
      <c r="AK47" s="29">
        <v>1724740.7000000002</v>
      </c>
      <c r="AL47" s="28">
        <v>14600000</v>
      </c>
      <c r="AM47">
        <v>31800000</v>
      </c>
      <c r="AN47">
        <v>52800000</v>
      </c>
    </row>
    <row r="48" spans="1:40" x14ac:dyDescent="0.2">
      <c r="A48" s="18">
        <v>44224</v>
      </c>
      <c r="B48" s="19">
        <v>7891184</v>
      </c>
      <c r="C48" s="19">
        <v>478254</v>
      </c>
      <c r="D48" s="26">
        <v>1845828.4125000001</v>
      </c>
      <c r="E48" s="29">
        <v>445754</v>
      </c>
      <c r="F48" s="19">
        <v>363285.36014404893</v>
      </c>
      <c r="G48" s="19">
        <v>7891184</v>
      </c>
      <c r="H48" s="19">
        <v>478254</v>
      </c>
      <c r="I48" s="29">
        <v>1845828.4125000001</v>
      </c>
      <c r="J48" s="19">
        <v>363285.36014404893</v>
      </c>
      <c r="K48" s="19">
        <v>7891184</v>
      </c>
      <c r="L48" s="19">
        <v>478254</v>
      </c>
      <c r="M48" s="29">
        <v>1845828.4125000001</v>
      </c>
      <c r="N48" s="26">
        <v>363285.36014404893</v>
      </c>
      <c r="O48" s="26">
        <v>7891184</v>
      </c>
      <c r="P48" s="19">
        <v>478254</v>
      </c>
      <c r="Q48" s="29">
        <v>1845828.4125000001</v>
      </c>
      <c r="R48" s="26">
        <v>363285.36014404893</v>
      </c>
      <c r="S48" s="26">
        <v>7891184</v>
      </c>
      <c r="T48" s="19">
        <v>478254</v>
      </c>
      <c r="U48" s="29">
        <v>1845828.4125000001</v>
      </c>
      <c r="V48" s="26">
        <v>363285.36014404893</v>
      </c>
      <c r="W48" s="26">
        <v>7891184</v>
      </c>
      <c r="X48" s="19">
        <v>478254</v>
      </c>
      <c r="Y48" s="29">
        <v>1845828.4125000001</v>
      </c>
      <c r="Z48" s="26">
        <v>363285.36014404893</v>
      </c>
      <c r="AA48" s="26">
        <v>7891184</v>
      </c>
      <c r="AB48" s="19">
        <v>478254</v>
      </c>
      <c r="AC48" s="29">
        <v>1845828.4125000001</v>
      </c>
      <c r="AD48" s="26">
        <v>363285.36014404893</v>
      </c>
      <c r="AE48" s="26">
        <v>7891184</v>
      </c>
      <c r="AF48" s="19">
        <v>478254</v>
      </c>
      <c r="AG48" s="29">
        <v>1845828.4125000001</v>
      </c>
      <c r="AH48" s="26">
        <v>363285.36014404893</v>
      </c>
      <c r="AI48" s="26">
        <v>7891184</v>
      </c>
      <c r="AJ48" s="19">
        <v>478254</v>
      </c>
      <c r="AK48" s="29">
        <v>1845828.4125000001</v>
      </c>
      <c r="AL48" s="28">
        <v>14600000</v>
      </c>
      <c r="AM48">
        <v>31800000</v>
      </c>
      <c r="AN48">
        <v>52800000</v>
      </c>
    </row>
    <row r="49" spans="1:40" x14ac:dyDescent="0.2">
      <c r="A49" s="18">
        <v>44225</v>
      </c>
      <c r="B49" s="19">
        <v>8378940</v>
      </c>
      <c r="C49" s="19">
        <v>480432</v>
      </c>
      <c r="D49" s="26">
        <v>1966916.125</v>
      </c>
      <c r="E49" s="29">
        <v>489934</v>
      </c>
      <c r="F49" s="19">
        <v>367866.94477790594</v>
      </c>
      <c r="G49" s="19">
        <v>8378940</v>
      </c>
      <c r="H49" s="19">
        <v>480432</v>
      </c>
      <c r="I49" s="29">
        <v>1966916.125</v>
      </c>
      <c r="J49" s="19">
        <v>367866.94477790594</v>
      </c>
      <c r="K49" s="19">
        <v>8378940</v>
      </c>
      <c r="L49" s="19">
        <v>480432</v>
      </c>
      <c r="M49" s="29">
        <v>1966916.125</v>
      </c>
      <c r="N49" s="26">
        <v>367866.94477790594</v>
      </c>
      <c r="O49" s="26">
        <v>8378940</v>
      </c>
      <c r="P49" s="19">
        <v>480432</v>
      </c>
      <c r="Q49" s="29">
        <v>1966916.125</v>
      </c>
      <c r="R49" s="26">
        <v>367866.94477790594</v>
      </c>
      <c r="S49" s="26">
        <v>8378940</v>
      </c>
      <c r="T49" s="19">
        <v>480432</v>
      </c>
      <c r="U49" s="29">
        <v>1966916.125</v>
      </c>
      <c r="V49" s="26">
        <v>367866.94477790594</v>
      </c>
      <c r="W49" s="26">
        <v>8378940</v>
      </c>
      <c r="X49" s="19">
        <v>480432</v>
      </c>
      <c r="Y49" s="29">
        <v>1966916.125</v>
      </c>
      <c r="Z49" s="26">
        <v>367866.94477790594</v>
      </c>
      <c r="AA49" s="26">
        <v>8378940</v>
      </c>
      <c r="AB49" s="19">
        <v>480432</v>
      </c>
      <c r="AC49" s="29">
        <v>1966916.125</v>
      </c>
      <c r="AD49" s="26">
        <v>367866.94477790594</v>
      </c>
      <c r="AE49" s="26">
        <v>8378940</v>
      </c>
      <c r="AF49" s="19">
        <v>480432</v>
      </c>
      <c r="AG49" s="29">
        <v>1966916.125</v>
      </c>
      <c r="AH49" s="26">
        <v>367866.94477790594</v>
      </c>
      <c r="AI49" s="26">
        <v>8378940</v>
      </c>
      <c r="AJ49" s="19">
        <v>480432</v>
      </c>
      <c r="AK49" s="29">
        <v>1966916.125</v>
      </c>
      <c r="AL49" s="28">
        <v>14600000</v>
      </c>
      <c r="AM49">
        <v>31800000</v>
      </c>
      <c r="AN49">
        <v>52800000</v>
      </c>
    </row>
    <row r="50" spans="1:40" x14ac:dyDescent="0.2">
      <c r="A50" s="18">
        <v>44226</v>
      </c>
      <c r="B50" s="19">
        <v>8977329</v>
      </c>
      <c r="C50" s="19">
        <v>491053</v>
      </c>
      <c r="D50" s="26">
        <v>2088003.8374999999</v>
      </c>
      <c r="E50" s="29">
        <v>609010</v>
      </c>
      <c r="F50" s="19">
        <v>372448.52941176295</v>
      </c>
      <c r="G50" s="19">
        <v>8977329</v>
      </c>
      <c r="H50" s="19">
        <v>491053</v>
      </c>
      <c r="I50" s="29">
        <v>2088003.8374999999</v>
      </c>
      <c r="J50" s="19">
        <v>372448.52941176295</v>
      </c>
      <c r="K50" s="19">
        <v>8977329</v>
      </c>
      <c r="L50" s="19">
        <v>491053</v>
      </c>
      <c r="M50" s="29">
        <v>2088003.8374999999</v>
      </c>
      <c r="N50" s="26">
        <v>372448.52941176295</v>
      </c>
      <c r="O50" s="26">
        <v>8977329</v>
      </c>
      <c r="P50" s="19">
        <v>491053</v>
      </c>
      <c r="Q50" s="29">
        <v>2088003.8374999999</v>
      </c>
      <c r="R50" s="26">
        <v>372448.52941176295</v>
      </c>
      <c r="S50" s="26">
        <v>8977329</v>
      </c>
      <c r="T50" s="19">
        <v>491053</v>
      </c>
      <c r="U50" s="29">
        <v>2088003.8374999999</v>
      </c>
      <c r="V50" s="26">
        <v>372448.52941176295</v>
      </c>
      <c r="W50" s="26">
        <v>8977329</v>
      </c>
      <c r="X50" s="19">
        <v>491053</v>
      </c>
      <c r="Y50" s="29">
        <v>2088003.8374999999</v>
      </c>
      <c r="Z50" s="26">
        <v>372448.52941176295</v>
      </c>
      <c r="AA50" s="26">
        <v>8977329</v>
      </c>
      <c r="AB50" s="19">
        <v>491053</v>
      </c>
      <c r="AC50" s="29">
        <v>2088003.8374999999</v>
      </c>
      <c r="AD50" s="26">
        <v>372448.52941176295</v>
      </c>
      <c r="AE50" s="26">
        <v>8977329</v>
      </c>
      <c r="AF50" s="19">
        <v>491053</v>
      </c>
      <c r="AG50" s="29">
        <v>2088003.8374999999</v>
      </c>
      <c r="AH50" s="26">
        <v>372448.52941176295</v>
      </c>
      <c r="AI50" s="26">
        <v>8977329</v>
      </c>
      <c r="AJ50" s="19">
        <v>491053</v>
      </c>
      <c r="AK50" s="29">
        <v>2088003.8374999999</v>
      </c>
      <c r="AL50" s="28">
        <v>14600000</v>
      </c>
      <c r="AM50">
        <v>31800000</v>
      </c>
      <c r="AN50">
        <v>52800000</v>
      </c>
    </row>
    <row r="51" spans="1:40" x14ac:dyDescent="0.2">
      <c r="A51" s="18">
        <v>44227</v>
      </c>
      <c r="B51" s="19">
        <v>9296367</v>
      </c>
      <c r="C51" s="19">
        <v>494209</v>
      </c>
      <c r="D51" s="26">
        <v>2209091.5500000003</v>
      </c>
      <c r="E51" s="29">
        <v>322194</v>
      </c>
      <c r="F51" s="19">
        <v>377030.11404561996</v>
      </c>
      <c r="G51" s="19">
        <v>9296367</v>
      </c>
      <c r="H51" s="19">
        <v>494209</v>
      </c>
      <c r="I51" s="29">
        <v>2209091.5500000003</v>
      </c>
      <c r="J51" s="19">
        <v>377030.11404561996</v>
      </c>
      <c r="K51" s="19">
        <v>9296367</v>
      </c>
      <c r="L51" s="19">
        <v>494209</v>
      </c>
      <c r="M51" s="29">
        <v>2209091.5500000003</v>
      </c>
      <c r="N51" s="26">
        <v>377030.11404561996</v>
      </c>
      <c r="O51" s="26">
        <v>9296367</v>
      </c>
      <c r="P51" s="19">
        <v>494209</v>
      </c>
      <c r="Q51" s="29">
        <v>2209091.5500000003</v>
      </c>
      <c r="R51" s="26">
        <v>377030.11404561996</v>
      </c>
      <c r="S51" s="26">
        <v>9296367</v>
      </c>
      <c r="T51" s="19">
        <v>494209</v>
      </c>
      <c r="U51" s="29">
        <v>2209091.5500000003</v>
      </c>
      <c r="V51" s="26">
        <v>377030.11404561996</v>
      </c>
      <c r="W51" s="26">
        <v>9296367</v>
      </c>
      <c r="X51" s="19">
        <v>494209</v>
      </c>
      <c r="Y51" s="29">
        <v>2209091.5500000003</v>
      </c>
      <c r="Z51" s="26">
        <v>377030.11404561996</v>
      </c>
      <c r="AA51" s="26">
        <v>9296367</v>
      </c>
      <c r="AB51" s="19">
        <v>494209</v>
      </c>
      <c r="AC51" s="29">
        <v>2209091.5500000003</v>
      </c>
      <c r="AD51" s="26">
        <v>377030.11404561996</v>
      </c>
      <c r="AE51" s="26">
        <v>9296367</v>
      </c>
      <c r="AF51" s="19">
        <v>494209</v>
      </c>
      <c r="AG51" s="29">
        <v>2209091.5500000003</v>
      </c>
      <c r="AH51" s="26">
        <v>377030.11404561996</v>
      </c>
      <c r="AI51" s="26">
        <v>9296367</v>
      </c>
      <c r="AJ51" s="19">
        <v>494209</v>
      </c>
      <c r="AK51" s="29">
        <v>2209091.5500000003</v>
      </c>
      <c r="AL51" s="28">
        <v>14600000</v>
      </c>
      <c r="AM51">
        <v>31800000</v>
      </c>
      <c r="AN51">
        <v>52800000</v>
      </c>
    </row>
    <row r="52" spans="1:40" x14ac:dyDescent="0.2">
      <c r="A52" s="18">
        <v>44228</v>
      </c>
      <c r="B52" s="19">
        <v>9646715</v>
      </c>
      <c r="C52" s="19">
        <v>496796</v>
      </c>
      <c r="D52" s="26">
        <v>2209091.5500000003</v>
      </c>
      <c r="E52" s="29">
        <v>352935</v>
      </c>
      <c r="F52" s="19">
        <v>381611.69867944717</v>
      </c>
      <c r="G52" s="19">
        <v>9646715</v>
      </c>
      <c r="H52" s="19">
        <v>496796</v>
      </c>
      <c r="I52" s="29">
        <v>2209091.5500000003</v>
      </c>
      <c r="J52" s="19">
        <v>381611.69867944717</v>
      </c>
      <c r="K52" s="19">
        <v>9646715</v>
      </c>
      <c r="L52" s="19">
        <v>496796</v>
      </c>
      <c r="M52" s="29">
        <v>2209091.5500000003</v>
      </c>
      <c r="N52" s="26">
        <v>381611.69867944717</v>
      </c>
      <c r="O52" s="26">
        <v>9646715</v>
      </c>
      <c r="P52" s="19">
        <v>496796</v>
      </c>
      <c r="Q52" s="29">
        <v>2209091.5500000003</v>
      </c>
      <c r="R52" s="26">
        <v>381611.69867944717</v>
      </c>
      <c r="S52" s="26">
        <v>9646715</v>
      </c>
      <c r="T52" s="19">
        <v>496796</v>
      </c>
      <c r="U52" s="29">
        <v>2209091.5500000003</v>
      </c>
      <c r="V52" s="26">
        <v>381611.69867944717</v>
      </c>
      <c r="W52" s="26">
        <v>9646715</v>
      </c>
      <c r="X52" s="19">
        <v>496796</v>
      </c>
      <c r="Y52" s="29">
        <v>2188483.2000000002</v>
      </c>
      <c r="Z52" s="26">
        <v>381611.69867944717</v>
      </c>
      <c r="AA52" s="26">
        <v>9646715</v>
      </c>
      <c r="AB52" s="19">
        <v>496796</v>
      </c>
      <c r="AC52" s="29">
        <v>2209091.5500000003</v>
      </c>
      <c r="AD52" s="26">
        <v>381611.69867944717</v>
      </c>
      <c r="AE52" s="26">
        <v>9646715</v>
      </c>
      <c r="AF52" s="19">
        <v>496796</v>
      </c>
      <c r="AG52" s="29">
        <v>2209091.5500000003</v>
      </c>
      <c r="AH52" s="26">
        <v>381611.69867944717</v>
      </c>
      <c r="AI52" s="26">
        <v>9646715</v>
      </c>
      <c r="AJ52" s="19">
        <v>496796</v>
      </c>
      <c r="AK52" s="29">
        <v>2209091.5500000003</v>
      </c>
      <c r="AL52" s="28">
        <v>14600000</v>
      </c>
      <c r="AM52">
        <v>31800000</v>
      </c>
      <c r="AN52">
        <v>52800000</v>
      </c>
    </row>
    <row r="53" spans="1:40" x14ac:dyDescent="0.2">
      <c r="A53" s="18">
        <v>44229</v>
      </c>
      <c r="B53" s="19">
        <v>10021471</v>
      </c>
      <c r="C53" s="19">
        <v>498962</v>
      </c>
      <c r="D53" s="26">
        <v>2396789.7000000002</v>
      </c>
      <c r="E53" s="29">
        <v>376922</v>
      </c>
      <c r="F53" s="19">
        <v>386193.28331330419</v>
      </c>
      <c r="G53" s="19">
        <v>10021471</v>
      </c>
      <c r="H53" s="19">
        <v>498962</v>
      </c>
      <c r="I53" s="29">
        <v>2396789.7000000002</v>
      </c>
      <c r="J53" s="19">
        <v>386193.28331330419</v>
      </c>
      <c r="K53" s="19">
        <v>10021471</v>
      </c>
      <c r="L53" s="19">
        <v>498962</v>
      </c>
      <c r="M53" s="29">
        <v>2396789.7000000002</v>
      </c>
      <c r="N53" s="26">
        <v>386193.28331330419</v>
      </c>
      <c r="O53" s="26">
        <v>10021471</v>
      </c>
      <c r="P53" s="19">
        <v>498962</v>
      </c>
      <c r="Q53" s="29">
        <v>2396789.7000000002</v>
      </c>
      <c r="R53" s="26">
        <v>386193.28331330419</v>
      </c>
      <c r="S53" s="26">
        <v>10021471</v>
      </c>
      <c r="T53" s="19">
        <v>498962</v>
      </c>
      <c r="U53" s="29">
        <v>2396789.7000000002</v>
      </c>
      <c r="V53" s="26">
        <v>386193.28331330419</v>
      </c>
      <c r="W53" s="26">
        <v>10021471</v>
      </c>
      <c r="X53" s="19">
        <v>498962</v>
      </c>
      <c r="Y53" s="29">
        <v>2396789.7000000002</v>
      </c>
      <c r="Z53" s="26">
        <v>386193.28331330419</v>
      </c>
      <c r="AA53" s="26">
        <v>10021471</v>
      </c>
      <c r="AB53" s="19">
        <v>498962</v>
      </c>
      <c r="AC53" s="29">
        <v>2396789.7000000002</v>
      </c>
      <c r="AD53" s="26">
        <v>386193.28331330419</v>
      </c>
      <c r="AE53" s="26">
        <v>10021471</v>
      </c>
      <c r="AF53" s="19">
        <v>498962</v>
      </c>
      <c r="AG53" s="29">
        <v>2396789.7000000002</v>
      </c>
      <c r="AH53" s="26">
        <v>386193.28331330419</v>
      </c>
      <c r="AI53" s="26">
        <v>10021471</v>
      </c>
      <c r="AJ53" s="19">
        <v>498962</v>
      </c>
      <c r="AK53" s="29">
        <v>2396789.7000000002</v>
      </c>
      <c r="AL53" s="28">
        <v>14600000</v>
      </c>
      <c r="AM53">
        <v>31800000</v>
      </c>
      <c r="AN53">
        <v>52800000</v>
      </c>
    </row>
    <row r="54" spans="1:40" x14ac:dyDescent="0.2">
      <c r="A54" s="18">
        <v>44230</v>
      </c>
      <c r="B54" s="19">
        <v>10490487</v>
      </c>
      <c r="C54" s="19">
        <v>501957</v>
      </c>
      <c r="D54" s="26">
        <v>2648325.6500000004</v>
      </c>
      <c r="E54" s="29">
        <v>472011</v>
      </c>
      <c r="F54" s="19">
        <v>390774.8679471612</v>
      </c>
      <c r="G54" s="19">
        <v>10490487</v>
      </c>
      <c r="H54" s="19">
        <v>501957</v>
      </c>
      <c r="I54" s="29">
        <v>2648325.6500000004</v>
      </c>
      <c r="J54" s="19">
        <v>390774.8679471612</v>
      </c>
      <c r="K54" s="19">
        <v>10490487</v>
      </c>
      <c r="L54" s="19">
        <v>501957</v>
      </c>
      <c r="M54" s="29">
        <v>2648325.6500000004</v>
      </c>
      <c r="N54" s="26">
        <v>390774.8679471612</v>
      </c>
      <c r="O54" s="26">
        <v>10490487</v>
      </c>
      <c r="P54" s="19">
        <v>501957</v>
      </c>
      <c r="Q54" s="29">
        <v>2648325.6500000004</v>
      </c>
      <c r="R54" s="26">
        <v>390774.8679471612</v>
      </c>
      <c r="S54" s="26">
        <v>10490487</v>
      </c>
      <c r="T54" s="19">
        <v>501957</v>
      </c>
      <c r="U54" s="29">
        <v>2648325.6500000004</v>
      </c>
      <c r="V54" s="26">
        <v>390774.8679471612</v>
      </c>
      <c r="W54" s="26">
        <v>10490487</v>
      </c>
      <c r="X54" s="19">
        <v>501957</v>
      </c>
      <c r="Y54" s="29">
        <v>2648325.6500000004</v>
      </c>
      <c r="Z54" s="26">
        <v>390774.8679471612</v>
      </c>
      <c r="AA54" s="26">
        <v>10490487</v>
      </c>
      <c r="AB54" s="19">
        <v>501957</v>
      </c>
      <c r="AC54" s="29">
        <v>2648325.6500000004</v>
      </c>
      <c r="AD54" s="26">
        <v>390774.8679471612</v>
      </c>
      <c r="AE54" s="26">
        <v>10490487</v>
      </c>
      <c r="AF54" s="19">
        <v>501957</v>
      </c>
      <c r="AG54" s="29">
        <v>2648325.6500000004</v>
      </c>
      <c r="AH54" s="26">
        <v>390774.8679471612</v>
      </c>
      <c r="AI54" s="26">
        <v>10490487</v>
      </c>
      <c r="AJ54" s="19">
        <v>501957</v>
      </c>
      <c r="AK54" s="29">
        <v>2648325.6500000004</v>
      </c>
      <c r="AL54" s="28">
        <v>14600000</v>
      </c>
      <c r="AM54">
        <v>31800000</v>
      </c>
      <c r="AN54">
        <v>52800000</v>
      </c>
    </row>
    <row r="55" spans="1:40" x14ac:dyDescent="0.2">
      <c r="A55" s="18">
        <v>44231</v>
      </c>
      <c r="B55" s="19">
        <v>10971047</v>
      </c>
      <c r="C55" s="19">
        <v>505993</v>
      </c>
      <c r="D55" s="26">
        <v>2933613.1</v>
      </c>
      <c r="E55" s="29">
        <v>484596</v>
      </c>
      <c r="F55" s="19">
        <v>395356.45258101821</v>
      </c>
      <c r="G55" s="19">
        <v>10971047</v>
      </c>
      <c r="H55" s="19">
        <v>505993</v>
      </c>
      <c r="I55" s="29">
        <v>2933613.1</v>
      </c>
      <c r="J55" s="19">
        <v>395356.45258101821</v>
      </c>
      <c r="K55" s="19">
        <v>10971047</v>
      </c>
      <c r="L55" s="19">
        <v>505993</v>
      </c>
      <c r="M55" s="29">
        <v>2933613.1</v>
      </c>
      <c r="N55" s="26">
        <v>395356.45258101821</v>
      </c>
      <c r="O55" s="26">
        <v>10971047</v>
      </c>
      <c r="P55" s="19">
        <v>505993</v>
      </c>
      <c r="Q55" s="29">
        <v>2933613.1</v>
      </c>
      <c r="R55" s="26">
        <v>395356.45258101821</v>
      </c>
      <c r="S55" s="26">
        <v>10971047</v>
      </c>
      <c r="T55" s="19">
        <v>505993</v>
      </c>
      <c r="U55" s="29">
        <v>2933613.1</v>
      </c>
      <c r="V55" s="26">
        <v>395356.45258101821</v>
      </c>
      <c r="W55" s="26">
        <v>10971047</v>
      </c>
      <c r="X55" s="19">
        <v>505993</v>
      </c>
      <c r="Y55" s="29">
        <v>2933613.1</v>
      </c>
      <c r="Z55" s="26">
        <v>395356.45258101821</v>
      </c>
      <c r="AA55" s="26">
        <v>10971047</v>
      </c>
      <c r="AB55" s="19">
        <v>505993</v>
      </c>
      <c r="AC55" s="29">
        <v>2933613.1</v>
      </c>
      <c r="AD55" s="26">
        <v>395356.45258101821</v>
      </c>
      <c r="AE55" s="26">
        <v>10971047</v>
      </c>
      <c r="AF55" s="19">
        <v>505993</v>
      </c>
      <c r="AG55" s="29">
        <v>2933613.1</v>
      </c>
      <c r="AH55" s="26">
        <v>395356.45258101821</v>
      </c>
      <c r="AI55" s="26">
        <v>10971047</v>
      </c>
      <c r="AJ55" s="19">
        <v>505993</v>
      </c>
      <c r="AK55" s="29">
        <v>2933613.1</v>
      </c>
      <c r="AL55" s="28">
        <v>14600000</v>
      </c>
      <c r="AM55">
        <v>31800000</v>
      </c>
      <c r="AN55">
        <v>52800000</v>
      </c>
    </row>
    <row r="56" spans="1:40" x14ac:dyDescent="0.2">
      <c r="A56" s="18">
        <v>44232</v>
      </c>
      <c r="B56" s="19">
        <v>11465210</v>
      </c>
      <c r="C56" s="19">
        <v>510057</v>
      </c>
      <c r="D56" s="26">
        <v>3225624.15</v>
      </c>
      <c r="E56" s="29">
        <v>498227</v>
      </c>
      <c r="F56" s="19">
        <v>399938.03721487522</v>
      </c>
      <c r="G56" s="19">
        <v>11465210</v>
      </c>
      <c r="H56" s="19">
        <v>510057</v>
      </c>
      <c r="I56" s="29">
        <v>3225624.15</v>
      </c>
      <c r="J56" s="19">
        <v>399938.03721487522</v>
      </c>
      <c r="K56" s="19">
        <v>11465210</v>
      </c>
      <c r="L56" s="19">
        <v>510057</v>
      </c>
      <c r="M56" s="29">
        <v>3225624.15</v>
      </c>
      <c r="N56" s="26">
        <v>399938.03721487522</v>
      </c>
      <c r="O56" s="26">
        <v>11465210</v>
      </c>
      <c r="P56" s="19">
        <v>510057</v>
      </c>
      <c r="Q56" s="29">
        <v>3225624.15</v>
      </c>
      <c r="R56" s="26">
        <v>399938.03721487522</v>
      </c>
      <c r="S56" s="26">
        <v>11465210</v>
      </c>
      <c r="T56" s="19">
        <v>510057</v>
      </c>
      <c r="U56" s="29">
        <v>3225624.15</v>
      </c>
      <c r="V56" s="26">
        <v>399938.03721487522</v>
      </c>
      <c r="W56" s="26">
        <v>11465210</v>
      </c>
      <c r="X56" s="19">
        <v>510057</v>
      </c>
      <c r="Y56" s="29">
        <v>3225624.15</v>
      </c>
      <c r="Z56" s="26">
        <v>399938.03721487522</v>
      </c>
      <c r="AA56" s="26">
        <v>11465210</v>
      </c>
      <c r="AB56" s="19">
        <v>510057</v>
      </c>
      <c r="AC56" s="29">
        <v>3225624.15</v>
      </c>
      <c r="AD56" s="26">
        <v>399938.03721487522</v>
      </c>
      <c r="AE56" s="26">
        <v>11465210</v>
      </c>
      <c r="AF56" s="19">
        <v>510057</v>
      </c>
      <c r="AG56" s="29">
        <v>3225624.15</v>
      </c>
      <c r="AH56" s="26">
        <v>399938.03721487522</v>
      </c>
      <c r="AI56" s="26">
        <v>11465210</v>
      </c>
      <c r="AJ56" s="19">
        <v>510057</v>
      </c>
      <c r="AK56" s="29">
        <v>3225624.15</v>
      </c>
      <c r="AL56" s="28">
        <v>14600000</v>
      </c>
      <c r="AM56">
        <v>31800000</v>
      </c>
      <c r="AN56">
        <v>52800000</v>
      </c>
    </row>
    <row r="57" spans="1:40" x14ac:dyDescent="0.2">
      <c r="A57" s="18">
        <v>44233</v>
      </c>
      <c r="B57" s="19">
        <v>12014288</v>
      </c>
      <c r="C57" s="19">
        <v>511447</v>
      </c>
      <c r="D57" s="26">
        <v>3475871.4</v>
      </c>
      <c r="E57" s="29">
        <v>550468</v>
      </c>
      <c r="F57" s="19">
        <v>404519.62184873223</v>
      </c>
      <c r="G57" s="19">
        <v>12014288</v>
      </c>
      <c r="H57" s="19">
        <v>511447</v>
      </c>
      <c r="I57" s="29">
        <v>3475871.4</v>
      </c>
      <c r="J57" s="19">
        <v>404519.62184873223</v>
      </c>
      <c r="K57" s="19">
        <v>12014288</v>
      </c>
      <c r="L57" s="19">
        <v>511447</v>
      </c>
      <c r="M57" s="29">
        <v>3475871.4</v>
      </c>
      <c r="N57" s="26">
        <v>404519.62184873223</v>
      </c>
      <c r="O57" s="26">
        <v>12014288</v>
      </c>
      <c r="P57" s="19">
        <v>511447</v>
      </c>
      <c r="Q57" s="29">
        <v>3475871.4</v>
      </c>
      <c r="R57" s="26">
        <v>404519.62184873223</v>
      </c>
      <c r="S57" s="26">
        <v>12014288</v>
      </c>
      <c r="T57" s="19">
        <v>511447</v>
      </c>
      <c r="U57" s="29">
        <v>3475871.4</v>
      </c>
      <c r="V57" s="26">
        <v>404519.62184873223</v>
      </c>
      <c r="W57" s="26">
        <v>12014288</v>
      </c>
      <c r="X57" s="19">
        <v>511447</v>
      </c>
      <c r="Y57" s="29">
        <v>3475871.4</v>
      </c>
      <c r="Z57" s="26">
        <v>404519.62184873223</v>
      </c>
      <c r="AA57" s="26">
        <v>12014288</v>
      </c>
      <c r="AB57" s="19">
        <v>511447</v>
      </c>
      <c r="AC57" s="29">
        <v>3475871.4</v>
      </c>
      <c r="AD57" s="26">
        <v>404519.62184873223</v>
      </c>
      <c r="AE57" s="26">
        <v>12014288</v>
      </c>
      <c r="AF57" s="19">
        <v>511447</v>
      </c>
      <c r="AG57" s="29">
        <v>3475871.4</v>
      </c>
      <c r="AH57" s="26">
        <v>404519.62184873223</v>
      </c>
      <c r="AI57" s="26">
        <v>12014288</v>
      </c>
      <c r="AJ57" s="19">
        <v>511447</v>
      </c>
      <c r="AK57" s="29">
        <v>3475871.4</v>
      </c>
      <c r="AL57" s="28">
        <v>14600000</v>
      </c>
      <c r="AM57">
        <v>31800000</v>
      </c>
      <c r="AN57">
        <v>52800000</v>
      </c>
    </row>
    <row r="58" spans="1:40" x14ac:dyDescent="0.2">
      <c r="A58" s="18">
        <v>44234</v>
      </c>
      <c r="B58" s="19">
        <v>12294006</v>
      </c>
      <c r="C58" s="19">
        <v>512581</v>
      </c>
      <c r="D58" s="26">
        <v>3678865.9499999997</v>
      </c>
      <c r="E58" s="29">
        <v>280852</v>
      </c>
      <c r="F58" s="19">
        <v>409101.20648258924</v>
      </c>
      <c r="G58" s="19">
        <v>12294006</v>
      </c>
      <c r="H58" s="19">
        <v>512581</v>
      </c>
      <c r="I58" s="29">
        <v>3678865.9499999997</v>
      </c>
      <c r="J58" s="19">
        <v>409101.20648258924</v>
      </c>
      <c r="K58" s="19">
        <v>12294006</v>
      </c>
      <c r="L58" s="19">
        <v>512581</v>
      </c>
      <c r="M58" s="29">
        <v>3678865.9499999997</v>
      </c>
      <c r="N58" s="26">
        <v>409101.20648258924</v>
      </c>
      <c r="O58" s="26">
        <v>12294006</v>
      </c>
      <c r="P58" s="19">
        <v>512581</v>
      </c>
      <c r="Q58" s="29">
        <v>3678865.9499999997</v>
      </c>
      <c r="R58" s="26">
        <v>409101.20648258924</v>
      </c>
      <c r="S58" s="26">
        <v>12294006</v>
      </c>
      <c r="T58" s="19">
        <v>512581</v>
      </c>
      <c r="U58" s="29">
        <v>3678865.9499999997</v>
      </c>
      <c r="V58" s="26">
        <v>409101.20648258924</v>
      </c>
      <c r="W58" s="26">
        <v>12294006</v>
      </c>
      <c r="X58" s="19">
        <v>512581</v>
      </c>
      <c r="Y58" s="29">
        <v>3678865.9499999997</v>
      </c>
      <c r="Z58" s="26">
        <v>409101.20648258924</v>
      </c>
      <c r="AA58" s="26">
        <v>12294006</v>
      </c>
      <c r="AB58" s="19">
        <v>512581</v>
      </c>
      <c r="AC58" s="29">
        <v>3678865.9499999997</v>
      </c>
      <c r="AD58" s="26">
        <v>409101.20648258924</v>
      </c>
      <c r="AE58" s="26">
        <v>12294006</v>
      </c>
      <c r="AF58" s="19">
        <v>512581</v>
      </c>
      <c r="AG58" s="29">
        <v>3678865.9499999997</v>
      </c>
      <c r="AH58" s="26">
        <v>409101.20648258924</v>
      </c>
      <c r="AI58" s="26">
        <v>12294006</v>
      </c>
      <c r="AJ58" s="19">
        <v>512581</v>
      </c>
      <c r="AK58" s="29">
        <v>3678865.9499999997</v>
      </c>
      <c r="AL58" s="28">
        <v>14600000</v>
      </c>
      <c r="AM58">
        <v>31800000</v>
      </c>
      <c r="AN58">
        <v>52800000</v>
      </c>
    </row>
    <row r="59" spans="1:40" x14ac:dyDescent="0.2">
      <c r="A59" s="18">
        <v>44235</v>
      </c>
      <c r="B59" s="19">
        <v>12646486</v>
      </c>
      <c r="C59" s="19">
        <v>516392</v>
      </c>
      <c r="D59" s="26">
        <v>3862762.6</v>
      </c>
      <c r="E59" s="29">
        <v>356291</v>
      </c>
      <c r="F59" s="19">
        <v>413682.79111644626</v>
      </c>
      <c r="G59" s="19">
        <v>12646486</v>
      </c>
      <c r="H59" s="19">
        <v>516392</v>
      </c>
      <c r="I59" s="29">
        <v>3862762.6</v>
      </c>
      <c r="J59" s="19">
        <v>413682.79111644626</v>
      </c>
      <c r="K59" s="19">
        <v>12646486</v>
      </c>
      <c r="L59" s="19">
        <v>516392</v>
      </c>
      <c r="M59" s="29">
        <v>3862762.6</v>
      </c>
      <c r="N59" s="26">
        <v>413682.79111644626</v>
      </c>
      <c r="O59" s="26">
        <v>12646486</v>
      </c>
      <c r="P59" s="19">
        <v>516392</v>
      </c>
      <c r="Q59" s="29">
        <v>3862762.6</v>
      </c>
      <c r="R59" s="26">
        <v>413682.79111644626</v>
      </c>
      <c r="S59" s="26">
        <v>12646486</v>
      </c>
      <c r="T59" s="19">
        <v>516392</v>
      </c>
      <c r="U59" s="29">
        <v>3862762.6</v>
      </c>
      <c r="V59" s="26">
        <v>413682.79111644626</v>
      </c>
      <c r="W59" s="26">
        <v>12646486</v>
      </c>
      <c r="X59" s="19">
        <v>516392</v>
      </c>
      <c r="Y59" s="29">
        <v>3862762.6</v>
      </c>
      <c r="Z59" s="26">
        <v>413682.79111644626</v>
      </c>
      <c r="AA59" s="26">
        <v>12646486</v>
      </c>
      <c r="AB59" s="19">
        <v>516392</v>
      </c>
      <c r="AC59" s="29">
        <v>3862762.6</v>
      </c>
      <c r="AD59" s="26">
        <v>413682.79111644626</v>
      </c>
      <c r="AE59" s="26">
        <v>12646486</v>
      </c>
      <c r="AF59" s="19">
        <v>516392</v>
      </c>
      <c r="AG59" s="29">
        <v>3862762.6</v>
      </c>
      <c r="AH59" s="26">
        <v>413682.79111644626</v>
      </c>
      <c r="AI59" s="26">
        <v>12646486</v>
      </c>
      <c r="AJ59" s="19">
        <v>516392</v>
      </c>
      <c r="AK59" s="29">
        <v>3862762.6</v>
      </c>
      <c r="AL59" s="28">
        <v>14600000</v>
      </c>
      <c r="AM59">
        <v>31800000</v>
      </c>
      <c r="AN59">
        <v>52800000</v>
      </c>
    </row>
    <row r="60" spans="1:40" x14ac:dyDescent="0.2">
      <c r="A60" s="18">
        <v>44236</v>
      </c>
      <c r="B60" s="19">
        <v>13058298</v>
      </c>
      <c r="C60" s="19">
        <v>519553</v>
      </c>
      <c r="D60" s="26">
        <v>4171797.25</v>
      </c>
      <c r="E60" s="29">
        <v>414973</v>
      </c>
      <c r="F60" s="19">
        <v>418264.37575030327</v>
      </c>
      <c r="G60" s="19">
        <v>13058298</v>
      </c>
      <c r="H60" s="19">
        <v>519553</v>
      </c>
      <c r="I60" s="29">
        <v>4171797.25</v>
      </c>
      <c r="J60" s="19">
        <v>418264.37575030327</v>
      </c>
      <c r="K60" s="19">
        <v>13058298</v>
      </c>
      <c r="L60" s="19">
        <v>519553</v>
      </c>
      <c r="M60" s="29">
        <v>4171797.25</v>
      </c>
      <c r="N60" s="26">
        <v>418264.37575030327</v>
      </c>
      <c r="O60" s="26">
        <v>13058298</v>
      </c>
      <c r="P60" s="19">
        <v>519553</v>
      </c>
      <c r="Q60" s="29">
        <v>4171797.25</v>
      </c>
      <c r="R60" s="26">
        <v>418264.37575030327</v>
      </c>
      <c r="S60" s="26">
        <v>13058298</v>
      </c>
      <c r="T60" s="19">
        <v>519553</v>
      </c>
      <c r="U60" s="29">
        <v>4171797.25</v>
      </c>
      <c r="V60" s="26">
        <v>418264.37575030327</v>
      </c>
      <c r="W60" s="26">
        <v>13058298</v>
      </c>
      <c r="X60" s="19">
        <v>519553</v>
      </c>
      <c r="Y60" s="29">
        <v>4171797.25</v>
      </c>
      <c r="Z60" s="26">
        <v>418264.37575030327</v>
      </c>
      <c r="AA60" s="26">
        <v>13058298</v>
      </c>
      <c r="AB60" s="19">
        <v>519553</v>
      </c>
      <c r="AC60" s="29">
        <v>4171797.25</v>
      </c>
      <c r="AD60" s="26">
        <v>418264.37575030327</v>
      </c>
      <c r="AE60" s="26">
        <v>13058298</v>
      </c>
      <c r="AF60" s="19">
        <v>519553</v>
      </c>
      <c r="AG60" s="29">
        <v>4171797.25</v>
      </c>
      <c r="AH60" s="26">
        <v>418264.37575030327</v>
      </c>
      <c r="AI60" s="26">
        <v>13058298</v>
      </c>
      <c r="AJ60" s="19">
        <v>519553</v>
      </c>
      <c r="AK60" s="29">
        <v>4171797.25</v>
      </c>
      <c r="AL60" s="28">
        <v>14600000</v>
      </c>
      <c r="AM60">
        <v>31800000</v>
      </c>
      <c r="AN60">
        <v>52800000</v>
      </c>
    </row>
    <row r="61" spans="1:40" x14ac:dyDescent="0.2">
      <c r="A61" s="18">
        <v>44237</v>
      </c>
      <c r="B61" s="19">
        <v>13509108</v>
      </c>
      <c r="C61" s="19">
        <v>524447</v>
      </c>
      <c r="D61" s="26">
        <v>4499125</v>
      </c>
      <c r="E61" s="29">
        <v>455704</v>
      </c>
      <c r="F61" s="19">
        <v>422845.96038413048</v>
      </c>
      <c r="G61" s="19">
        <v>13509108</v>
      </c>
      <c r="H61" s="19">
        <v>524447</v>
      </c>
      <c r="I61" s="29">
        <v>4499125</v>
      </c>
      <c r="J61" s="19">
        <v>422845.96038413048</v>
      </c>
      <c r="K61" s="19">
        <v>13509108</v>
      </c>
      <c r="L61" s="19">
        <v>524447</v>
      </c>
      <c r="M61" s="29">
        <v>4499125</v>
      </c>
      <c r="N61" s="26">
        <v>422845.96038413048</v>
      </c>
      <c r="O61" s="26">
        <v>13509108</v>
      </c>
      <c r="P61" s="19">
        <v>524447</v>
      </c>
      <c r="Q61" s="29">
        <v>4499125</v>
      </c>
      <c r="R61" s="26">
        <v>422845.96038413048</v>
      </c>
      <c r="S61" s="26">
        <v>13509108</v>
      </c>
      <c r="T61" s="19">
        <v>524447</v>
      </c>
      <c r="U61" s="29">
        <v>4499125</v>
      </c>
      <c r="V61" s="26">
        <v>422845.96038413048</v>
      </c>
      <c r="W61" s="26">
        <v>13509108</v>
      </c>
      <c r="X61" s="19">
        <v>524447</v>
      </c>
      <c r="Y61" s="29">
        <v>4499125</v>
      </c>
      <c r="Z61" s="26">
        <v>422845.96038413048</v>
      </c>
      <c r="AA61" s="26">
        <v>13509108</v>
      </c>
      <c r="AB61" s="19">
        <v>524447</v>
      </c>
      <c r="AC61" s="29">
        <v>4499125</v>
      </c>
      <c r="AD61" s="26">
        <v>422845.96038413048</v>
      </c>
      <c r="AE61" s="26">
        <v>13509108</v>
      </c>
      <c r="AF61" s="19">
        <v>524447</v>
      </c>
      <c r="AG61" s="29">
        <v>4499125</v>
      </c>
      <c r="AH61" s="26">
        <v>422845.96038413048</v>
      </c>
      <c r="AI61" s="26">
        <v>13509108</v>
      </c>
      <c r="AJ61" s="19">
        <v>524447</v>
      </c>
      <c r="AK61" s="29">
        <v>4499125</v>
      </c>
      <c r="AL61" s="28">
        <v>14600000</v>
      </c>
      <c r="AM61">
        <v>31800000</v>
      </c>
      <c r="AN61">
        <v>52800000</v>
      </c>
    </row>
    <row r="62" spans="1:40" x14ac:dyDescent="0.2">
      <c r="A62" s="18">
        <v>44238</v>
      </c>
      <c r="B62" s="19">
        <v>14012224</v>
      </c>
      <c r="C62" s="19">
        <v>530094</v>
      </c>
      <c r="D62" s="26">
        <v>4868132.5</v>
      </c>
      <c r="E62" s="29">
        <v>508763</v>
      </c>
      <c r="F62" s="19">
        <v>427427.54501798749</v>
      </c>
      <c r="G62" s="19">
        <v>14012224</v>
      </c>
      <c r="H62" s="19">
        <v>530094</v>
      </c>
      <c r="I62" s="29">
        <v>4868132.5</v>
      </c>
      <c r="J62" s="19">
        <v>427427.54501798749</v>
      </c>
      <c r="K62" s="19">
        <v>14012224</v>
      </c>
      <c r="L62" s="19">
        <v>530094</v>
      </c>
      <c r="M62" s="29">
        <v>4868132.5</v>
      </c>
      <c r="N62" s="26">
        <v>427427.54501798749</v>
      </c>
      <c r="O62" s="26">
        <v>14012224</v>
      </c>
      <c r="P62" s="19">
        <v>530094</v>
      </c>
      <c r="Q62" s="29">
        <v>4868132.5</v>
      </c>
      <c r="R62" s="26">
        <v>427427.54501798749</v>
      </c>
      <c r="S62" s="26">
        <v>14012224</v>
      </c>
      <c r="T62" s="19">
        <v>530094</v>
      </c>
      <c r="U62" s="29">
        <v>4868132.5</v>
      </c>
      <c r="V62" s="26">
        <v>427427.54501798749</v>
      </c>
      <c r="W62" s="26">
        <v>14012224</v>
      </c>
      <c r="X62" s="19">
        <v>530094</v>
      </c>
      <c r="Y62" s="29">
        <v>4868132.5</v>
      </c>
      <c r="Z62" s="26">
        <v>427427.54501798749</v>
      </c>
      <c r="AA62" s="26">
        <v>14012224</v>
      </c>
      <c r="AB62" s="19">
        <v>530094</v>
      </c>
      <c r="AC62" s="29">
        <v>4868132.5</v>
      </c>
      <c r="AD62" s="26">
        <v>427427.54501798749</v>
      </c>
      <c r="AE62" s="26">
        <v>14012224</v>
      </c>
      <c r="AF62" s="19">
        <v>530094</v>
      </c>
      <c r="AG62" s="29">
        <v>4868132.5</v>
      </c>
      <c r="AH62" s="26">
        <v>427427.54501798749</v>
      </c>
      <c r="AI62" s="26">
        <v>14012224</v>
      </c>
      <c r="AJ62" s="19">
        <v>530094</v>
      </c>
      <c r="AK62" s="29">
        <v>4868132.5</v>
      </c>
      <c r="AL62" s="28">
        <v>14600000</v>
      </c>
      <c r="AM62">
        <v>31800000</v>
      </c>
      <c r="AN62">
        <v>52800000</v>
      </c>
    </row>
    <row r="63" spans="1:40" x14ac:dyDescent="0.2">
      <c r="A63" s="18">
        <v>44239</v>
      </c>
      <c r="B63" s="19">
        <v>14556827</v>
      </c>
      <c r="C63" s="19">
        <v>534869</v>
      </c>
      <c r="D63" s="26">
        <v>5298646.75</v>
      </c>
      <c r="E63" s="29">
        <v>549378</v>
      </c>
      <c r="F63" s="19">
        <v>432009.1296518445</v>
      </c>
      <c r="G63" s="19">
        <v>14556827</v>
      </c>
      <c r="H63" s="19">
        <v>534869</v>
      </c>
      <c r="I63" s="29">
        <v>5298646.75</v>
      </c>
      <c r="J63" s="19">
        <v>432009.1296518445</v>
      </c>
      <c r="K63" s="19">
        <v>14556827</v>
      </c>
      <c r="L63" s="19">
        <v>534869</v>
      </c>
      <c r="M63" s="29">
        <v>5298646.75</v>
      </c>
      <c r="N63" s="26">
        <v>432009.1296518445</v>
      </c>
      <c r="O63" s="26">
        <v>14556827</v>
      </c>
      <c r="P63" s="19">
        <v>534869</v>
      </c>
      <c r="Q63" s="29">
        <v>5298646.75</v>
      </c>
      <c r="R63" s="26">
        <v>432009.1296518445</v>
      </c>
      <c r="S63" s="26">
        <v>14556827</v>
      </c>
      <c r="T63" s="19">
        <v>534869</v>
      </c>
      <c r="U63" s="29">
        <v>5298646.75</v>
      </c>
      <c r="V63" s="26">
        <v>432009.1296518445</v>
      </c>
      <c r="W63" s="26">
        <v>14556827</v>
      </c>
      <c r="X63" s="19">
        <v>534869</v>
      </c>
      <c r="Y63" s="29">
        <v>5298646.75</v>
      </c>
      <c r="Z63" s="26">
        <v>432009.1296518445</v>
      </c>
      <c r="AA63" s="26">
        <v>14556827</v>
      </c>
      <c r="AB63" s="19">
        <v>534869</v>
      </c>
      <c r="AC63" s="29">
        <v>5298646.75</v>
      </c>
      <c r="AD63" s="26">
        <v>432009.1296518445</v>
      </c>
      <c r="AE63" s="26">
        <v>14556827</v>
      </c>
      <c r="AF63" s="19">
        <v>534869</v>
      </c>
      <c r="AG63" s="29">
        <v>5298646.75</v>
      </c>
      <c r="AH63" s="26">
        <v>432009.1296518445</v>
      </c>
      <c r="AI63" s="26">
        <v>14556827</v>
      </c>
      <c r="AJ63" s="19">
        <v>534869</v>
      </c>
      <c r="AK63" s="29">
        <v>5298646.75</v>
      </c>
      <c r="AL63" s="28">
        <v>14600000</v>
      </c>
      <c r="AM63">
        <v>31800000</v>
      </c>
      <c r="AN63">
        <v>52800000</v>
      </c>
    </row>
    <row r="64" spans="1:40" x14ac:dyDescent="0.2">
      <c r="A64" s="18">
        <v>44240</v>
      </c>
      <c r="B64" s="19">
        <v>15062189</v>
      </c>
      <c r="C64" s="19">
        <v>537715</v>
      </c>
      <c r="D64" s="26">
        <v>5741471.9000000004</v>
      </c>
      <c r="E64" s="29">
        <v>508208</v>
      </c>
      <c r="F64" s="19">
        <v>436590.71428570151</v>
      </c>
      <c r="G64" s="19">
        <v>15062189</v>
      </c>
      <c r="H64" s="19">
        <v>537715</v>
      </c>
      <c r="I64" s="29">
        <v>5741471.9000000004</v>
      </c>
      <c r="J64" s="19">
        <v>436590.71428570151</v>
      </c>
      <c r="K64" s="19">
        <v>15062189</v>
      </c>
      <c r="L64" s="19">
        <v>537715</v>
      </c>
      <c r="M64" s="29">
        <v>5741471.9000000004</v>
      </c>
      <c r="N64" s="26">
        <v>436590.71428570151</v>
      </c>
      <c r="O64" s="26">
        <v>15062189</v>
      </c>
      <c r="P64" s="19">
        <v>537715</v>
      </c>
      <c r="Q64" s="29">
        <v>5741471.9000000004</v>
      </c>
      <c r="R64" s="26">
        <v>436590.71428570151</v>
      </c>
      <c r="S64" s="26">
        <v>15062189</v>
      </c>
      <c r="T64" s="19">
        <v>537715</v>
      </c>
      <c r="U64" s="29">
        <v>5741471.9000000004</v>
      </c>
      <c r="V64" s="26">
        <v>436590.71428570151</v>
      </c>
      <c r="W64" s="26">
        <v>15062189</v>
      </c>
      <c r="X64" s="19">
        <v>537715</v>
      </c>
      <c r="Y64" s="29">
        <v>5741471.9000000004</v>
      </c>
      <c r="Z64" s="26">
        <v>436590.71428570151</v>
      </c>
      <c r="AA64" s="26">
        <v>15062189</v>
      </c>
      <c r="AB64" s="19">
        <v>537715</v>
      </c>
      <c r="AC64" s="29">
        <v>5741471.9000000004</v>
      </c>
      <c r="AD64" s="26">
        <v>436590.71428570151</v>
      </c>
      <c r="AE64" s="26">
        <v>15062189</v>
      </c>
      <c r="AF64" s="19">
        <v>537715</v>
      </c>
      <c r="AG64" s="29">
        <v>5741471.9000000004</v>
      </c>
      <c r="AH64" s="26">
        <v>436590.71428570151</v>
      </c>
      <c r="AI64" s="26">
        <v>15062189</v>
      </c>
      <c r="AJ64" s="19">
        <v>537715</v>
      </c>
      <c r="AK64" s="29">
        <v>5741471.9000000004</v>
      </c>
      <c r="AL64" s="28">
        <v>14600000</v>
      </c>
      <c r="AM64">
        <v>31800000</v>
      </c>
      <c r="AN64">
        <v>52800000</v>
      </c>
    </row>
    <row r="65" spans="1:40" x14ac:dyDescent="0.2">
      <c r="A65" s="18">
        <v>44241</v>
      </c>
      <c r="B65" s="19">
        <v>15300151</v>
      </c>
      <c r="C65" s="19">
        <v>539630</v>
      </c>
      <c r="D65" s="26">
        <v>5939736.9000000004</v>
      </c>
      <c r="E65" s="29">
        <v>239877</v>
      </c>
      <c r="F65" s="19">
        <v>441172.29891955853</v>
      </c>
      <c r="G65" s="19">
        <v>15300151</v>
      </c>
      <c r="H65" s="19">
        <v>539630</v>
      </c>
      <c r="I65" s="29">
        <v>5939736.9000000004</v>
      </c>
      <c r="J65" s="19">
        <v>441172.29891955853</v>
      </c>
      <c r="K65" s="19">
        <v>15300151</v>
      </c>
      <c r="L65" s="19">
        <v>539630</v>
      </c>
      <c r="M65" s="29">
        <v>5939736.9000000004</v>
      </c>
      <c r="N65" s="26">
        <v>441172.29891955853</v>
      </c>
      <c r="O65" s="26">
        <v>15300151</v>
      </c>
      <c r="P65" s="19">
        <v>539630</v>
      </c>
      <c r="Q65" s="29">
        <v>5939736.9000000004</v>
      </c>
      <c r="R65" s="26">
        <v>441172.29891955853</v>
      </c>
      <c r="S65" s="26">
        <v>15300151</v>
      </c>
      <c r="T65" s="19">
        <v>539630</v>
      </c>
      <c r="U65" s="29">
        <v>5939736.9000000004</v>
      </c>
      <c r="V65" s="26">
        <v>441172.29891955853</v>
      </c>
      <c r="W65" s="26">
        <v>15300151</v>
      </c>
      <c r="X65" s="19">
        <v>539630</v>
      </c>
      <c r="Y65" s="29">
        <v>5939736.9000000004</v>
      </c>
      <c r="Z65" s="26">
        <v>441172.29891955853</v>
      </c>
      <c r="AA65" s="26">
        <v>15300151</v>
      </c>
      <c r="AB65" s="19">
        <v>539630</v>
      </c>
      <c r="AC65" s="29">
        <v>5939736.9000000004</v>
      </c>
      <c r="AD65" s="26">
        <v>441172.29891955853</v>
      </c>
      <c r="AE65" s="26">
        <v>15300151</v>
      </c>
      <c r="AF65" s="19">
        <v>539630</v>
      </c>
      <c r="AG65" s="29">
        <v>5939736.9000000004</v>
      </c>
      <c r="AH65" s="26">
        <v>441172.29891955853</v>
      </c>
      <c r="AI65" s="26">
        <v>15300151</v>
      </c>
      <c r="AJ65" s="19">
        <v>539630</v>
      </c>
      <c r="AK65" s="29">
        <v>5939736.9000000004</v>
      </c>
      <c r="AL65" s="28">
        <v>14600000</v>
      </c>
      <c r="AM65">
        <v>31800000</v>
      </c>
      <c r="AN65">
        <v>52800000</v>
      </c>
    </row>
    <row r="66" spans="1:40" x14ac:dyDescent="0.2">
      <c r="A66" s="18">
        <v>44242</v>
      </c>
      <c r="B66" s="19">
        <v>15576107</v>
      </c>
      <c r="C66" s="19">
        <v>546615</v>
      </c>
      <c r="D66" s="26">
        <v>6191657.0999999996</v>
      </c>
      <c r="E66" s="29">
        <v>282941</v>
      </c>
      <c r="F66" s="19">
        <v>445753.88355341554</v>
      </c>
      <c r="G66" s="19">
        <v>15576107</v>
      </c>
      <c r="H66" s="19">
        <v>546615</v>
      </c>
      <c r="I66" s="29">
        <v>6191657.0999999996</v>
      </c>
      <c r="J66" s="19">
        <v>445753.88355341554</v>
      </c>
      <c r="K66" s="19">
        <v>15576107</v>
      </c>
      <c r="L66" s="19">
        <v>546615</v>
      </c>
      <c r="M66" s="29">
        <v>6191657.0999999996</v>
      </c>
      <c r="N66" s="26">
        <v>445753.88355341554</v>
      </c>
      <c r="O66" s="26">
        <v>15576107</v>
      </c>
      <c r="P66" s="19">
        <v>546615</v>
      </c>
      <c r="Q66" s="29">
        <v>6191657.0999999996</v>
      </c>
      <c r="R66" s="26">
        <v>445753.88355341554</v>
      </c>
      <c r="S66" s="26">
        <v>15576107</v>
      </c>
      <c r="T66" s="19">
        <v>546615</v>
      </c>
      <c r="U66" s="29">
        <v>6191657.0999999996</v>
      </c>
      <c r="V66" s="26">
        <v>445753.88355341554</v>
      </c>
      <c r="W66" s="26">
        <v>15576107</v>
      </c>
      <c r="X66" s="19">
        <v>546615</v>
      </c>
      <c r="Y66" s="29">
        <v>6191657.0999999996</v>
      </c>
      <c r="Z66" s="26">
        <v>445753.88355341554</v>
      </c>
      <c r="AA66" s="26">
        <v>15576107</v>
      </c>
      <c r="AB66" s="19">
        <v>546615</v>
      </c>
      <c r="AC66" s="29">
        <v>6191657.0999999996</v>
      </c>
      <c r="AD66" s="26">
        <v>445753.88355341554</v>
      </c>
      <c r="AE66" s="26">
        <v>15576107</v>
      </c>
      <c r="AF66" s="19">
        <v>546615</v>
      </c>
      <c r="AG66" s="29">
        <v>6191657.0999999996</v>
      </c>
      <c r="AH66" s="26">
        <v>445753.88355341554</v>
      </c>
      <c r="AI66" s="26">
        <v>15576107</v>
      </c>
      <c r="AJ66" s="19">
        <v>546615</v>
      </c>
      <c r="AK66" s="29">
        <v>6191657.0999999996</v>
      </c>
      <c r="AL66" s="28">
        <v>14600000</v>
      </c>
      <c r="AM66">
        <v>31800000</v>
      </c>
      <c r="AN66">
        <v>52800000</v>
      </c>
    </row>
    <row r="67" spans="1:40" x14ac:dyDescent="0.2">
      <c r="A67" s="18">
        <v>44243</v>
      </c>
      <c r="B67" s="19">
        <v>15940972</v>
      </c>
      <c r="C67" s="19">
        <v>558577</v>
      </c>
      <c r="D67" s="26">
        <v>6471656.0999999996</v>
      </c>
      <c r="E67" s="29">
        <v>376827</v>
      </c>
      <c r="F67" s="19">
        <v>450000</v>
      </c>
      <c r="G67" s="19">
        <v>15940972</v>
      </c>
      <c r="H67" s="19">
        <v>558577</v>
      </c>
      <c r="I67" s="29">
        <v>6471656.0999999996</v>
      </c>
      <c r="J67" s="19">
        <v>450335.46818727255</v>
      </c>
      <c r="K67" s="19">
        <v>15940972</v>
      </c>
      <c r="L67" s="19">
        <v>558577</v>
      </c>
      <c r="M67" s="29">
        <v>6471656.0999999996</v>
      </c>
      <c r="N67" s="26">
        <v>450335.46818727255</v>
      </c>
      <c r="O67" s="26">
        <v>15940972</v>
      </c>
      <c r="P67" s="19">
        <v>558577</v>
      </c>
      <c r="Q67" s="29">
        <v>6471656.0999999996</v>
      </c>
      <c r="R67" s="26">
        <v>450335.46818727255</v>
      </c>
      <c r="S67" s="26">
        <v>15940972</v>
      </c>
      <c r="T67" s="19">
        <v>558577</v>
      </c>
      <c r="U67" s="29">
        <v>6471656.0999999996</v>
      </c>
      <c r="V67" s="26">
        <v>450335.46818727255</v>
      </c>
      <c r="W67" s="26">
        <v>15940972</v>
      </c>
      <c r="X67" s="19">
        <v>558577</v>
      </c>
      <c r="Y67" s="29">
        <v>6471656.0999999996</v>
      </c>
      <c r="Z67" s="26">
        <v>450335.46818727255</v>
      </c>
      <c r="AA67" s="26">
        <v>15940972</v>
      </c>
      <c r="AB67" s="19">
        <v>558577</v>
      </c>
      <c r="AC67" s="29">
        <v>6471656.0999999996</v>
      </c>
      <c r="AD67" s="26">
        <v>450335.46818727255</v>
      </c>
      <c r="AE67" s="26">
        <v>15940972</v>
      </c>
      <c r="AF67" s="19">
        <v>558577</v>
      </c>
      <c r="AG67" s="29">
        <v>6471656.0999999996</v>
      </c>
      <c r="AH67" s="26">
        <v>450335.46818727255</v>
      </c>
      <c r="AI67" s="26">
        <v>15940972</v>
      </c>
      <c r="AJ67" s="19">
        <v>558577</v>
      </c>
      <c r="AK67" s="29">
        <v>6471656.0999999996</v>
      </c>
      <c r="AL67" s="28">
        <v>14600000</v>
      </c>
      <c r="AM67">
        <v>31800000</v>
      </c>
      <c r="AN67">
        <v>52800000</v>
      </c>
    </row>
    <row r="68" spans="1:40" x14ac:dyDescent="0.2">
      <c r="A68" s="18">
        <v>44244</v>
      </c>
      <c r="B68" s="19">
        <v>16423082</v>
      </c>
      <c r="C68" s="19">
        <v>573724</v>
      </c>
      <c r="D68" s="26">
        <v>6726303.3500000006</v>
      </c>
      <c r="E68" s="29">
        <v>497257</v>
      </c>
      <c r="F68" s="19">
        <v>450000</v>
      </c>
      <c r="G68" s="19">
        <v>16423082</v>
      </c>
      <c r="H68" s="19">
        <v>573724</v>
      </c>
      <c r="I68" s="29">
        <v>6726303.3500000006</v>
      </c>
      <c r="J68" s="19">
        <v>454917.05282112956</v>
      </c>
      <c r="K68" s="19">
        <v>16423082</v>
      </c>
      <c r="L68" s="19">
        <v>573724</v>
      </c>
      <c r="M68" s="29">
        <v>6726303.3500000006</v>
      </c>
      <c r="N68" s="26">
        <v>454917.05282112956</v>
      </c>
      <c r="O68" s="26">
        <v>16423082</v>
      </c>
      <c r="P68" s="19">
        <v>573724</v>
      </c>
      <c r="Q68" s="29">
        <v>6726303.3500000006</v>
      </c>
      <c r="R68" s="26">
        <v>454917.05282112956</v>
      </c>
      <c r="S68" s="26">
        <v>16423082</v>
      </c>
      <c r="T68" s="19">
        <v>573724</v>
      </c>
      <c r="U68" s="29">
        <v>6726303.3500000006</v>
      </c>
      <c r="V68" s="26">
        <v>454917.05282112956</v>
      </c>
      <c r="W68" s="26">
        <v>16423082</v>
      </c>
      <c r="X68" s="19">
        <v>573724</v>
      </c>
      <c r="Y68" s="29">
        <v>6726303.3500000006</v>
      </c>
      <c r="Z68" s="26">
        <v>454917.05282112956</v>
      </c>
      <c r="AA68" s="26">
        <v>16423082</v>
      </c>
      <c r="AB68" s="19">
        <v>573724</v>
      </c>
      <c r="AC68" s="29">
        <v>6726303.3500000006</v>
      </c>
      <c r="AD68" s="26">
        <v>454917.05282112956</v>
      </c>
      <c r="AE68" s="26">
        <v>16423082</v>
      </c>
      <c r="AF68" s="19">
        <v>573724</v>
      </c>
      <c r="AG68" s="29">
        <v>6726303.3500000006</v>
      </c>
      <c r="AH68" s="26">
        <v>454917.05282112956</v>
      </c>
      <c r="AI68" s="26">
        <v>16423082</v>
      </c>
      <c r="AJ68" s="19">
        <v>573724</v>
      </c>
      <c r="AK68" s="29">
        <v>6726303.3500000006</v>
      </c>
      <c r="AL68" s="28">
        <v>14600000</v>
      </c>
      <c r="AM68">
        <v>31800000</v>
      </c>
      <c r="AN68">
        <v>52800000</v>
      </c>
    </row>
    <row r="69" spans="1:40" x14ac:dyDescent="0.2">
      <c r="A69" s="18">
        <v>44245</v>
      </c>
      <c r="B69" s="19">
        <v>16875536</v>
      </c>
      <c r="C69" s="19">
        <v>589591</v>
      </c>
      <c r="D69" s="26">
        <v>7125978.3000000007</v>
      </c>
      <c r="E69" s="29">
        <v>468321</v>
      </c>
      <c r="F69" s="19">
        <v>450000</v>
      </c>
      <c r="G69" s="19">
        <v>16875536</v>
      </c>
      <c r="H69" s="19">
        <v>589591</v>
      </c>
      <c r="I69" s="29">
        <v>7125978.3000000007</v>
      </c>
      <c r="J69" s="19">
        <v>459498.63745495677</v>
      </c>
      <c r="K69" s="19">
        <v>16875536</v>
      </c>
      <c r="L69" s="19">
        <v>589591</v>
      </c>
      <c r="M69" s="29">
        <v>7125978.3000000007</v>
      </c>
      <c r="N69" s="26">
        <v>459498.63745495677</v>
      </c>
      <c r="O69" s="26">
        <v>16875536</v>
      </c>
      <c r="P69" s="19">
        <v>589591</v>
      </c>
      <c r="Q69" s="29">
        <v>7125978.3000000007</v>
      </c>
      <c r="R69" s="26">
        <v>459498.63745495677</v>
      </c>
      <c r="S69" s="26">
        <v>16875536</v>
      </c>
      <c r="T69" s="19">
        <v>589591</v>
      </c>
      <c r="U69" s="29">
        <v>7125978.3000000007</v>
      </c>
      <c r="V69" s="26">
        <v>459498.63745495677</v>
      </c>
      <c r="W69" s="26">
        <v>16875536</v>
      </c>
      <c r="X69" s="19">
        <v>589591</v>
      </c>
      <c r="Y69" s="29">
        <v>7125978.3000000007</v>
      </c>
      <c r="Z69" s="26">
        <v>459498.63745495677</v>
      </c>
      <c r="AA69" s="26">
        <v>16875536</v>
      </c>
      <c r="AB69" s="19">
        <v>589591</v>
      </c>
      <c r="AC69" s="29">
        <v>7125978.3000000007</v>
      </c>
      <c r="AD69" s="26">
        <v>459498.63745495677</v>
      </c>
      <c r="AE69" s="26">
        <v>16875536</v>
      </c>
      <c r="AF69" s="19">
        <v>589591</v>
      </c>
      <c r="AG69" s="29">
        <v>7125978.3000000007</v>
      </c>
      <c r="AH69" s="26">
        <v>459498.63745495677</v>
      </c>
      <c r="AI69" s="26">
        <v>16875536</v>
      </c>
      <c r="AJ69" s="19">
        <v>589591</v>
      </c>
      <c r="AK69" s="29">
        <v>7125978.3000000007</v>
      </c>
      <c r="AL69" s="28">
        <v>14600000</v>
      </c>
      <c r="AM69">
        <v>31800000</v>
      </c>
      <c r="AN69">
        <v>52800000</v>
      </c>
    </row>
    <row r="70" spans="1:40" x14ac:dyDescent="0.2">
      <c r="A70" s="18">
        <v>44246</v>
      </c>
      <c r="B70" s="19">
        <v>17247442</v>
      </c>
      <c r="C70" s="19">
        <v>604885</v>
      </c>
      <c r="D70" s="26">
        <v>7565067.5999999996</v>
      </c>
      <c r="E70" s="29">
        <v>387200</v>
      </c>
      <c r="F70" s="19">
        <v>450000</v>
      </c>
      <c r="G70" s="19">
        <v>17247442</v>
      </c>
      <c r="H70" s="19">
        <v>604885</v>
      </c>
      <c r="I70" s="29">
        <v>7565067.5999999996</v>
      </c>
      <c r="J70" s="19">
        <v>464080.22208881378</v>
      </c>
      <c r="K70" s="19">
        <v>17247442</v>
      </c>
      <c r="L70" s="19">
        <v>604885</v>
      </c>
      <c r="M70" s="29">
        <v>7565067.5999999996</v>
      </c>
      <c r="N70" s="26">
        <v>464080.22208881378</v>
      </c>
      <c r="O70" s="26">
        <v>17247442</v>
      </c>
      <c r="P70" s="19">
        <v>604885</v>
      </c>
      <c r="Q70" s="29">
        <v>7565067.5999999996</v>
      </c>
      <c r="R70" s="26">
        <v>464080.22208881378</v>
      </c>
      <c r="S70" s="26">
        <v>17247442</v>
      </c>
      <c r="T70" s="19">
        <v>604885</v>
      </c>
      <c r="U70" s="29">
        <v>7565067.5999999996</v>
      </c>
      <c r="V70" s="26">
        <v>464080.22208881378</v>
      </c>
      <c r="W70" s="26">
        <v>17247442</v>
      </c>
      <c r="X70" s="19">
        <v>604885</v>
      </c>
      <c r="Y70" s="29">
        <v>7565067.5999999996</v>
      </c>
      <c r="Z70" s="26">
        <v>464080.22208881378</v>
      </c>
      <c r="AA70" s="26">
        <v>17247442</v>
      </c>
      <c r="AB70" s="19">
        <v>604885</v>
      </c>
      <c r="AC70" s="29">
        <v>7565067.5999999996</v>
      </c>
      <c r="AD70" s="26">
        <v>464080.22208881378</v>
      </c>
      <c r="AE70" s="26">
        <v>17247442</v>
      </c>
      <c r="AF70" s="19">
        <v>604885</v>
      </c>
      <c r="AG70" s="29">
        <v>7565067.5999999996</v>
      </c>
      <c r="AH70" s="26">
        <v>464080.22208881378</v>
      </c>
      <c r="AI70" s="26">
        <v>17247442</v>
      </c>
      <c r="AJ70" s="19">
        <v>604885</v>
      </c>
      <c r="AK70" s="29">
        <v>7565067.5999999996</v>
      </c>
      <c r="AL70" s="28">
        <v>14600000</v>
      </c>
      <c r="AM70">
        <v>31800000</v>
      </c>
      <c r="AN70">
        <v>52800000</v>
      </c>
    </row>
    <row r="71" spans="1:40" x14ac:dyDescent="0.2">
      <c r="A71" s="18">
        <v>44247</v>
      </c>
      <c r="B71" s="19">
        <v>0</v>
      </c>
      <c r="C71" s="19">
        <v>0</v>
      </c>
      <c r="D71" s="26" t="e">
        <v>#N/A</v>
      </c>
      <c r="E71" s="29" t="e">
        <v>#N/A</v>
      </c>
      <c r="F71" s="19">
        <v>450000</v>
      </c>
      <c r="G71" s="19">
        <v>17684173.833333332</v>
      </c>
      <c r="H71" s="19">
        <v>618153.16666666663</v>
      </c>
      <c r="I71" s="29">
        <v>8104148.7500000009</v>
      </c>
      <c r="J71" s="19">
        <v>468661.80672267079</v>
      </c>
      <c r="K71" s="19">
        <v>17702835.640056003</v>
      </c>
      <c r="L71" s="19">
        <v>618153.16666666663</v>
      </c>
      <c r="M71" s="29">
        <v>8104148.7500000009</v>
      </c>
      <c r="N71" s="26">
        <v>468661.80672267079</v>
      </c>
      <c r="O71" s="26">
        <v>17702835.640056003</v>
      </c>
      <c r="P71" s="19">
        <v>618153.16666666663</v>
      </c>
      <c r="Q71" s="29">
        <v>8104148.7500000009</v>
      </c>
      <c r="R71" s="26">
        <v>468661.80672267079</v>
      </c>
      <c r="S71" s="26">
        <v>17702835.640056003</v>
      </c>
      <c r="T71" s="19">
        <v>618153.16666666663</v>
      </c>
      <c r="U71" s="29">
        <v>8104148.7500000009</v>
      </c>
      <c r="V71" s="26">
        <v>468661.80672267079</v>
      </c>
      <c r="W71" s="26">
        <v>17702835.640056003</v>
      </c>
      <c r="X71" s="19">
        <v>618153.16666666663</v>
      </c>
      <c r="Y71" s="29">
        <v>8104148.7500000009</v>
      </c>
      <c r="Z71" s="26">
        <v>468661.80672267079</v>
      </c>
      <c r="AA71" s="26">
        <v>17702835.640056003</v>
      </c>
      <c r="AB71" s="19">
        <v>618153.16666666663</v>
      </c>
      <c r="AC71" s="29">
        <v>8104148.7500000009</v>
      </c>
      <c r="AD71" s="26">
        <v>468661.80672267079</v>
      </c>
      <c r="AE71" s="26">
        <v>17702835.640056003</v>
      </c>
      <c r="AF71" s="19">
        <v>618153.16666666663</v>
      </c>
      <c r="AG71" s="29">
        <v>8104148.7500000009</v>
      </c>
      <c r="AH71" s="26">
        <v>468661.80672267079</v>
      </c>
      <c r="AI71" s="26">
        <v>17702835.640056003</v>
      </c>
      <c r="AJ71" s="19">
        <v>618153.16666666663</v>
      </c>
      <c r="AK71" s="29">
        <v>8104148.7500000009</v>
      </c>
      <c r="AL71" s="28">
        <v>14600000</v>
      </c>
      <c r="AM71">
        <v>31800000</v>
      </c>
      <c r="AN71">
        <v>52800000</v>
      </c>
    </row>
    <row r="72" spans="1:40" x14ac:dyDescent="0.2">
      <c r="A72" s="18">
        <v>44248</v>
      </c>
      <c r="B72" s="19">
        <v>0</v>
      </c>
      <c r="C72" s="19">
        <v>0</v>
      </c>
      <c r="D72" s="26" t="e">
        <v>#N/A</v>
      </c>
      <c r="E72" s="29" t="e">
        <v>#N/A</v>
      </c>
      <c r="F72" s="19">
        <v>450000</v>
      </c>
      <c r="G72" s="19">
        <v>18120905.666666664</v>
      </c>
      <c r="H72" s="19">
        <v>631421.33333333337</v>
      </c>
      <c r="I72" s="29">
        <v>8391440.75</v>
      </c>
      <c r="J72" s="19">
        <v>473243.39135652781</v>
      </c>
      <c r="K72" s="19">
        <v>18162810.864745863</v>
      </c>
      <c r="L72" s="19">
        <v>631421.33333333337</v>
      </c>
      <c r="M72" s="29">
        <v>8391440.75</v>
      </c>
      <c r="N72" s="26">
        <v>473243.39135652781</v>
      </c>
      <c r="O72" s="26">
        <v>18162810.864745863</v>
      </c>
      <c r="P72" s="19">
        <v>631421.33333333337</v>
      </c>
      <c r="Q72" s="29">
        <v>8391440.75</v>
      </c>
      <c r="R72" s="26">
        <v>473243.39135652781</v>
      </c>
      <c r="S72" s="26">
        <v>18162810.864745863</v>
      </c>
      <c r="T72" s="19">
        <v>631421.33333333337</v>
      </c>
      <c r="U72" s="29">
        <v>8391440.75</v>
      </c>
      <c r="V72" s="26">
        <v>473243.39135652781</v>
      </c>
      <c r="W72" s="26">
        <v>18162810.864745863</v>
      </c>
      <c r="X72" s="19">
        <v>631421.33333333337</v>
      </c>
      <c r="Y72" s="29">
        <v>8391440.75</v>
      </c>
      <c r="Z72" s="26">
        <v>473243.39135652781</v>
      </c>
      <c r="AA72" s="26">
        <v>18162810.864745863</v>
      </c>
      <c r="AB72" s="19">
        <v>631421.33333333337</v>
      </c>
      <c r="AC72" s="29">
        <v>8391440.75</v>
      </c>
      <c r="AD72" s="26">
        <v>473243.39135652781</v>
      </c>
      <c r="AE72" s="26">
        <v>18162810.864745863</v>
      </c>
      <c r="AF72" s="19">
        <v>631421.33333333337</v>
      </c>
      <c r="AG72" s="29">
        <v>8391440.75</v>
      </c>
      <c r="AH72" s="26">
        <v>473243.39135652781</v>
      </c>
      <c r="AI72" s="26">
        <v>18162810.864745863</v>
      </c>
      <c r="AJ72" s="19">
        <v>631421.33333333337</v>
      </c>
      <c r="AK72" s="29">
        <v>8391440.75</v>
      </c>
      <c r="AL72" s="28">
        <v>14600000</v>
      </c>
      <c r="AM72">
        <v>31800000</v>
      </c>
      <c r="AN72">
        <v>52800000</v>
      </c>
    </row>
    <row r="73" spans="1:40" x14ac:dyDescent="0.2">
      <c r="A73" s="18">
        <v>44249</v>
      </c>
      <c r="B73" s="19">
        <v>0</v>
      </c>
      <c r="C73" s="19">
        <v>0</v>
      </c>
      <c r="D73" s="26" t="e">
        <v>#N/A</v>
      </c>
      <c r="E73" s="29" t="e">
        <v>#N/A</v>
      </c>
      <c r="F73" s="19">
        <v>450000</v>
      </c>
      <c r="G73" s="19">
        <v>18557637.499999996</v>
      </c>
      <c r="H73" s="19">
        <v>644689.5</v>
      </c>
      <c r="I73" s="29">
        <v>8706883.3000000007</v>
      </c>
      <c r="J73" s="19">
        <v>477824.97599038482</v>
      </c>
      <c r="K73" s="19">
        <v>18627367.67406958</v>
      </c>
      <c r="L73" s="19">
        <v>644689.5</v>
      </c>
      <c r="M73" s="29">
        <v>8706883.3000000007</v>
      </c>
      <c r="N73" s="26">
        <v>477824.97599038482</v>
      </c>
      <c r="O73" s="26">
        <v>18627367.67406958</v>
      </c>
      <c r="P73" s="19">
        <v>644689.5</v>
      </c>
      <c r="Q73" s="29">
        <v>8706883.3000000007</v>
      </c>
      <c r="R73" s="26">
        <v>477824.97599038482</v>
      </c>
      <c r="S73" s="26">
        <v>18627367.67406958</v>
      </c>
      <c r="T73" s="19">
        <v>644689.5</v>
      </c>
      <c r="U73" s="29">
        <v>8706883.3000000007</v>
      </c>
      <c r="V73" s="26">
        <v>477824.97599038482</v>
      </c>
      <c r="W73" s="26">
        <v>18627367.67406958</v>
      </c>
      <c r="X73" s="19">
        <v>644689.5</v>
      </c>
      <c r="Y73" s="29">
        <v>8706883.3000000007</v>
      </c>
      <c r="Z73" s="26">
        <v>477824.97599038482</v>
      </c>
      <c r="AA73" s="26">
        <v>18627367.67406958</v>
      </c>
      <c r="AB73" s="19">
        <v>644689.5</v>
      </c>
      <c r="AC73" s="29">
        <v>8706883.3000000007</v>
      </c>
      <c r="AD73" s="26">
        <v>477824.97599038482</v>
      </c>
      <c r="AE73" s="26">
        <v>18627367.67406958</v>
      </c>
      <c r="AF73" s="19">
        <v>644689.5</v>
      </c>
      <c r="AG73" s="29">
        <v>8706883.3000000007</v>
      </c>
      <c r="AH73" s="26">
        <v>477824.97599038482</v>
      </c>
      <c r="AI73" s="26">
        <v>18627367.67406958</v>
      </c>
      <c r="AJ73" s="19">
        <v>644689.5</v>
      </c>
      <c r="AK73" s="29">
        <v>8706883.3000000007</v>
      </c>
      <c r="AL73" s="28">
        <v>14600000</v>
      </c>
      <c r="AM73">
        <v>31800000</v>
      </c>
      <c r="AN73">
        <v>52800000</v>
      </c>
    </row>
    <row r="74" spans="1:40" x14ac:dyDescent="0.2">
      <c r="A74" s="18">
        <v>44250</v>
      </c>
      <c r="B74" s="19">
        <v>0</v>
      </c>
      <c r="C74" s="19">
        <v>0</v>
      </c>
      <c r="D74" s="26" t="e">
        <v>#N/A</v>
      </c>
      <c r="E74" s="29" t="e">
        <v>#N/A</v>
      </c>
      <c r="F74" s="19">
        <v>450000</v>
      </c>
      <c r="G74" s="19">
        <v>18994369.333333328</v>
      </c>
      <c r="H74" s="19">
        <v>657957.66666666663</v>
      </c>
      <c r="I74" s="29">
        <v>9044272</v>
      </c>
      <c r="J74" s="19">
        <v>482406.56062424183</v>
      </c>
      <c r="K74" s="19">
        <v>19096506.068027154</v>
      </c>
      <c r="L74" s="19">
        <v>657957.66666666663</v>
      </c>
      <c r="M74" s="29">
        <v>9044272</v>
      </c>
      <c r="N74" s="26">
        <v>482406.56062424183</v>
      </c>
      <c r="O74" s="26">
        <v>19096506.068027154</v>
      </c>
      <c r="P74" s="19">
        <v>657957.66666666663</v>
      </c>
      <c r="Q74" s="29">
        <v>9044272</v>
      </c>
      <c r="R74" s="26">
        <v>482406.56062424183</v>
      </c>
      <c r="S74" s="26">
        <v>19096506.068027154</v>
      </c>
      <c r="T74" s="19">
        <v>657957.66666666663</v>
      </c>
      <c r="U74" s="29">
        <v>9044272</v>
      </c>
      <c r="V74" s="26">
        <v>482406.56062424183</v>
      </c>
      <c r="W74" s="26">
        <v>19096506.068027154</v>
      </c>
      <c r="X74" s="19">
        <v>657957.66666666663</v>
      </c>
      <c r="Y74" s="29">
        <v>9044272</v>
      </c>
      <c r="Z74" s="26">
        <v>482406.56062424183</v>
      </c>
      <c r="AA74" s="26">
        <v>19096506.068027154</v>
      </c>
      <c r="AB74" s="19">
        <v>657957.66666666663</v>
      </c>
      <c r="AC74" s="29">
        <v>9044272</v>
      </c>
      <c r="AD74" s="26">
        <v>482406.56062424183</v>
      </c>
      <c r="AE74" s="26">
        <v>19096506.068027154</v>
      </c>
      <c r="AF74" s="19">
        <v>657957.66666666663</v>
      </c>
      <c r="AG74" s="29">
        <v>9044272</v>
      </c>
      <c r="AH74" s="26">
        <v>482406.56062424183</v>
      </c>
      <c r="AI74" s="26">
        <v>19096506.068027154</v>
      </c>
      <c r="AJ74" s="19">
        <v>657957.66666666663</v>
      </c>
      <c r="AK74" s="29">
        <v>9044272</v>
      </c>
      <c r="AL74" s="28">
        <v>14600000</v>
      </c>
      <c r="AM74">
        <v>31800000</v>
      </c>
      <c r="AN74">
        <v>52800000</v>
      </c>
    </row>
    <row r="75" spans="1:40" x14ac:dyDescent="0.2">
      <c r="A75" s="18">
        <v>44251</v>
      </c>
      <c r="B75" s="19">
        <v>0</v>
      </c>
      <c r="C75" s="19">
        <v>0</v>
      </c>
      <c r="D75" s="26" t="e">
        <v>#N/A</v>
      </c>
      <c r="E75" s="29" t="e">
        <v>#N/A</v>
      </c>
      <c r="F75" s="19">
        <v>450000</v>
      </c>
      <c r="G75" s="19">
        <v>19431101.16666666</v>
      </c>
      <c r="H75" s="19">
        <v>671225.83333333337</v>
      </c>
      <c r="I75" s="29">
        <v>9466536.1500000004</v>
      </c>
      <c r="J75" s="19">
        <v>486988.14525809884</v>
      </c>
      <c r="K75" s="19">
        <v>19570226.046618585</v>
      </c>
      <c r="L75" s="19">
        <v>671225.83333333337</v>
      </c>
      <c r="M75" s="29">
        <v>9466536.1500000004</v>
      </c>
      <c r="N75" s="26">
        <v>486988.14525809884</v>
      </c>
      <c r="O75" s="26">
        <v>19570226.046618585</v>
      </c>
      <c r="P75" s="19">
        <v>671225.83333333337</v>
      </c>
      <c r="Q75" s="29">
        <v>9466536.1500000004</v>
      </c>
      <c r="R75" s="26">
        <v>486988.14525809884</v>
      </c>
      <c r="S75" s="26">
        <v>19570226.046618585</v>
      </c>
      <c r="T75" s="19">
        <v>671225.83333333337</v>
      </c>
      <c r="U75" s="29">
        <v>9466536.1500000004</v>
      </c>
      <c r="V75" s="26">
        <v>486988.14525809884</v>
      </c>
      <c r="W75" s="26">
        <v>19570226.046618585</v>
      </c>
      <c r="X75" s="19">
        <v>671225.83333333337</v>
      </c>
      <c r="Y75" s="29">
        <v>9466536.1500000004</v>
      </c>
      <c r="Z75" s="26">
        <v>486988.14525809884</v>
      </c>
      <c r="AA75" s="26">
        <v>19570226.046618585</v>
      </c>
      <c r="AB75" s="19">
        <v>671225.83333333337</v>
      </c>
      <c r="AC75" s="29">
        <v>9466536.1500000004</v>
      </c>
      <c r="AD75" s="26">
        <v>486988.14525809884</v>
      </c>
      <c r="AE75" s="26">
        <v>19570226.046618585</v>
      </c>
      <c r="AF75" s="19">
        <v>671225.83333333337</v>
      </c>
      <c r="AG75" s="29">
        <v>9466536.1500000004</v>
      </c>
      <c r="AH75" s="26">
        <v>486988.14525809884</v>
      </c>
      <c r="AI75" s="26">
        <v>19570226.046618585</v>
      </c>
      <c r="AJ75" s="19">
        <v>671225.83333333337</v>
      </c>
      <c r="AK75" s="29">
        <v>9466536.1500000004</v>
      </c>
      <c r="AL75" s="28">
        <v>14600000</v>
      </c>
      <c r="AM75">
        <v>31800000</v>
      </c>
      <c r="AN75">
        <v>52800000</v>
      </c>
    </row>
    <row r="76" spans="1:40" x14ac:dyDescent="0.2">
      <c r="A76" s="18">
        <v>44252</v>
      </c>
      <c r="B76" s="19">
        <v>0</v>
      </c>
      <c r="C76" s="19">
        <v>0</v>
      </c>
      <c r="D76" s="26" t="e">
        <v>#N/A</v>
      </c>
      <c r="E76" s="29" t="e">
        <v>#N/A</v>
      </c>
      <c r="F76" s="19">
        <v>450000</v>
      </c>
      <c r="G76" s="19">
        <v>19867832.999999993</v>
      </c>
      <c r="H76" s="19">
        <v>684494</v>
      </c>
      <c r="I76" s="29">
        <v>9899241.9500000011</v>
      </c>
      <c r="J76" s="19">
        <v>491569.72989195585</v>
      </c>
      <c r="K76" s="19">
        <v>20048527.609843872</v>
      </c>
      <c r="L76" s="19">
        <v>684494</v>
      </c>
      <c r="M76" s="29">
        <v>9899241.9500000011</v>
      </c>
      <c r="N76" s="26">
        <v>491569.72989195585</v>
      </c>
      <c r="O76" s="26">
        <v>20048527.609843872</v>
      </c>
      <c r="P76" s="19">
        <v>684494</v>
      </c>
      <c r="Q76" s="29">
        <v>9899241.9500000011</v>
      </c>
      <c r="R76" s="26">
        <v>491569.72989195585</v>
      </c>
      <c r="S76" s="26">
        <v>20048527.609843872</v>
      </c>
      <c r="T76" s="19">
        <v>684494</v>
      </c>
      <c r="U76" s="29">
        <v>9899241.9500000011</v>
      </c>
      <c r="V76" s="26">
        <v>491569.72989195585</v>
      </c>
      <c r="W76" s="26">
        <v>20048527.609843872</v>
      </c>
      <c r="X76" s="19">
        <v>684494</v>
      </c>
      <c r="Y76" s="29">
        <v>9899241.9500000011</v>
      </c>
      <c r="Z76" s="26">
        <v>491569.72989195585</v>
      </c>
      <c r="AA76" s="26">
        <v>20048527.609843872</v>
      </c>
      <c r="AB76" s="19">
        <v>684494</v>
      </c>
      <c r="AC76" s="29">
        <v>9899241.9500000011</v>
      </c>
      <c r="AD76" s="26">
        <v>491569.72989195585</v>
      </c>
      <c r="AE76" s="26">
        <v>20048527.609843872</v>
      </c>
      <c r="AF76" s="19">
        <v>684494</v>
      </c>
      <c r="AG76" s="29">
        <v>9899241.9500000011</v>
      </c>
      <c r="AH76" s="26">
        <v>491569.72989195585</v>
      </c>
      <c r="AI76" s="26">
        <v>20048527.609843872</v>
      </c>
      <c r="AJ76" s="19">
        <v>684494</v>
      </c>
      <c r="AK76" s="29">
        <v>9899241.9500000011</v>
      </c>
      <c r="AL76" s="28">
        <v>14600000</v>
      </c>
      <c r="AM76">
        <v>31800000</v>
      </c>
      <c r="AN76">
        <v>52800000</v>
      </c>
    </row>
    <row r="77" spans="1:40" x14ac:dyDescent="0.2">
      <c r="A77" s="18">
        <v>44253</v>
      </c>
      <c r="B77" s="19">
        <v>0</v>
      </c>
      <c r="C77" s="19">
        <v>0</v>
      </c>
      <c r="D77" s="26" t="e">
        <v>#N/A</v>
      </c>
      <c r="E77" s="29" t="e">
        <v>#N/A</v>
      </c>
      <c r="F77" s="19">
        <v>450000</v>
      </c>
      <c r="G77" s="19">
        <v>20304564.833333325</v>
      </c>
      <c r="H77" s="19">
        <v>697762.16666666663</v>
      </c>
      <c r="I77" s="29">
        <v>10344191.85</v>
      </c>
      <c r="J77" s="19">
        <v>496151.31452581286</v>
      </c>
      <c r="K77" s="19">
        <v>20531410.757703017</v>
      </c>
      <c r="L77" s="19">
        <v>697762.16666666663</v>
      </c>
      <c r="M77" s="29">
        <v>10344191.85</v>
      </c>
      <c r="N77" s="26">
        <v>496151.31452581286</v>
      </c>
      <c r="O77" s="26">
        <v>20531410.757703017</v>
      </c>
      <c r="P77" s="19">
        <v>697762.16666666663</v>
      </c>
      <c r="Q77" s="29">
        <v>10344191.85</v>
      </c>
      <c r="R77" s="26">
        <v>496151.31452581286</v>
      </c>
      <c r="S77" s="26">
        <v>20531410.757703017</v>
      </c>
      <c r="T77" s="19">
        <v>697762.16666666663</v>
      </c>
      <c r="U77" s="29">
        <v>10344191.85</v>
      </c>
      <c r="V77" s="26">
        <v>496151.31452581286</v>
      </c>
      <c r="W77" s="26">
        <v>20531410.757703017</v>
      </c>
      <c r="X77" s="19">
        <v>697762.16666666663</v>
      </c>
      <c r="Y77" s="29">
        <v>10344191.85</v>
      </c>
      <c r="Z77" s="26">
        <v>496151.31452581286</v>
      </c>
      <c r="AA77" s="26">
        <v>20531410.757703017</v>
      </c>
      <c r="AB77" s="19">
        <v>697762.16666666663</v>
      </c>
      <c r="AC77" s="29">
        <v>10344191.85</v>
      </c>
      <c r="AD77" s="26">
        <v>496151.31452581286</v>
      </c>
      <c r="AE77" s="26">
        <v>20531410.757703017</v>
      </c>
      <c r="AF77" s="19">
        <v>697762.16666666663</v>
      </c>
      <c r="AG77" s="29">
        <v>10344191.85</v>
      </c>
      <c r="AH77" s="26">
        <v>496151.31452581286</v>
      </c>
      <c r="AI77" s="26">
        <v>20531410.757703017</v>
      </c>
      <c r="AJ77" s="19">
        <v>697762.16666666663</v>
      </c>
      <c r="AK77" s="29">
        <v>10344191.85</v>
      </c>
      <c r="AL77" s="28">
        <v>14600000</v>
      </c>
      <c r="AM77">
        <v>31800000</v>
      </c>
      <c r="AN77">
        <v>52800000</v>
      </c>
    </row>
    <row r="78" spans="1:40" x14ac:dyDescent="0.2">
      <c r="A78" s="18">
        <v>44254</v>
      </c>
      <c r="B78" s="19">
        <v>0</v>
      </c>
      <c r="C78" s="19">
        <v>0</v>
      </c>
      <c r="D78" s="26" t="e">
        <v>#N/A</v>
      </c>
      <c r="E78" s="29" t="e">
        <v>#N/A</v>
      </c>
      <c r="F78" s="19">
        <v>450000</v>
      </c>
      <c r="G78" s="19">
        <v>20741296.666666657</v>
      </c>
      <c r="H78" s="19">
        <v>711030.33333333337</v>
      </c>
      <c r="I78" s="29">
        <v>10838431.550000001</v>
      </c>
      <c r="J78" s="19">
        <v>500000</v>
      </c>
      <c r="K78" s="19">
        <v>21018142.59103635</v>
      </c>
      <c r="L78" s="19">
        <v>711030.33333333337</v>
      </c>
      <c r="M78" s="29">
        <v>10838431.550000001</v>
      </c>
      <c r="N78" s="26">
        <v>500732.89915964007</v>
      </c>
      <c r="O78" s="26">
        <v>21018875.49019599</v>
      </c>
      <c r="P78" s="19">
        <v>711030.33333333337</v>
      </c>
      <c r="Q78" s="29">
        <v>10838431.550000001</v>
      </c>
      <c r="R78" s="26">
        <v>500732.89915964007</v>
      </c>
      <c r="S78" s="26">
        <v>21018875.49019599</v>
      </c>
      <c r="T78" s="19">
        <v>711030.33333333337</v>
      </c>
      <c r="U78" s="29">
        <v>10838431.550000001</v>
      </c>
      <c r="V78" s="26">
        <v>500732.89915964007</v>
      </c>
      <c r="W78" s="26">
        <v>21018875.49019599</v>
      </c>
      <c r="X78" s="19">
        <v>711030.33333333337</v>
      </c>
      <c r="Y78" s="29">
        <v>10838431.550000001</v>
      </c>
      <c r="Z78" s="26">
        <v>500732.89915964007</v>
      </c>
      <c r="AA78" s="26">
        <v>21018875.49019599</v>
      </c>
      <c r="AB78" s="19">
        <v>711030.33333333337</v>
      </c>
      <c r="AC78" s="29">
        <v>10838431.550000001</v>
      </c>
      <c r="AD78" s="26">
        <v>500732.89915964007</v>
      </c>
      <c r="AE78" s="26">
        <v>21018875.49019599</v>
      </c>
      <c r="AF78" s="19">
        <v>711030.33333333337</v>
      </c>
      <c r="AG78" s="29">
        <v>10838431.550000001</v>
      </c>
      <c r="AH78" s="26">
        <v>500732.89915964007</v>
      </c>
      <c r="AI78" s="26">
        <v>21018875.49019599</v>
      </c>
      <c r="AJ78" s="19">
        <v>711030.33333333337</v>
      </c>
      <c r="AK78" s="29">
        <v>10838431.550000001</v>
      </c>
      <c r="AL78" s="28">
        <v>14600000</v>
      </c>
      <c r="AM78">
        <v>31800000</v>
      </c>
      <c r="AN78">
        <v>52800000</v>
      </c>
    </row>
    <row r="79" spans="1:40" x14ac:dyDescent="0.2">
      <c r="A79" s="18">
        <v>44255</v>
      </c>
      <c r="B79" s="19">
        <v>0</v>
      </c>
      <c r="C79" s="19">
        <v>0</v>
      </c>
      <c r="D79" s="26" t="e">
        <v>#N/A</v>
      </c>
      <c r="E79" s="29" t="e">
        <v>#N/A</v>
      </c>
      <c r="F79" s="19">
        <v>450000</v>
      </c>
      <c r="G79" s="19">
        <v>21178028.499999989</v>
      </c>
      <c r="H79" s="19">
        <v>724298.5</v>
      </c>
      <c r="I79" s="29">
        <v>11090234.450000001</v>
      </c>
      <c r="J79" s="19">
        <v>500000</v>
      </c>
      <c r="K79" s="19">
        <v>21504874.424369682</v>
      </c>
      <c r="L79" s="19">
        <v>724298.5</v>
      </c>
      <c r="M79" s="29">
        <v>11090234.450000001</v>
      </c>
      <c r="N79" s="26">
        <v>505314.48379349709</v>
      </c>
      <c r="O79" s="26">
        <v>21510921.807322819</v>
      </c>
      <c r="P79" s="19">
        <v>724298.5</v>
      </c>
      <c r="Q79" s="29">
        <v>11090234.450000001</v>
      </c>
      <c r="R79" s="26">
        <v>505314.48379349709</v>
      </c>
      <c r="S79" s="26">
        <v>21510921.807322819</v>
      </c>
      <c r="T79" s="19">
        <v>724298.5</v>
      </c>
      <c r="U79" s="29">
        <v>11090234.450000001</v>
      </c>
      <c r="V79" s="26">
        <v>505314.48379349709</v>
      </c>
      <c r="W79" s="26">
        <v>21510921.807322819</v>
      </c>
      <c r="X79" s="19">
        <v>724298.5</v>
      </c>
      <c r="Y79" s="29">
        <v>11090234.450000001</v>
      </c>
      <c r="Z79" s="26">
        <v>505314.48379349709</v>
      </c>
      <c r="AA79" s="26">
        <v>21510921.807322819</v>
      </c>
      <c r="AB79" s="19">
        <v>724298.5</v>
      </c>
      <c r="AC79" s="29">
        <v>11090234.450000001</v>
      </c>
      <c r="AD79" s="26">
        <v>505314.48379349709</v>
      </c>
      <c r="AE79" s="26">
        <v>21510921.807322819</v>
      </c>
      <c r="AF79" s="19">
        <v>724298.5</v>
      </c>
      <c r="AG79" s="29">
        <v>11090234.450000001</v>
      </c>
      <c r="AH79" s="26">
        <v>505314.48379349709</v>
      </c>
      <c r="AI79" s="26">
        <v>21510921.807322819</v>
      </c>
      <c r="AJ79" s="19">
        <v>724298.5</v>
      </c>
      <c r="AK79" s="29">
        <v>11090234.450000001</v>
      </c>
      <c r="AL79" s="28">
        <v>14600000</v>
      </c>
      <c r="AM79">
        <v>31800000</v>
      </c>
      <c r="AN79">
        <v>52800000</v>
      </c>
    </row>
    <row r="80" spans="1:40" x14ac:dyDescent="0.2">
      <c r="A80" s="18">
        <v>44256</v>
      </c>
      <c r="B80" s="19">
        <v>0</v>
      </c>
      <c r="C80" s="19">
        <v>0</v>
      </c>
      <c r="D80" s="26" t="e">
        <v>#N/A</v>
      </c>
      <c r="E80" s="29" t="e">
        <v>#N/A</v>
      </c>
      <c r="F80" s="19">
        <v>450000</v>
      </c>
      <c r="G80" s="19">
        <v>21614760.333333321</v>
      </c>
      <c r="H80" s="19">
        <v>737566.66666666663</v>
      </c>
      <c r="I80" s="29">
        <v>11407657</v>
      </c>
      <c r="J80" s="19">
        <v>500000</v>
      </c>
      <c r="K80" s="19">
        <v>21991606.257703014</v>
      </c>
      <c r="L80" s="19">
        <v>737566.66666666663</v>
      </c>
      <c r="M80" s="29">
        <v>11407657</v>
      </c>
      <c r="N80" s="26">
        <v>509896.0684273541</v>
      </c>
      <c r="O80" s="26">
        <v>22007549.709083505</v>
      </c>
      <c r="P80" s="19">
        <v>737566.66666666663</v>
      </c>
      <c r="Q80" s="29">
        <v>11407657</v>
      </c>
      <c r="R80" s="26">
        <v>509896.0684273541</v>
      </c>
      <c r="S80" s="26">
        <v>22007549.709083505</v>
      </c>
      <c r="T80" s="19">
        <v>737566.66666666663</v>
      </c>
      <c r="U80" s="29">
        <v>11407657</v>
      </c>
      <c r="V80" s="26">
        <v>509896.0684273541</v>
      </c>
      <c r="W80" s="26">
        <v>22007549.709083505</v>
      </c>
      <c r="X80" s="19">
        <v>737566.66666666663</v>
      </c>
      <c r="Y80" s="29">
        <v>11407657</v>
      </c>
      <c r="Z80" s="26">
        <v>509896.0684273541</v>
      </c>
      <c r="AA80" s="26">
        <v>22007549.709083505</v>
      </c>
      <c r="AB80" s="19">
        <v>737566.66666666663</v>
      </c>
      <c r="AC80" s="29">
        <v>11407657</v>
      </c>
      <c r="AD80" s="26">
        <v>509896.0684273541</v>
      </c>
      <c r="AE80" s="26">
        <v>22007549.709083505</v>
      </c>
      <c r="AF80" s="19">
        <v>737566.66666666663</v>
      </c>
      <c r="AG80" s="29">
        <v>11407657</v>
      </c>
      <c r="AH80" s="26">
        <v>509896.0684273541</v>
      </c>
      <c r="AI80" s="26">
        <v>22007549.709083505</v>
      </c>
      <c r="AJ80" s="19">
        <v>737566.66666666663</v>
      </c>
      <c r="AK80" s="29">
        <v>11407657</v>
      </c>
      <c r="AL80" s="28">
        <v>14600000</v>
      </c>
      <c r="AM80">
        <v>31800000</v>
      </c>
      <c r="AN80">
        <v>52800000</v>
      </c>
    </row>
    <row r="81" spans="1:40" x14ac:dyDescent="0.2">
      <c r="A81" s="18">
        <v>44257</v>
      </c>
      <c r="B81" s="19">
        <v>0</v>
      </c>
      <c r="C81" s="19">
        <v>0</v>
      </c>
      <c r="D81" s="26" t="e">
        <v>#N/A</v>
      </c>
      <c r="E81" s="29" t="e">
        <v>#N/A</v>
      </c>
      <c r="F81" s="19">
        <v>450000</v>
      </c>
      <c r="G81" s="19">
        <v>22051492.166666653</v>
      </c>
      <c r="H81" s="19">
        <v>750834.83333333326</v>
      </c>
      <c r="I81" s="29">
        <v>11778445.850000001</v>
      </c>
      <c r="J81" s="19">
        <v>500000</v>
      </c>
      <c r="K81" s="19">
        <v>22478338.091036346</v>
      </c>
      <c r="L81" s="19">
        <v>750834.83333333326</v>
      </c>
      <c r="M81" s="29">
        <v>11778445.850000001</v>
      </c>
      <c r="N81" s="26">
        <v>514477.65306121111</v>
      </c>
      <c r="O81" s="26">
        <v>22508759.195478048</v>
      </c>
      <c r="P81" s="19">
        <v>750834.83333333326</v>
      </c>
      <c r="Q81" s="29">
        <v>11778445.850000001</v>
      </c>
      <c r="R81" s="26">
        <v>514477.65306121111</v>
      </c>
      <c r="S81" s="26">
        <v>22508759.195478048</v>
      </c>
      <c r="T81" s="19">
        <v>750834.83333333326</v>
      </c>
      <c r="U81" s="29">
        <v>11778445.850000001</v>
      </c>
      <c r="V81" s="26">
        <v>514477.65306121111</v>
      </c>
      <c r="W81" s="26">
        <v>22508759.195478048</v>
      </c>
      <c r="X81" s="19">
        <v>750834.83333333326</v>
      </c>
      <c r="Y81" s="29">
        <v>11778445.850000001</v>
      </c>
      <c r="Z81" s="26">
        <v>514477.65306121111</v>
      </c>
      <c r="AA81" s="26">
        <v>22508759.195478048</v>
      </c>
      <c r="AB81" s="19">
        <v>750834.83333333326</v>
      </c>
      <c r="AC81" s="29">
        <v>11778445.850000001</v>
      </c>
      <c r="AD81" s="26">
        <v>514477.65306121111</v>
      </c>
      <c r="AE81" s="26">
        <v>22508759.195478048</v>
      </c>
      <c r="AF81" s="19">
        <v>750834.83333333326</v>
      </c>
      <c r="AG81" s="29">
        <v>11778445.850000001</v>
      </c>
      <c r="AH81" s="26">
        <v>514477.65306121111</v>
      </c>
      <c r="AI81" s="26">
        <v>22508759.195478048</v>
      </c>
      <c r="AJ81" s="19">
        <v>750834.83333333326</v>
      </c>
      <c r="AK81" s="29">
        <v>11778445.850000001</v>
      </c>
      <c r="AL81" s="28">
        <v>14600000</v>
      </c>
      <c r="AM81">
        <v>31800000</v>
      </c>
      <c r="AN81">
        <v>52800000</v>
      </c>
    </row>
    <row r="82" spans="1:40" x14ac:dyDescent="0.2">
      <c r="A82" s="18">
        <v>44258</v>
      </c>
      <c r="B82" s="19">
        <v>0</v>
      </c>
      <c r="C82" s="19">
        <v>0</v>
      </c>
      <c r="D82" s="26" t="e">
        <v>#N/A</v>
      </c>
      <c r="E82" s="29" t="e">
        <v>#N/A</v>
      </c>
      <c r="F82" s="19">
        <v>450000</v>
      </c>
      <c r="G82" s="19">
        <v>22488223.999999985</v>
      </c>
      <c r="H82" s="19">
        <v>764103</v>
      </c>
      <c r="I82" s="29">
        <v>12184419.550000001</v>
      </c>
      <c r="J82" s="19">
        <v>500000</v>
      </c>
      <c r="K82" s="19">
        <v>22965069.924369678</v>
      </c>
      <c r="L82" s="19">
        <v>764103</v>
      </c>
      <c r="M82" s="29">
        <v>12184419.550000001</v>
      </c>
      <c r="N82" s="26">
        <v>519059.23769506812</v>
      </c>
      <c r="O82" s="26">
        <v>23014550.266506448</v>
      </c>
      <c r="P82" s="19">
        <v>764103</v>
      </c>
      <c r="Q82" s="29">
        <v>12184419.550000001</v>
      </c>
      <c r="R82" s="26">
        <v>519059.23769506812</v>
      </c>
      <c r="S82" s="26">
        <v>23014550.266506448</v>
      </c>
      <c r="T82" s="19">
        <v>764103</v>
      </c>
      <c r="U82" s="29">
        <v>12184419.550000001</v>
      </c>
      <c r="V82" s="26">
        <v>519059.23769506812</v>
      </c>
      <c r="W82" s="26">
        <v>23014550.266506448</v>
      </c>
      <c r="X82" s="19">
        <v>764103</v>
      </c>
      <c r="Y82" s="29">
        <v>12184419.550000001</v>
      </c>
      <c r="Z82" s="26">
        <v>519059.23769506812</v>
      </c>
      <c r="AA82" s="26">
        <v>23014550.266506448</v>
      </c>
      <c r="AB82" s="19">
        <v>764103</v>
      </c>
      <c r="AC82" s="29">
        <v>12184419.550000001</v>
      </c>
      <c r="AD82" s="26">
        <v>519059.23769506812</v>
      </c>
      <c r="AE82" s="26">
        <v>23014550.266506448</v>
      </c>
      <c r="AF82" s="19">
        <v>764103</v>
      </c>
      <c r="AG82" s="29">
        <v>12184419.550000001</v>
      </c>
      <c r="AH82" s="26">
        <v>519059.23769506812</v>
      </c>
      <c r="AI82" s="26">
        <v>23014550.266506448</v>
      </c>
      <c r="AJ82" s="19">
        <v>764103</v>
      </c>
      <c r="AK82" s="29">
        <v>12184419.550000001</v>
      </c>
      <c r="AL82" s="28">
        <v>14600000</v>
      </c>
      <c r="AM82">
        <v>31800000</v>
      </c>
      <c r="AN82">
        <v>52800000</v>
      </c>
    </row>
    <row r="83" spans="1:40" x14ac:dyDescent="0.2">
      <c r="A83" s="18">
        <v>44259</v>
      </c>
      <c r="B83" s="19">
        <v>0</v>
      </c>
      <c r="C83" s="19">
        <v>0</v>
      </c>
      <c r="D83" s="26" t="e">
        <v>#N/A</v>
      </c>
      <c r="E83" s="29" t="e">
        <v>#N/A</v>
      </c>
      <c r="F83" s="19">
        <v>450000</v>
      </c>
      <c r="G83" s="19">
        <v>22924955.833333317</v>
      </c>
      <c r="H83" s="19">
        <v>777371.16666666663</v>
      </c>
      <c r="I83" s="29">
        <v>12637506.299999999</v>
      </c>
      <c r="J83" s="19">
        <v>500000</v>
      </c>
      <c r="K83" s="19">
        <v>23451801.75770301</v>
      </c>
      <c r="L83" s="19">
        <v>777371.16666666663</v>
      </c>
      <c r="M83" s="29">
        <v>12637506.299999999</v>
      </c>
      <c r="N83" s="26">
        <v>523640.82232892513</v>
      </c>
      <c r="O83" s="26">
        <v>23524922.922168706</v>
      </c>
      <c r="P83" s="19">
        <v>777371.16666666663</v>
      </c>
      <c r="Q83" s="29">
        <v>12637506.299999999</v>
      </c>
      <c r="R83" s="26">
        <v>523640.82232892513</v>
      </c>
      <c r="S83" s="26">
        <v>23524922.922168706</v>
      </c>
      <c r="T83" s="19">
        <v>777371.16666666663</v>
      </c>
      <c r="U83" s="29">
        <v>12637506.299999999</v>
      </c>
      <c r="V83" s="26">
        <v>523640.82232892513</v>
      </c>
      <c r="W83" s="26">
        <v>23524922.922168706</v>
      </c>
      <c r="X83" s="19">
        <v>777371.16666666663</v>
      </c>
      <c r="Y83" s="29">
        <v>12637506.299999999</v>
      </c>
      <c r="Z83" s="26">
        <v>523640.82232892513</v>
      </c>
      <c r="AA83" s="26">
        <v>23524922.922168706</v>
      </c>
      <c r="AB83" s="19">
        <v>777371.16666666663</v>
      </c>
      <c r="AC83" s="29">
        <v>12637506.299999999</v>
      </c>
      <c r="AD83" s="26">
        <v>523640.82232892513</v>
      </c>
      <c r="AE83" s="26">
        <v>23524922.922168706</v>
      </c>
      <c r="AF83" s="19">
        <v>777371.16666666663</v>
      </c>
      <c r="AG83" s="29">
        <v>12637506.299999999</v>
      </c>
      <c r="AH83" s="26">
        <v>523640.82232892513</v>
      </c>
      <c r="AI83" s="26">
        <v>23524922.922168706</v>
      </c>
      <c r="AJ83" s="19">
        <v>777371.16666666663</v>
      </c>
      <c r="AK83" s="29">
        <v>12637506.299999999</v>
      </c>
      <c r="AL83" s="28">
        <v>14600000</v>
      </c>
      <c r="AM83">
        <v>31800000</v>
      </c>
      <c r="AN83">
        <v>52800000</v>
      </c>
    </row>
    <row r="84" spans="1:40" x14ac:dyDescent="0.2">
      <c r="A84" s="18">
        <v>44260</v>
      </c>
      <c r="B84" s="19">
        <v>0</v>
      </c>
      <c r="C84" s="19">
        <v>0</v>
      </c>
      <c r="D84" s="26" t="e">
        <v>#N/A</v>
      </c>
      <c r="E84" s="29" t="e">
        <v>#N/A</v>
      </c>
      <c r="F84" s="19">
        <v>450000</v>
      </c>
      <c r="G84" s="19">
        <v>23361687.666666649</v>
      </c>
      <c r="H84" s="19">
        <v>790639.33333333326</v>
      </c>
      <c r="I84" s="29">
        <v>13127887.75</v>
      </c>
      <c r="J84" s="19">
        <v>500000</v>
      </c>
      <c r="K84" s="19">
        <v>23938533.591036342</v>
      </c>
      <c r="L84" s="19">
        <v>790639.33333333326</v>
      </c>
      <c r="M84" s="29">
        <v>13127887.75</v>
      </c>
      <c r="N84" s="26">
        <v>528222.40696278214</v>
      </c>
      <c r="O84" s="26">
        <v>24039877.16246482</v>
      </c>
      <c r="P84" s="19">
        <v>790639.33333333326</v>
      </c>
      <c r="Q84" s="29">
        <v>13127887.75</v>
      </c>
      <c r="R84" s="26">
        <v>528222.40696278214</v>
      </c>
      <c r="S84" s="26">
        <v>24039877.16246482</v>
      </c>
      <c r="T84" s="19">
        <v>790639.33333333326</v>
      </c>
      <c r="U84" s="29">
        <v>13127887.75</v>
      </c>
      <c r="V84" s="26">
        <v>528222.40696278214</v>
      </c>
      <c r="W84" s="26">
        <v>24039877.16246482</v>
      </c>
      <c r="X84" s="19">
        <v>790639.33333333326</v>
      </c>
      <c r="Y84" s="29">
        <v>13127887.75</v>
      </c>
      <c r="Z84" s="26">
        <v>528222.40696278214</v>
      </c>
      <c r="AA84" s="26">
        <v>24039877.16246482</v>
      </c>
      <c r="AB84" s="19">
        <v>790639.33333333326</v>
      </c>
      <c r="AC84" s="29">
        <v>13127887.75</v>
      </c>
      <c r="AD84" s="26">
        <v>528222.40696278214</v>
      </c>
      <c r="AE84" s="26">
        <v>24039877.16246482</v>
      </c>
      <c r="AF84" s="19">
        <v>790639.33333333326</v>
      </c>
      <c r="AG84" s="29">
        <v>13127887.75</v>
      </c>
      <c r="AH84" s="26">
        <v>528222.40696278214</v>
      </c>
      <c r="AI84" s="26">
        <v>24039877.16246482</v>
      </c>
      <c r="AJ84" s="19">
        <v>790639.33333333326</v>
      </c>
      <c r="AK84" s="29">
        <v>13127887.75</v>
      </c>
      <c r="AL84" s="28">
        <v>14600000</v>
      </c>
      <c r="AM84">
        <v>31800000</v>
      </c>
      <c r="AN84">
        <v>52800000</v>
      </c>
    </row>
    <row r="85" spans="1:40" x14ac:dyDescent="0.2">
      <c r="A85" s="18">
        <v>44261</v>
      </c>
      <c r="B85" s="19">
        <v>0</v>
      </c>
      <c r="C85" s="19">
        <v>0</v>
      </c>
      <c r="D85" s="26" t="e">
        <v>#N/A</v>
      </c>
      <c r="E85" s="29" t="e">
        <v>#N/A</v>
      </c>
      <c r="F85" s="19">
        <v>450000</v>
      </c>
      <c r="G85" s="19">
        <v>23798419.499999981</v>
      </c>
      <c r="H85" s="19">
        <v>803907.5</v>
      </c>
      <c r="I85" s="29">
        <v>13582855.85</v>
      </c>
      <c r="J85" s="19">
        <v>500000</v>
      </c>
      <c r="K85" s="19">
        <v>24425265.424369674</v>
      </c>
      <c r="L85" s="19">
        <v>803907.5</v>
      </c>
      <c r="M85" s="29">
        <v>13582855.85</v>
      </c>
      <c r="N85" s="26">
        <v>532803.99159663916</v>
      </c>
      <c r="O85" s="26">
        <v>24559412.987394791</v>
      </c>
      <c r="P85" s="19">
        <v>803907.5</v>
      </c>
      <c r="Q85" s="29">
        <v>13582855.85</v>
      </c>
      <c r="R85" s="26">
        <v>532803.99159663916</v>
      </c>
      <c r="S85" s="26">
        <v>24559412.987394791</v>
      </c>
      <c r="T85" s="19">
        <v>803907.5</v>
      </c>
      <c r="U85" s="29">
        <v>13582855.85</v>
      </c>
      <c r="V85" s="26">
        <v>532803.99159663916</v>
      </c>
      <c r="W85" s="26">
        <v>24559412.987394791</v>
      </c>
      <c r="X85" s="19">
        <v>803907.5</v>
      </c>
      <c r="Y85" s="29">
        <v>13582855.85</v>
      </c>
      <c r="Z85" s="26">
        <v>532803.99159663916</v>
      </c>
      <c r="AA85" s="26">
        <v>24559412.987394791</v>
      </c>
      <c r="AB85" s="19">
        <v>803907.5</v>
      </c>
      <c r="AC85" s="29">
        <v>13582855.85</v>
      </c>
      <c r="AD85" s="26">
        <v>532803.99159663916</v>
      </c>
      <c r="AE85" s="26">
        <v>24559412.987394791</v>
      </c>
      <c r="AF85" s="19">
        <v>803907.5</v>
      </c>
      <c r="AG85" s="29">
        <v>13582855.85</v>
      </c>
      <c r="AH85" s="26">
        <v>532803.99159663916</v>
      </c>
      <c r="AI85" s="26">
        <v>24559412.987394791</v>
      </c>
      <c r="AJ85" s="19">
        <v>803907.5</v>
      </c>
      <c r="AK85" s="29">
        <v>13582855.85</v>
      </c>
      <c r="AL85" s="28">
        <v>14600000</v>
      </c>
      <c r="AM85">
        <v>31800000</v>
      </c>
      <c r="AN85">
        <v>52800000</v>
      </c>
    </row>
    <row r="86" spans="1:40" x14ac:dyDescent="0.2">
      <c r="A86" s="18">
        <v>44262</v>
      </c>
      <c r="B86" s="19">
        <v>0</v>
      </c>
      <c r="C86" s="19">
        <v>0</v>
      </c>
      <c r="D86" s="26" t="e">
        <v>#N/A</v>
      </c>
      <c r="E86" s="29" t="e">
        <v>#N/A</v>
      </c>
      <c r="F86" s="19">
        <v>450000</v>
      </c>
      <c r="G86" s="19">
        <v>24235151.333333313</v>
      </c>
      <c r="H86" s="19">
        <v>817175.66666666663</v>
      </c>
      <c r="I86" s="29">
        <v>13797117.4</v>
      </c>
      <c r="J86" s="19">
        <v>500000</v>
      </c>
      <c r="K86" s="19">
        <v>24911997.257703006</v>
      </c>
      <c r="L86" s="19">
        <v>817175.66666666663</v>
      </c>
      <c r="M86" s="29">
        <v>13797117.4</v>
      </c>
      <c r="N86" s="26">
        <v>537385.57623049617</v>
      </c>
      <c r="O86" s="26">
        <v>25083530.396958619</v>
      </c>
      <c r="P86" s="19">
        <v>817175.66666666663</v>
      </c>
      <c r="Q86" s="29">
        <v>13797117.4</v>
      </c>
      <c r="R86" s="26">
        <v>537385.57623049617</v>
      </c>
      <c r="S86" s="26">
        <v>25083530.396958619</v>
      </c>
      <c r="T86" s="19">
        <v>817175.66666666663</v>
      </c>
      <c r="U86" s="29">
        <v>13797117.4</v>
      </c>
      <c r="V86" s="26">
        <v>537385.57623049617</v>
      </c>
      <c r="W86" s="26">
        <v>25083530.396958619</v>
      </c>
      <c r="X86" s="19">
        <v>817175.66666666663</v>
      </c>
      <c r="Y86" s="29">
        <v>13797117.4</v>
      </c>
      <c r="Z86" s="26">
        <v>537385.57623049617</v>
      </c>
      <c r="AA86" s="26">
        <v>25083530.396958619</v>
      </c>
      <c r="AB86" s="19">
        <v>817175.66666666663</v>
      </c>
      <c r="AC86" s="29">
        <v>13797117.4</v>
      </c>
      <c r="AD86" s="26">
        <v>537385.57623049617</v>
      </c>
      <c r="AE86" s="26">
        <v>25083530.396958619</v>
      </c>
      <c r="AF86" s="19">
        <v>817175.66666666663</v>
      </c>
      <c r="AG86" s="29">
        <v>13797117.4</v>
      </c>
      <c r="AH86" s="26">
        <v>537385.57623049617</v>
      </c>
      <c r="AI86" s="26">
        <v>25083530.396958619</v>
      </c>
      <c r="AJ86" s="19">
        <v>817175.66666666663</v>
      </c>
      <c r="AK86" s="29">
        <v>13797117.4</v>
      </c>
      <c r="AL86" s="28">
        <v>14600000</v>
      </c>
      <c r="AM86">
        <v>31800000</v>
      </c>
      <c r="AN86">
        <v>52800000</v>
      </c>
    </row>
    <row r="87" spans="1:40" x14ac:dyDescent="0.2">
      <c r="A87" s="18">
        <v>44263</v>
      </c>
      <c r="B87" s="19">
        <v>0</v>
      </c>
      <c r="C87" s="19">
        <v>0</v>
      </c>
      <c r="D87" s="26" t="e">
        <v>#N/A</v>
      </c>
      <c r="E87" s="29" t="e">
        <v>#N/A</v>
      </c>
      <c r="F87" s="19">
        <v>450000</v>
      </c>
      <c r="G87" s="19">
        <v>24671883.166666646</v>
      </c>
      <c r="H87" s="19">
        <v>830443.83333333326</v>
      </c>
      <c r="I87" s="29">
        <v>14045827.050000001</v>
      </c>
      <c r="J87" s="19">
        <v>500000</v>
      </c>
      <c r="K87" s="19">
        <v>25398729.091036338</v>
      </c>
      <c r="L87" s="19">
        <v>830443.83333333326</v>
      </c>
      <c r="M87" s="29">
        <v>14045827.050000001</v>
      </c>
      <c r="N87" s="26">
        <v>541967.16086432338</v>
      </c>
      <c r="O87" s="26">
        <v>25612229.391156275</v>
      </c>
      <c r="P87" s="19">
        <v>830443.83333333326</v>
      </c>
      <c r="Q87" s="29">
        <v>14045827.050000001</v>
      </c>
      <c r="R87" s="26">
        <v>541967.16086432338</v>
      </c>
      <c r="S87" s="26">
        <v>25612229.391156275</v>
      </c>
      <c r="T87" s="19">
        <v>830443.83333333326</v>
      </c>
      <c r="U87" s="29">
        <v>14045827.050000001</v>
      </c>
      <c r="V87" s="26">
        <v>541967.16086432338</v>
      </c>
      <c r="W87" s="26">
        <v>25612229.391156275</v>
      </c>
      <c r="X87" s="19">
        <v>830443.83333333326</v>
      </c>
      <c r="Y87" s="29">
        <v>14045827.050000001</v>
      </c>
      <c r="Z87" s="26">
        <v>541967.16086432338</v>
      </c>
      <c r="AA87" s="26">
        <v>25612229.391156275</v>
      </c>
      <c r="AB87" s="19">
        <v>830443.83333333326</v>
      </c>
      <c r="AC87" s="29">
        <v>14045827.050000001</v>
      </c>
      <c r="AD87" s="26">
        <v>541967.16086432338</v>
      </c>
      <c r="AE87" s="26">
        <v>25612229.391156275</v>
      </c>
      <c r="AF87" s="19">
        <v>830443.83333333326</v>
      </c>
      <c r="AG87" s="29">
        <v>14045827.050000001</v>
      </c>
      <c r="AH87" s="26">
        <v>541967.16086432338</v>
      </c>
      <c r="AI87" s="26">
        <v>25612229.391156275</v>
      </c>
      <c r="AJ87" s="19">
        <v>830443.83333333326</v>
      </c>
      <c r="AK87" s="29">
        <v>14045827.050000001</v>
      </c>
      <c r="AL87" s="28">
        <v>14600000</v>
      </c>
      <c r="AM87">
        <v>31800000</v>
      </c>
      <c r="AN87">
        <v>52800000</v>
      </c>
    </row>
    <row r="88" spans="1:40" x14ac:dyDescent="0.2">
      <c r="A88" s="18">
        <v>44264</v>
      </c>
      <c r="B88" s="19">
        <v>0</v>
      </c>
      <c r="C88" s="19">
        <v>0</v>
      </c>
      <c r="D88" s="26" t="e">
        <v>#N/A</v>
      </c>
      <c r="E88" s="29" t="e">
        <v>#N/A</v>
      </c>
      <c r="F88" s="19">
        <v>450000</v>
      </c>
      <c r="G88" s="19">
        <v>25108614.999999978</v>
      </c>
      <c r="H88" s="19">
        <v>843712</v>
      </c>
      <c r="I88" s="29">
        <v>14374803.65</v>
      </c>
      <c r="J88" s="19">
        <v>500000</v>
      </c>
      <c r="K88" s="19">
        <v>25885460.92436967</v>
      </c>
      <c r="L88" s="19">
        <v>843712</v>
      </c>
      <c r="M88" s="29">
        <v>14374803.65</v>
      </c>
      <c r="N88" s="26">
        <v>546548.74549818039</v>
      </c>
      <c r="O88" s="26">
        <v>26145509.969987787</v>
      </c>
      <c r="P88" s="19">
        <v>843712</v>
      </c>
      <c r="Q88" s="29">
        <v>14374803.65</v>
      </c>
      <c r="R88" s="26">
        <v>546548.74549818039</v>
      </c>
      <c r="S88" s="26">
        <v>26145509.969987787</v>
      </c>
      <c r="T88" s="19">
        <v>843712</v>
      </c>
      <c r="U88" s="29">
        <v>14374803.65</v>
      </c>
      <c r="V88" s="26">
        <v>546548.74549818039</v>
      </c>
      <c r="W88" s="26">
        <v>26145509.969987787</v>
      </c>
      <c r="X88" s="19">
        <v>843712</v>
      </c>
      <c r="Y88" s="29">
        <v>14374803.65</v>
      </c>
      <c r="Z88" s="26">
        <v>546548.74549818039</v>
      </c>
      <c r="AA88" s="26">
        <v>26145509.969987787</v>
      </c>
      <c r="AB88" s="19">
        <v>843712</v>
      </c>
      <c r="AC88" s="29">
        <v>14374803.65</v>
      </c>
      <c r="AD88" s="26">
        <v>546548.74549818039</v>
      </c>
      <c r="AE88" s="26">
        <v>26145509.969987787</v>
      </c>
      <c r="AF88" s="19">
        <v>843712</v>
      </c>
      <c r="AG88" s="29">
        <v>14374803.65</v>
      </c>
      <c r="AH88" s="26">
        <v>546548.74549818039</v>
      </c>
      <c r="AI88" s="26">
        <v>26145509.969987787</v>
      </c>
      <c r="AJ88" s="19">
        <v>843712</v>
      </c>
      <c r="AK88" s="29">
        <v>14374803.65</v>
      </c>
      <c r="AL88" s="28">
        <v>14600000</v>
      </c>
      <c r="AM88">
        <v>31800000</v>
      </c>
      <c r="AN88">
        <v>52800000</v>
      </c>
    </row>
    <row r="89" spans="1:40" x14ac:dyDescent="0.2">
      <c r="A89" s="18">
        <v>44265</v>
      </c>
      <c r="B89" s="19">
        <v>0</v>
      </c>
      <c r="C89" s="19">
        <v>0</v>
      </c>
      <c r="D89" s="26" t="e">
        <v>#N/A</v>
      </c>
      <c r="E89" s="29" t="e">
        <v>#N/A</v>
      </c>
      <c r="F89" s="19">
        <v>450000</v>
      </c>
      <c r="G89" s="19">
        <v>25545346.83333331</v>
      </c>
      <c r="H89" s="19">
        <v>856980.16666666663</v>
      </c>
      <c r="I89" s="29">
        <v>14809460</v>
      </c>
      <c r="J89" s="19">
        <v>500000</v>
      </c>
      <c r="K89" s="19">
        <v>26372192.757703003</v>
      </c>
      <c r="L89" s="19">
        <v>856980.16666666663</v>
      </c>
      <c r="M89" s="29">
        <v>14809460</v>
      </c>
      <c r="N89" s="26">
        <v>550000</v>
      </c>
      <c r="O89" s="26">
        <v>26682241.803321119</v>
      </c>
      <c r="P89" s="19">
        <v>856980.16666666663</v>
      </c>
      <c r="Q89" s="29">
        <v>14809460</v>
      </c>
      <c r="R89" s="26">
        <v>551130.3301320374</v>
      </c>
      <c r="S89" s="26">
        <v>26683372.133453157</v>
      </c>
      <c r="T89" s="19">
        <v>856980.16666666663</v>
      </c>
      <c r="U89" s="29">
        <v>14809460</v>
      </c>
      <c r="V89" s="26">
        <v>551130.3301320374</v>
      </c>
      <c r="W89" s="26">
        <v>26683372.133453157</v>
      </c>
      <c r="X89" s="19">
        <v>856980.16666666663</v>
      </c>
      <c r="Y89" s="29">
        <v>14809460</v>
      </c>
      <c r="Z89" s="26">
        <v>551130.3301320374</v>
      </c>
      <c r="AA89" s="26">
        <v>26683372.133453157</v>
      </c>
      <c r="AB89" s="19">
        <v>856980.16666666663</v>
      </c>
      <c r="AC89" s="29">
        <v>14809460</v>
      </c>
      <c r="AD89" s="26">
        <v>551130.3301320374</v>
      </c>
      <c r="AE89" s="26">
        <v>26683372.133453157</v>
      </c>
      <c r="AF89" s="19">
        <v>856980.16666666663</v>
      </c>
      <c r="AG89" s="29">
        <v>14809460</v>
      </c>
      <c r="AH89" s="26">
        <v>551130.3301320374</v>
      </c>
      <c r="AI89" s="26">
        <v>26683372.133453157</v>
      </c>
      <c r="AJ89" s="19">
        <v>856980.16666666663</v>
      </c>
      <c r="AK89" s="29">
        <v>14809460</v>
      </c>
      <c r="AL89" s="28">
        <v>14600000</v>
      </c>
      <c r="AM89">
        <v>31800000</v>
      </c>
      <c r="AN89">
        <v>52800000</v>
      </c>
    </row>
    <row r="90" spans="1:40" x14ac:dyDescent="0.2">
      <c r="A90" s="18">
        <v>44266</v>
      </c>
      <c r="B90" s="19">
        <v>0</v>
      </c>
      <c r="C90" s="19">
        <v>0</v>
      </c>
      <c r="D90" s="26" t="e">
        <v>#N/A</v>
      </c>
      <c r="E90" s="29" t="e">
        <v>#N/A</v>
      </c>
      <c r="F90" s="19">
        <v>450000</v>
      </c>
      <c r="G90" s="19">
        <v>25982078.666666642</v>
      </c>
      <c r="H90" s="19">
        <v>870248.33333333326</v>
      </c>
      <c r="I90" s="29">
        <v>15217461.950000001</v>
      </c>
      <c r="J90" s="19">
        <v>500000</v>
      </c>
      <c r="K90" s="19">
        <v>26858924.591036335</v>
      </c>
      <c r="L90" s="19">
        <v>870248.33333333326</v>
      </c>
      <c r="M90" s="29">
        <v>15217461.950000001</v>
      </c>
      <c r="N90" s="26">
        <v>550000</v>
      </c>
      <c r="O90" s="26">
        <v>27218973.636654451</v>
      </c>
      <c r="P90" s="19">
        <v>870248.33333333326</v>
      </c>
      <c r="Q90" s="29">
        <v>15217461.950000001</v>
      </c>
      <c r="R90" s="26">
        <v>555711.91476589441</v>
      </c>
      <c r="S90" s="26">
        <v>27225815.881552383</v>
      </c>
      <c r="T90" s="19">
        <v>870248.33333333326</v>
      </c>
      <c r="U90" s="29">
        <v>15217461.950000001</v>
      </c>
      <c r="V90" s="26">
        <v>555711.91476589441</v>
      </c>
      <c r="W90" s="26">
        <v>27225815.881552383</v>
      </c>
      <c r="X90" s="19">
        <v>870248.33333333326</v>
      </c>
      <c r="Y90" s="29">
        <v>15217461.950000001</v>
      </c>
      <c r="Z90" s="26">
        <v>555711.91476589441</v>
      </c>
      <c r="AA90" s="26">
        <v>27225815.881552383</v>
      </c>
      <c r="AB90" s="19">
        <v>870248.33333333326</v>
      </c>
      <c r="AC90" s="29">
        <v>15217461.950000001</v>
      </c>
      <c r="AD90" s="26">
        <v>555711.91476589441</v>
      </c>
      <c r="AE90" s="26">
        <v>27225815.881552383</v>
      </c>
      <c r="AF90" s="19">
        <v>870248.33333333326</v>
      </c>
      <c r="AG90" s="29">
        <v>15217461.950000001</v>
      </c>
      <c r="AH90" s="26">
        <v>555711.91476589441</v>
      </c>
      <c r="AI90" s="26">
        <v>27225815.881552383</v>
      </c>
      <c r="AJ90" s="19">
        <v>870248.33333333326</v>
      </c>
      <c r="AK90" s="29">
        <v>15217461.950000001</v>
      </c>
      <c r="AL90" s="28">
        <v>14600000</v>
      </c>
      <c r="AM90">
        <v>31800000</v>
      </c>
      <c r="AN90">
        <v>52800000</v>
      </c>
    </row>
    <row r="91" spans="1:40" x14ac:dyDescent="0.2">
      <c r="A91" s="18">
        <v>44267</v>
      </c>
      <c r="B91" s="19">
        <v>0</v>
      </c>
      <c r="C91" s="19">
        <v>0</v>
      </c>
      <c r="D91" s="26" t="e">
        <v>#N/A</v>
      </c>
      <c r="E91" s="29" t="e">
        <v>#N/A</v>
      </c>
      <c r="F91" s="19">
        <v>450000</v>
      </c>
      <c r="G91" s="19">
        <v>26418810.499999974</v>
      </c>
      <c r="H91" s="19">
        <v>883516.5</v>
      </c>
      <c r="I91" s="29">
        <v>15552942.050000001</v>
      </c>
      <c r="J91" s="19">
        <v>500000</v>
      </c>
      <c r="K91" s="19">
        <v>27345656.424369667</v>
      </c>
      <c r="L91" s="19">
        <v>883516.5</v>
      </c>
      <c r="M91" s="29">
        <v>15552942.050000001</v>
      </c>
      <c r="N91" s="26">
        <v>550000</v>
      </c>
      <c r="O91" s="26">
        <v>27755705.469987784</v>
      </c>
      <c r="P91" s="19">
        <v>883516.5</v>
      </c>
      <c r="Q91" s="29">
        <v>15552942.050000001</v>
      </c>
      <c r="R91" s="26">
        <v>560293.49939975142</v>
      </c>
      <c r="S91" s="26">
        <v>27772841.214285467</v>
      </c>
      <c r="T91" s="19">
        <v>883516.5</v>
      </c>
      <c r="U91" s="29">
        <v>15552942.050000001</v>
      </c>
      <c r="V91" s="26">
        <v>560293.49939975142</v>
      </c>
      <c r="W91" s="26">
        <v>27772841.214285467</v>
      </c>
      <c r="X91" s="19">
        <v>883516.5</v>
      </c>
      <c r="Y91" s="29">
        <v>15552942.050000001</v>
      </c>
      <c r="Z91" s="26">
        <v>560293.49939975142</v>
      </c>
      <c r="AA91" s="26">
        <v>27772841.214285467</v>
      </c>
      <c r="AB91" s="19">
        <v>883516.5</v>
      </c>
      <c r="AC91" s="29">
        <v>15552942.050000001</v>
      </c>
      <c r="AD91" s="26">
        <v>560293.49939975142</v>
      </c>
      <c r="AE91" s="26">
        <v>27772841.214285467</v>
      </c>
      <c r="AF91" s="19">
        <v>883516.5</v>
      </c>
      <c r="AG91" s="29">
        <v>15552942.050000001</v>
      </c>
      <c r="AH91" s="26">
        <v>560293.49939975142</v>
      </c>
      <c r="AI91" s="26">
        <v>27772841.214285467</v>
      </c>
      <c r="AJ91" s="19">
        <v>883516.5</v>
      </c>
      <c r="AK91" s="29">
        <v>15552942.050000001</v>
      </c>
      <c r="AL91" s="28">
        <v>14600000</v>
      </c>
      <c r="AM91">
        <v>31800000</v>
      </c>
      <c r="AN91">
        <v>52800000</v>
      </c>
    </row>
    <row r="92" spans="1:40" x14ac:dyDescent="0.2">
      <c r="A92" s="18">
        <v>44268</v>
      </c>
      <c r="B92" s="19">
        <v>0</v>
      </c>
      <c r="C92" s="19">
        <v>0</v>
      </c>
      <c r="D92" s="26" t="e">
        <v>#N/A</v>
      </c>
      <c r="E92" s="29" t="e">
        <v>#N/A</v>
      </c>
      <c r="F92" s="19">
        <v>450000</v>
      </c>
      <c r="G92" s="19">
        <v>26855542.333333306</v>
      </c>
      <c r="H92" s="19">
        <v>896784.66666666663</v>
      </c>
      <c r="I92" s="29">
        <v>15946664.108333332</v>
      </c>
      <c r="J92" s="19">
        <v>500000</v>
      </c>
      <c r="K92" s="19">
        <v>27832388.257702999</v>
      </c>
      <c r="L92" s="19">
        <v>896784.66666666663</v>
      </c>
      <c r="M92" s="29">
        <v>15963459.734383736</v>
      </c>
      <c r="N92" s="26">
        <v>550000</v>
      </c>
      <c r="O92" s="26">
        <v>28292437.303321116</v>
      </c>
      <c r="P92" s="19">
        <v>896784.66666666663</v>
      </c>
      <c r="Q92" s="29">
        <v>15963459.734383736</v>
      </c>
      <c r="R92" s="26">
        <v>564875.08403360844</v>
      </c>
      <c r="S92" s="26">
        <v>28324448.131652407</v>
      </c>
      <c r="T92" s="19">
        <v>896784.66666666663</v>
      </c>
      <c r="U92" s="29">
        <v>15963459.734383736</v>
      </c>
      <c r="V92" s="26">
        <v>564875.08403360844</v>
      </c>
      <c r="W92" s="26">
        <v>28324448.131652407</v>
      </c>
      <c r="X92" s="19">
        <v>896784.66666666663</v>
      </c>
      <c r="Y92" s="29">
        <v>15963459.734383736</v>
      </c>
      <c r="Z92" s="26">
        <v>564875.08403360844</v>
      </c>
      <c r="AA92" s="26">
        <v>28324448.131652407</v>
      </c>
      <c r="AB92" s="19">
        <v>896784.66666666663</v>
      </c>
      <c r="AC92" s="29">
        <v>15963459.734383736</v>
      </c>
      <c r="AD92" s="26">
        <v>564875.08403360844</v>
      </c>
      <c r="AE92" s="26">
        <v>28324448.131652407</v>
      </c>
      <c r="AF92" s="19">
        <v>896784.66666666663</v>
      </c>
      <c r="AG92" s="29">
        <v>15963459.734383736</v>
      </c>
      <c r="AH92" s="26">
        <v>564875.08403360844</v>
      </c>
      <c r="AI92" s="26">
        <v>28324448.131652407</v>
      </c>
      <c r="AJ92" s="19">
        <v>896784.66666666663</v>
      </c>
      <c r="AK92" s="29">
        <v>15963459.734383736</v>
      </c>
      <c r="AL92" s="28">
        <v>14600000</v>
      </c>
      <c r="AM92">
        <v>31800000</v>
      </c>
      <c r="AN92">
        <v>52800000</v>
      </c>
    </row>
    <row r="93" spans="1:40" x14ac:dyDescent="0.2">
      <c r="A93" s="18">
        <v>44269</v>
      </c>
      <c r="B93" s="19">
        <v>0</v>
      </c>
      <c r="C93" s="19">
        <v>0</v>
      </c>
      <c r="D93" s="26" t="e">
        <v>#N/A</v>
      </c>
      <c r="E93" s="29" t="e">
        <v>#N/A</v>
      </c>
      <c r="F93" s="19">
        <v>450000</v>
      </c>
      <c r="G93" s="19">
        <v>27292274.166666638</v>
      </c>
      <c r="H93" s="19">
        <v>910052.83333333326</v>
      </c>
      <c r="I93" s="29">
        <v>16340386.166666664</v>
      </c>
      <c r="J93" s="19">
        <v>500000</v>
      </c>
      <c r="K93" s="19">
        <v>28319120.091036331</v>
      </c>
      <c r="L93" s="19">
        <v>910052.83333333326</v>
      </c>
      <c r="M93" s="29">
        <v>16378100.844937943</v>
      </c>
      <c r="N93" s="26">
        <v>550000</v>
      </c>
      <c r="O93" s="26">
        <v>28829169.136654448</v>
      </c>
      <c r="P93" s="19">
        <v>910052.83333333326</v>
      </c>
      <c r="Q93" s="29">
        <v>16378100.844937943</v>
      </c>
      <c r="R93" s="26">
        <v>569456.66866746545</v>
      </c>
      <c r="S93" s="26">
        <v>28880636.633653205</v>
      </c>
      <c r="T93" s="19">
        <v>910052.83333333326</v>
      </c>
      <c r="U93" s="29">
        <v>16378100.844937943</v>
      </c>
      <c r="V93" s="26">
        <v>569456.66866746545</v>
      </c>
      <c r="W93" s="26">
        <v>28880636.633653205</v>
      </c>
      <c r="X93" s="19">
        <v>910052.83333333326</v>
      </c>
      <c r="Y93" s="29">
        <v>16378100.844937943</v>
      </c>
      <c r="Z93" s="26">
        <v>569456.66866746545</v>
      </c>
      <c r="AA93" s="26">
        <v>28880636.633653205</v>
      </c>
      <c r="AB93" s="19">
        <v>910052.83333333326</v>
      </c>
      <c r="AC93" s="29">
        <v>16378100.844937943</v>
      </c>
      <c r="AD93" s="26">
        <v>569456.66866746545</v>
      </c>
      <c r="AE93" s="26">
        <v>28880636.633653205</v>
      </c>
      <c r="AF93" s="19">
        <v>910052.83333333326</v>
      </c>
      <c r="AG93" s="29">
        <v>16378100.844937943</v>
      </c>
      <c r="AH93" s="26">
        <v>569456.66866746545</v>
      </c>
      <c r="AI93" s="26">
        <v>28880636.633653205</v>
      </c>
      <c r="AJ93" s="19">
        <v>910052.83333333326</v>
      </c>
      <c r="AK93" s="29">
        <v>16378100.844937943</v>
      </c>
      <c r="AL93" s="28">
        <v>14600000</v>
      </c>
      <c r="AM93">
        <v>31800000</v>
      </c>
      <c r="AN93">
        <v>52800000</v>
      </c>
    </row>
    <row r="94" spans="1:40" x14ac:dyDescent="0.2">
      <c r="A94" s="18">
        <v>44270</v>
      </c>
      <c r="B94" s="19">
        <v>0</v>
      </c>
      <c r="C94" s="19">
        <v>0</v>
      </c>
      <c r="D94" s="26" t="e">
        <v>#N/A</v>
      </c>
      <c r="E94" s="29" t="e">
        <v>#N/A</v>
      </c>
      <c r="F94" s="19">
        <v>450000</v>
      </c>
      <c r="G94" s="19">
        <v>27729005.99999997</v>
      </c>
      <c r="H94" s="19">
        <v>923321</v>
      </c>
      <c r="I94" s="29">
        <v>16734108.224999996</v>
      </c>
      <c r="J94" s="19">
        <v>500000</v>
      </c>
      <c r="K94" s="19">
        <v>28805851.924369663</v>
      </c>
      <c r="L94" s="19">
        <v>923321</v>
      </c>
      <c r="M94" s="29">
        <v>16796865.381662622</v>
      </c>
      <c r="N94" s="26">
        <v>550000</v>
      </c>
      <c r="O94" s="26">
        <v>29365900.96998778</v>
      </c>
      <c r="P94" s="19">
        <v>923321</v>
      </c>
      <c r="Q94" s="29">
        <v>16796865.381662622</v>
      </c>
      <c r="R94" s="26">
        <v>574038.25330132246</v>
      </c>
      <c r="S94" s="26">
        <v>29441406.720287859</v>
      </c>
      <c r="T94" s="19">
        <v>923321</v>
      </c>
      <c r="U94" s="29">
        <v>16796865.381662622</v>
      </c>
      <c r="V94" s="26">
        <v>574038.25330132246</v>
      </c>
      <c r="W94" s="26">
        <v>29441406.720287859</v>
      </c>
      <c r="X94" s="19">
        <v>923321</v>
      </c>
      <c r="Y94" s="29">
        <v>16796865.381662622</v>
      </c>
      <c r="Z94" s="26">
        <v>574038.25330132246</v>
      </c>
      <c r="AA94" s="26">
        <v>29441406.720287859</v>
      </c>
      <c r="AB94" s="19">
        <v>923321</v>
      </c>
      <c r="AC94" s="29">
        <v>16796865.381662622</v>
      </c>
      <c r="AD94" s="26">
        <v>574038.25330132246</v>
      </c>
      <c r="AE94" s="26">
        <v>29441406.720287859</v>
      </c>
      <c r="AF94" s="19">
        <v>923321</v>
      </c>
      <c r="AG94" s="29">
        <v>16796865.381662622</v>
      </c>
      <c r="AH94" s="26">
        <v>574038.25330132246</v>
      </c>
      <c r="AI94" s="26">
        <v>29441406.720287859</v>
      </c>
      <c r="AJ94" s="19">
        <v>923321</v>
      </c>
      <c r="AK94" s="29">
        <v>16796865.381662622</v>
      </c>
      <c r="AL94" s="28">
        <v>14600000</v>
      </c>
      <c r="AM94">
        <v>31800000</v>
      </c>
      <c r="AN94">
        <v>52800000</v>
      </c>
    </row>
    <row r="95" spans="1:40" x14ac:dyDescent="0.2">
      <c r="A95" s="18">
        <v>44271</v>
      </c>
      <c r="B95" s="19">
        <v>0</v>
      </c>
      <c r="C95" s="19">
        <v>0</v>
      </c>
      <c r="D95" s="26" t="e">
        <v>#N/A</v>
      </c>
      <c r="E95" s="29" t="e">
        <v>#N/A</v>
      </c>
      <c r="F95" s="19">
        <v>450000</v>
      </c>
      <c r="G95" s="19">
        <v>28165737.833333302</v>
      </c>
      <c r="H95" s="19">
        <v>936589.16666666663</v>
      </c>
      <c r="I95" s="29">
        <v>17127830.283333328</v>
      </c>
      <c r="J95" s="19">
        <v>500000</v>
      </c>
      <c r="K95" s="19">
        <v>29292583.757702995</v>
      </c>
      <c r="L95" s="19">
        <v>936589.16666666663</v>
      </c>
      <c r="M95" s="29">
        <v>17219753.344557773</v>
      </c>
      <c r="N95" s="26">
        <v>550000</v>
      </c>
      <c r="O95" s="26">
        <v>29902632.803321112</v>
      </c>
      <c r="P95" s="19">
        <v>936589.16666666663</v>
      </c>
      <c r="Q95" s="29">
        <v>17219753.344557773</v>
      </c>
      <c r="R95" s="26">
        <v>578619.83793514967</v>
      </c>
      <c r="S95" s="26">
        <v>30006758.391556341</v>
      </c>
      <c r="T95" s="19">
        <v>936589.16666666663</v>
      </c>
      <c r="U95" s="29">
        <v>17219753.344557773</v>
      </c>
      <c r="V95" s="26">
        <v>578619.83793514967</v>
      </c>
      <c r="W95" s="26">
        <v>30006758.391556341</v>
      </c>
      <c r="X95" s="19">
        <v>936589.16666666663</v>
      </c>
      <c r="Y95" s="29">
        <v>17219753.344557773</v>
      </c>
      <c r="Z95" s="26">
        <v>578619.83793514967</v>
      </c>
      <c r="AA95" s="26">
        <v>30006758.391556341</v>
      </c>
      <c r="AB95" s="19">
        <v>936589.16666666663</v>
      </c>
      <c r="AC95" s="29">
        <v>17219753.344557773</v>
      </c>
      <c r="AD95" s="26">
        <v>578619.83793514967</v>
      </c>
      <c r="AE95" s="26">
        <v>30006758.391556341</v>
      </c>
      <c r="AF95" s="19">
        <v>936589.16666666663</v>
      </c>
      <c r="AG95" s="29">
        <v>17219753.344557773</v>
      </c>
      <c r="AH95" s="26">
        <v>578619.83793514967</v>
      </c>
      <c r="AI95" s="26">
        <v>30006758.391556341</v>
      </c>
      <c r="AJ95" s="19">
        <v>936589.16666666663</v>
      </c>
      <c r="AK95" s="29">
        <v>17219753.344557773</v>
      </c>
      <c r="AL95" s="28">
        <v>14600000</v>
      </c>
      <c r="AM95">
        <v>31800000</v>
      </c>
      <c r="AN95">
        <v>52800000</v>
      </c>
    </row>
    <row r="96" spans="1:40" x14ac:dyDescent="0.2">
      <c r="A96" s="18">
        <v>44272</v>
      </c>
      <c r="B96" s="19">
        <v>0</v>
      </c>
      <c r="C96" s="19">
        <v>0</v>
      </c>
      <c r="D96" s="26" t="e">
        <v>#N/A</v>
      </c>
      <c r="E96" s="29" t="e">
        <v>#N/A</v>
      </c>
      <c r="F96" s="19">
        <v>450000</v>
      </c>
      <c r="G96" s="19">
        <v>28602469.666666634</v>
      </c>
      <c r="H96" s="19">
        <v>949857.33333333326</v>
      </c>
      <c r="I96" s="29">
        <v>17521552.341666661</v>
      </c>
      <c r="J96" s="19">
        <v>500000</v>
      </c>
      <c r="K96" s="19">
        <v>29779315.591036327</v>
      </c>
      <c r="L96" s="19">
        <v>949857.33333333326</v>
      </c>
      <c r="M96" s="29">
        <v>17646764.733623393</v>
      </c>
      <c r="N96" s="26">
        <v>550000</v>
      </c>
      <c r="O96" s="26">
        <v>30439364.636654444</v>
      </c>
      <c r="P96" s="19">
        <v>949857.33333333326</v>
      </c>
      <c r="Q96" s="29">
        <v>17646764.733623393</v>
      </c>
      <c r="R96" s="26">
        <v>583201.42256900668</v>
      </c>
      <c r="S96" s="26">
        <v>30576691.64745868</v>
      </c>
      <c r="T96" s="19">
        <v>949857.33333333326</v>
      </c>
      <c r="U96" s="29">
        <v>17646764.733623393</v>
      </c>
      <c r="V96" s="26">
        <v>583201.42256900668</v>
      </c>
      <c r="W96" s="26">
        <v>30576691.64745868</v>
      </c>
      <c r="X96" s="19">
        <v>949857.33333333326</v>
      </c>
      <c r="Y96" s="29">
        <v>17646764.733623393</v>
      </c>
      <c r="Z96" s="26">
        <v>583201.42256900668</v>
      </c>
      <c r="AA96" s="26">
        <v>30576691.64745868</v>
      </c>
      <c r="AB96" s="19">
        <v>949857.33333333326</v>
      </c>
      <c r="AC96" s="29">
        <v>17646764.733623393</v>
      </c>
      <c r="AD96" s="26">
        <v>583201.42256900668</v>
      </c>
      <c r="AE96" s="26">
        <v>30576691.64745868</v>
      </c>
      <c r="AF96" s="19">
        <v>949857.33333333326</v>
      </c>
      <c r="AG96" s="29">
        <v>17646764.733623393</v>
      </c>
      <c r="AH96" s="26">
        <v>583201.42256900668</v>
      </c>
      <c r="AI96" s="26">
        <v>30576691.64745868</v>
      </c>
      <c r="AJ96" s="19">
        <v>949857.33333333326</v>
      </c>
      <c r="AK96" s="29">
        <v>17646764.733623393</v>
      </c>
      <c r="AL96" s="28">
        <v>14600000</v>
      </c>
      <c r="AM96">
        <v>31800000</v>
      </c>
      <c r="AN96">
        <v>52800000</v>
      </c>
    </row>
    <row r="97" spans="1:40" x14ac:dyDescent="0.2">
      <c r="A97" s="18">
        <v>44273</v>
      </c>
      <c r="B97" s="19">
        <v>0</v>
      </c>
      <c r="C97" s="19">
        <v>0</v>
      </c>
      <c r="D97" s="26" t="e">
        <v>#N/A</v>
      </c>
      <c r="E97" s="29" t="e">
        <v>#N/A</v>
      </c>
      <c r="F97" s="19">
        <v>450000</v>
      </c>
      <c r="G97" s="19">
        <v>29039201.499999966</v>
      </c>
      <c r="H97" s="19">
        <v>963125.5</v>
      </c>
      <c r="I97" s="29">
        <v>17915274.399999995</v>
      </c>
      <c r="J97" s="19">
        <v>500000</v>
      </c>
      <c r="K97" s="19">
        <v>30266047.424369659</v>
      </c>
      <c r="L97" s="19">
        <v>963125.5</v>
      </c>
      <c r="M97" s="29">
        <v>18077899.548859484</v>
      </c>
      <c r="N97" s="26">
        <v>550000</v>
      </c>
      <c r="O97" s="26">
        <v>30976096.469987776</v>
      </c>
      <c r="P97" s="19">
        <v>963125.5</v>
      </c>
      <c r="Q97" s="29">
        <v>18077899.548859484</v>
      </c>
      <c r="R97" s="26">
        <v>587783.00720286369</v>
      </c>
      <c r="S97" s="26">
        <v>31151206.487994876</v>
      </c>
      <c r="T97" s="19">
        <v>963125.5</v>
      </c>
      <c r="U97" s="29">
        <v>18077899.548859484</v>
      </c>
      <c r="V97" s="26">
        <v>587783.00720286369</v>
      </c>
      <c r="W97" s="26">
        <v>31151206.487994876</v>
      </c>
      <c r="X97" s="19">
        <v>963125.5</v>
      </c>
      <c r="Y97" s="29">
        <v>18077899.548859484</v>
      </c>
      <c r="Z97" s="26">
        <v>587783.00720286369</v>
      </c>
      <c r="AA97" s="26">
        <v>31151206.487994876</v>
      </c>
      <c r="AB97" s="19">
        <v>963125.5</v>
      </c>
      <c r="AC97" s="29">
        <v>18077899.548859484</v>
      </c>
      <c r="AD97" s="26">
        <v>587783.00720286369</v>
      </c>
      <c r="AE97" s="26">
        <v>31151206.487994876</v>
      </c>
      <c r="AF97" s="19">
        <v>963125.5</v>
      </c>
      <c r="AG97" s="29">
        <v>18077899.548859484</v>
      </c>
      <c r="AH97" s="26">
        <v>587783.00720286369</v>
      </c>
      <c r="AI97" s="26">
        <v>31151206.487994876</v>
      </c>
      <c r="AJ97" s="19">
        <v>963125.5</v>
      </c>
      <c r="AK97" s="29">
        <v>18077899.548859484</v>
      </c>
      <c r="AL97" s="28">
        <v>14600000</v>
      </c>
      <c r="AM97">
        <v>31800000</v>
      </c>
      <c r="AN97">
        <v>52800000</v>
      </c>
    </row>
    <row r="98" spans="1:40" x14ac:dyDescent="0.2">
      <c r="A98" s="18">
        <v>44274</v>
      </c>
      <c r="B98" s="19">
        <v>0</v>
      </c>
      <c r="C98" s="19">
        <v>0</v>
      </c>
      <c r="D98" s="26" t="e">
        <v>#N/A</v>
      </c>
      <c r="E98" s="29" t="e">
        <v>#N/A</v>
      </c>
      <c r="F98" s="19">
        <v>450000</v>
      </c>
      <c r="G98" s="19">
        <v>29475933.333333299</v>
      </c>
      <c r="H98" s="19">
        <v>976393.66666666663</v>
      </c>
      <c r="I98" s="29">
        <v>18308996.458333328</v>
      </c>
      <c r="J98" s="19">
        <v>500000</v>
      </c>
      <c r="K98" s="19">
        <v>30752779.257702991</v>
      </c>
      <c r="L98" s="19">
        <v>976393.66666666663</v>
      </c>
      <c r="M98" s="29">
        <v>18513157.790266052</v>
      </c>
      <c r="N98" s="26">
        <v>550000</v>
      </c>
      <c r="O98" s="26">
        <v>31512828.303321108</v>
      </c>
      <c r="P98" s="19">
        <v>976393.66666666663</v>
      </c>
      <c r="Q98" s="29">
        <v>18513157.790266052</v>
      </c>
      <c r="R98" s="26">
        <v>592364.59183672071</v>
      </c>
      <c r="S98" s="26">
        <v>31730302.913164929</v>
      </c>
      <c r="T98" s="19">
        <v>976393.66666666663</v>
      </c>
      <c r="U98" s="29">
        <v>18513157.790266052</v>
      </c>
      <c r="V98" s="26">
        <v>592364.59183672071</v>
      </c>
      <c r="W98" s="26">
        <v>31730302.913164929</v>
      </c>
      <c r="X98" s="19">
        <v>976393.66666666663</v>
      </c>
      <c r="Y98" s="29">
        <v>18513157.790266052</v>
      </c>
      <c r="Z98" s="26">
        <v>592364.59183672071</v>
      </c>
      <c r="AA98" s="26">
        <v>31730302.913164929</v>
      </c>
      <c r="AB98" s="19">
        <v>976393.66666666663</v>
      </c>
      <c r="AC98" s="29">
        <v>18513157.790266052</v>
      </c>
      <c r="AD98" s="26">
        <v>592364.59183672071</v>
      </c>
      <c r="AE98" s="26">
        <v>31730302.913164929</v>
      </c>
      <c r="AF98" s="19">
        <v>976393.66666666663</v>
      </c>
      <c r="AG98" s="29">
        <v>18513157.790266052</v>
      </c>
      <c r="AH98" s="26">
        <v>592364.59183672071</v>
      </c>
      <c r="AI98" s="26">
        <v>31730302.913164929</v>
      </c>
      <c r="AJ98" s="19">
        <v>976393.66666666663</v>
      </c>
      <c r="AK98" s="29">
        <v>18513157.790266052</v>
      </c>
      <c r="AL98" s="28">
        <v>14600000</v>
      </c>
      <c r="AM98">
        <v>31800000</v>
      </c>
      <c r="AN98">
        <v>52800000</v>
      </c>
    </row>
    <row r="99" spans="1:40" x14ac:dyDescent="0.2">
      <c r="A99" s="18">
        <v>44275</v>
      </c>
      <c r="B99" s="19">
        <v>0</v>
      </c>
      <c r="C99" s="19">
        <v>0</v>
      </c>
      <c r="D99" s="26" t="e">
        <v>#N/A</v>
      </c>
      <c r="E99" s="29" t="e">
        <v>#N/A</v>
      </c>
      <c r="F99" s="19">
        <v>450000</v>
      </c>
      <c r="G99" s="19">
        <v>29912665.166666631</v>
      </c>
      <c r="H99" s="19">
        <v>989661.83333333326</v>
      </c>
      <c r="I99" s="29">
        <v>18702718.516666658</v>
      </c>
      <c r="J99" s="19">
        <v>500000</v>
      </c>
      <c r="K99" s="19">
        <v>31239511.091036323</v>
      </c>
      <c r="L99" s="19">
        <v>989661.83333333326</v>
      </c>
      <c r="M99" s="29">
        <v>18951879.848599382</v>
      </c>
      <c r="N99" s="26">
        <v>550000</v>
      </c>
      <c r="O99" s="26">
        <v>32049560.13665444</v>
      </c>
      <c r="P99" s="19">
        <v>989661.83333333326</v>
      </c>
      <c r="Q99" s="29">
        <v>18952539.457843058</v>
      </c>
      <c r="R99" s="26">
        <v>596946.17647057772</v>
      </c>
      <c r="S99" s="26">
        <v>32313980.922968838</v>
      </c>
      <c r="T99" s="19">
        <v>989661.83333333326</v>
      </c>
      <c r="U99" s="29">
        <v>18952539.457843058</v>
      </c>
      <c r="V99" s="26">
        <v>596946.17647057772</v>
      </c>
      <c r="W99" s="26">
        <v>32313980.922968838</v>
      </c>
      <c r="X99" s="19">
        <v>989661.83333333326</v>
      </c>
      <c r="Y99" s="29">
        <v>18952539.457843058</v>
      </c>
      <c r="Z99" s="26">
        <v>596946.17647057772</v>
      </c>
      <c r="AA99" s="26">
        <v>32313980.922968838</v>
      </c>
      <c r="AB99" s="19">
        <v>989661.83333333326</v>
      </c>
      <c r="AC99" s="29">
        <v>18952539.457843058</v>
      </c>
      <c r="AD99" s="26">
        <v>596946.17647057772</v>
      </c>
      <c r="AE99" s="26">
        <v>32313980.922968838</v>
      </c>
      <c r="AF99" s="19">
        <v>989661.83333333326</v>
      </c>
      <c r="AG99" s="29">
        <v>18952539.457843058</v>
      </c>
      <c r="AH99" s="26">
        <v>596946.17647057772</v>
      </c>
      <c r="AI99" s="26">
        <v>32313980.922968838</v>
      </c>
      <c r="AJ99" s="19">
        <v>989661.83333333326</v>
      </c>
      <c r="AK99" s="29">
        <v>18952539.457843058</v>
      </c>
      <c r="AL99" s="28">
        <v>14600000</v>
      </c>
      <c r="AM99">
        <v>31800000</v>
      </c>
      <c r="AN99">
        <v>52800000</v>
      </c>
    </row>
    <row r="100" spans="1:40" x14ac:dyDescent="0.2">
      <c r="A100" s="18">
        <v>44276</v>
      </c>
      <c r="B100" s="19">
        <v>0</v>
      </c>
      <c r="C100" s="19">
        <v>0</v>
      </c>
      <c r="D100" s="26" t="e">
        <v>#N/A</v>
      </c>
      <c r="E100" s="29" t="e">
        <v>#N/A</v>
      </c>
      <c r="F100" s="19">
        <v>450000</v>
      </c>
      <c r="G100" s="19">
        <v>30349396.999999963</v>
      </c>
      <c r="H100" s="19">
        <v>1002930</v>
      </c>
      <c r="I100" s="29">
        <v>19096440.574999992</v>
      </c>
      <c r="J100" s="19">
        <v>500000</v>
      </c>
      <c r="K100" s="19">
        <v>31726242.924369656</v>
      </c>
      <c r="L100" s="19">
        <v>1002930</v>
      </c>
      <c r="M100" s="29">
        <v>19390601.906932715</v>
      </c>
      <c r="N100" s="26">
        <v>550000</v>
      </c>
      <c r="O100" s="26">
        <v>32586291.969987772</v>
      </c>
      <c r="P100" s="19">
        <v>1002930</v>
      </c>
      <c r="Q100" s="29">
        <v>19396044.55159054</v>
      </c>
      <c r="R100" s="26">
        <v>600000</v>
      </c>
      <c r="S100" s="26">
        <v>32900712.75630217</v>
      </c>
      <c r="T100" s="19">
        <v>1002930</v>
      </c>
      <c r="U100" s="29">
        <v>19396044.55159054</v>
      </c>
      <c r="V100" s="26">
        <v>601527.76110443473</v>
      </c>
      <c r="W100" s="26">
        <v>32902240.517406605</v>
      </c>
      <c r="X100" s="19">
        <v>1002930</v>
      </c>
      <c r="Y100" s="29">
        <v>19396044.55159054</v>
      </c>
      <c r="Z100" s="26">
        <v>601527.76110443473</v>
      </c>
      <c r="AA100" s="26">
        <v>32902240.517406605</v>
      </c>
      <c r="AB100" s="19">
        <v>1002930</v>
      </c>
      <c r="AC100" s="29">
        <v>19396044.55159054</v>
      </c>
      <c r="AD100" s="26">
        <v>601527.76110443473</v>
      </c>
      <c r="AE100" s="26">
        <v>32902240.517406605</v>
      </c>
      <c r="AF100" s="19">
        <v>1002930</v>
      </c>
      <c r="AG100" s="29">
        <v>19396044.55159054</v>
      </c>
      <c r="AH100" s="26">
        <v>601527.76110443473</v>
      </c>
      <c r="AI100" s="26">
        <v>32902240.517406605</v>
      </c>
      <c r="AJ100" s="19">
        <v>1002930</v>
      </c>
      <c r="AK100" s="29">
        <v>19396044.55159054</v>
      </c>
      <c r="AL100" s="28">
        <v>14600000</v>
      </c>
      <c r="AM100">
        <v>31800000</v>
      </c>
      <c r="AN100">
        <v>52800000</v>
      </c>
    </row>
    <row r="101" spans="1:40" x14ac:dyDescent="0.2">
      <c r="A101" s="18">
        <v>44277</v>
      </c>
      <c r="B101" s="19">
        <v>0</v>
      </c>
      <c r="C101" s="19">
        <v>0</v>
      </c>
      <c r="D101" s="26" t="e">
        <v>#N/A</v>
      </c>
      <c r="E101" s="29" t="e">
        <v>#N/A</v>
      </c>
      <c r="F101" s="19">
        <v>450000</v>
      </c>
      <c r="G101" s="19">
        <v>30745959.28571425</v>
      </c>
      <c r="H101" s="19">
        <v>1056367.7142857143</v>
      </c>
      <c r="I101" s="29">
        <v>19490162.633333322</v>
      </c>
      <c r="J101" s="19">
        <v>500000</v>
      </c>
      <c r="K101" s="19">
        <v>32172805.210083943</v>
      </c>
      <c r="L101" s="19">
        <v>1056367.7142857143</v>
      </c>
      <c r="M101" s="29">
        <v>19829323.965266045</v>
      </c>
      <c r="N101" s="26">
        <v>550000</v>
      </c>
      <c r="O101" s="26">
        <v>33082854.25570206</v>
      </c>
      <c r="P101" s="19">
        <v>1056367.7142857143</v>
      </c>
      <c r="Q101" s="29">
        <v>19843673.071508486</v>
      </c>
      <c r="R101" s="26">
        <v>600000</v>
      </c>
      <c r="S101" s="26">
        <v>33447275.042016458</v>
      </c>
      <c r="T101" s="19">
        <v>1056367.7142857143</v>
      </c>
      <c r="U101" s="29">
        <v>19843673.071508486</v>
      </c>
      <c r="V101" s="26">
        <v>606109.34573829174</v>
      </c>
      <c r="W101" s="26">
        <v>33454912.148859184</v>
      </c>
      <c r="X101" s="19">
        <v>1056367.7142857143</v>
      </c>
      <c r="Y101" s="29">
        <v>19843673.071508486</v>
      </c>
      <c r="Z101" s="26">
        <v>606109.34573829174</v>
      </c>
      <c r="AA101" s="26">
        <v>33454912.148859184</v>
      </c>
      <c r="AB101" s="19">
        <v>1056367.7142857143</v>
      </c>
      <c r="AC101" s="29">
        <v>19843673.071508486</v>
      </c>
      <c r="AD101" s="26">
        <v>606109.34573829174</v>
      </c>
      <c r="AE101" s="26">
        <v>33454912.148859184</v>
      </c>
      <c r="AF101" s="19">
        <v>1056367.7142857143</v>
      </c>
      <c r="AG101" s="29">
        <v>19843673.071508486</v>
      </c>
      <c r="AH101" s="26">
        <v>606109.34573829174</v>
      </c>
      <c r="AI101" s="26">
        <v>33454912.148859184</v>
      </c>
      <c r="AJ101" s="19">
        <v>1056367.7142857143</v>
      </c>
      <c r="AK101" s="29">
        <v>19843673.071508486</v>
      </c>
      <c r="AL101" s="28">
        <v>14600000</v>
      </c>
      <c r="AM101">
        <v>31800000</v>
      </c>
      <c r="AN101">
        <v>52800000</v>
      </c>
    </row>
    <row r="102" spans="1:40" x14ac:dyDescent="0.2">
      <c r="A102" s="18">
        <v>44278</v>
      </c>
      <c r="B102" s="19">
        <v>0</v>
      </c>
      <c r="C102" s="19">
        <v>0</v>
      </c>
      <c r="D102" s="26" t="e">
        <v>#N/A</v>
      </c>
      <c r="E102" s="29" t="e">
        <v>#N/A</v>
      </c>
      <c r="F102" s="19">
        <v>450000</v>
      </c>
      <c r="G102" s="19">
        <v>31142521.571428537</v>
      </c>
      <c r="H102" s="19">
        <v>1109805.4285714286</v>
      </c>
      <c r="I102" s="29">
        <v>19883884.691666655</v>
      </c>
      <c r="J102" s="19">
        <v>500000</v>
      </c>
      <c r="K102" s="19">
        <v>32619367.49579823</v>
      </c>
      <c r="L102" s="19">
        <v>1109805.4285714286</v>
      </c>
      <c r="M102" s="29">
        <v>20268046.023599379</v>
      </c>
      <c r="N102" s="26">
        <v>550000</v>
      </c>
      <c r="O102" s="26">
        <v>33579416.541416347</v>
      </c>
      <c r="P102" s="19">
        <v>1109805.4285714286</v>
      </c>
      <c r="Q102" s="29">
        <v>20295425.017596912</v>
      </c>
      <c r="R102" s="26">
        <v>600000</v>
      </c>
      <c r="S102" s="26">
        <v>33993837.327730745</v>
      </c>
      <c r="T102" s="19">
        <v>1109805.4285714286</v>
      </c>
      <c r="U102" s="29">
        <v>20295425.017596912</v>
      </c>
      <c r="V102" s="26">
        <v>610690.93037214875</v>
      </c>
      <c r="W102" s="26">
        <v>34012165.36494562</v>
      </c>
      <c r="X102" s="19">
        <v>1109805.4285714286</v>
      </c>
      <c r="Y102" s="29">
        <v>20295425.017596912</v>
      </c>
      <c r="Z102" s="26">
        <v>610690.93037214875</v>
      </c>
      <c r="AA102" s="26">
        <v>34012165.36494562</v>
      </c>
      <c r="AB102" s="19">
        <v>1109805.4285714286</v>
      </c>
      <c r="AC102" s="29">
        <v>20295425.017596912</v>
      </c>
      <c r="AD102" s="26">
        <v>610690.93037214875</v>
      </c>
      <c r="AE102" s="26">
        <v>34012165.36494562</v>
      </c>
      <c r="AF102" s="19">
        <v>1109805.4285714286</v>
      </c>
      <c r="AG102" s="29">
        <v>20295425.017596912</v>
      </c>
      <c r="AH102" s="26">
        <v>610690.93037214875</v>
      </c>
      <c r="AI102" s="26">
        <v>34012165.36494562</v>
      </c>
      <c r="AJ102" s="19">
        <v>1109805.4285714286</v>
      </c>
      <c r="AK102" s="29">
        <v>20295425.017596912</v>
      </c>
      <c r="AL102" s="28">
        <v>14600000</v>
      </c>
      <c r="AM102">
        <v>31800000</v>
      </c>
      <c r="AN102">
        <v>52800000</v>
      </c>
    </row>
    <row r="103" spans="1:40" x14ac:dyDescent="0.2">
      <c r="A103" s="18">
        <v>44279</v>
      </c>
      <c r="B103" s="19">
        <v>0</v>
      </c>
      <c r="C103" s="19">
        <v>0</v>
      </c>
      <c r="D103" s="26" t="e">
        <v>#N/A</v>
      </c>
      <c r="E103" s="29" t="e">
        <v>#N/A</v>
      </c>
      <c r="F103" s="19">
        <v>450000</v>
      </c>
      <c r="G103" s="19">
        <v>31539083.857142825</v>
      </c>
      <c r="H103" s="19">
        <v>1163243.1428571427</v>
      </c>
      <c r="I103" s="29">
        <v>20277606.749999985</v>
      </c>
      <c r="J103" s="19">
        <v>500000</v>
      </c>
      <c r="K103" s="19">
        <v>33065929.781512517</v>
      </c>
      <c r="L103" s="19">
        <v>1163243.1428571427</v>
      </c>
      <c r="M103" s="29">
        <v>20706768.081932709</v>
      </c>
      <c r="N103" s="26">
        <v>550000</v>
      </c>
      <c r="O103" s="26">
        <v>34075978.827130631</v>
      </c>
      <c r="P103" s="19">
        <v>1163243.1428571427</v>
      </c>
      <c r="Q103" s="29">
        <v>20751300.389855802</v>
      </c>
      <c r="R103" s="26">
        <v>600000</v>
      </c>
      <c r="S103" s="26">
        <v>34540399.613445029</v>
      </c>
      <c r="T103" s="19">
        <v>1163243.1428571427</v>
      </c>
      <c r="U103" s="29">
        <v>20751300.389855802</v>
      </c>
      <c r="V103" s="26">
        <v>615272.51500600576</v>
      </c>
      <c r="W103" s="26">
        <v>34574000.16566591</v>
      </c>
      <c r="X103" s="19">
        <v>1163243.1428571427</v>
      </c>
      <c r="Y103" s="29">
        <v>20751300.389855802</v>
      </c>
      <c r="Z103" s="26">
        <v>615272.51500600576</v>
      </c>
      <c r="AA103" s="26">
        <v>34574000.16566591</v>
      </c>
      <c r="AB103" s="19">
        <v>1163243.1428571427</v>
      </c>
      <c r="AC103" s="29">
        <v>20751300.389855802</v>
      </c>
      <c r="AD103" s="26">
        <v>615272.51500600576</v>
      </c>
      <c r="AE103" s="26">
        <v>34574000.16566591</v>
      </c>
      <c r="AF103" s="19">
        <v>1163243.1428571427</v>
      </c>
      <c r="AG103" s="29">
        <v>20751300.389855802</v>
      </c>
      <c r="AH103" s="26">
        <v>615272.51500600576</v>
      </c>
      <c r="AI103" s="26">
        <v>34574000.16566591</v>
      </c>
      <c r="AJ103" s="19">
        <v>1163243.1428571427</v>
      </c>
      <c r="AK103" s="29">
        <v>20751300.389855802</v>
      </c>
      <c r="AL103" s="28">
        <v>14600000</v>
      </c>
      <c r="AM103">
        <v>31800000</v>
      </c>
      <c r="AN103">
        <v>52800000</v>
      </c>
    </row>
    <row r="104" spans="1:40" x14ac:dyDescent="0.2">
      <c r="A104" s="18">
        <v>44280</v>
      </c>
      <c r="B104" s="19">
        <v>0</v>
      </c>
      <c r="C104" s="19">
        <v>0</v>
      </c>
      <c r="D104" s="26" t="e">
        <v>#N/A</v>
      </c>
      <c r="E104" s="29" t="e">
        <v>#N/A</v>
      </c>
      <c r="F104" s="19">
        <v>450000</v>
      </c>
      <c r="G104" s="19">
        <v>31935646.142857112</v>
      </c>
      <c r="H104" s="19">
        <v>1216680.857142857</v>
      </c>
      <c r="I104" s="29">
        <v>20671328.808333319</v>
      </c>
      <c r="J104" s="19">
        <v>500000</v>
      </c>
      <c r="K104" s="19">
        <v>33512492.067226805</v>
      </c>
      <c r="L104" s="19">
        <v>1216680.857142857</v>
      </c>
      <c r="M104" s="29">
        <v>21145490.140266042</v>
      </c>
      <c r="N104" s="26">
        <v>550000</v>
      </c>
      <c r="O104" s="26">
        <v>34572541.112844914</v>
      </c>
      <c r="P104" s="19">
        <v>1216680.857142857</v>
      </c>
      <c r="Q104" s="29">
        <v>21211299.188285168</v>
      </c>
      <c r="R104" s="26">
        <v>600000</v>
      </c>
      <c r="S104" s="26">
        <v>35086961.899159312</v>
      </c>
      <c r="T104" s="19">
        <v>1216680.857142857</v>
      </c>
      <c r="U104" s="29">
        <v>21211299.188285168</v>
      </c>
      <c r="V104" s="26">
        <v>619854.09963983297</v>
      </c>
      <c r="W104" s="26">
        <v>35140416.551020026</v>
      </c>
      <c r="X104" s="19">
        <v>1216680.857142857</v>
      </c>
      <c r="Y104" s="29">
        <v>21211299.188285168</v>
      </c>
      <c r="Z104" s="26">
        <v>619854.09963983297</v>
      </c>
      <c r="AA104" s="26">
        <v>35140416.551020026</v>
      </c>
      <c r="AB104" s="19">
        <v>1216680.857142857</v>
      </c>
      <c r="AC104" s="29">
        <v>21211299.188285168</v>
      </c>
      <c r="AD104" s="26">
        <v>619854.09963983297</v>
      </c>
      <c r="AE104" s="26">
        <v>35140416.551020026</v>
      </c>
      <c r="AF104" s="19">
        <v>1216680.857142857</v>
      </c>
      <c r="AG104" s="29">
        <v>21211299.188285168</v>
      </c>
      <c r="AH104" s="26">
        <v>619854.09963983297</v>
      </c>
      <c r="AI104" s="26">
        <v>35140416.551020026</v>
      </c>
      <c r="AJ104" s="19">
        <v>1216680.857142857</v>
      </c>
      <c r="AK104" s="29">
        <v>21211299.188285168</v>
      </c>
      <c r="AL104" s="28">
        <v>14600000</v>
      </c>
      <c r="AM104">
        <v>31800000</v>
      </c>
      <c r="AN104">
        <v>52800000</v>
      </c>
    </row>
    <row r="105" spans="1:40" x14ac:dyDescent="0.2">
      <c r="A105" s="18">
        <v>44281</v>
      </c>
      <c r="B105" s="19">
        <v>0</v>
      </c>
      <c r="C105" s="19">
        <v>0</v>
      </c>
      <c r="D105" s="26" t="e">
        <v>#N/A</v>
      </c>
      <c r="E105" s="29" t="e">
        <v>#N/A</v>
      </c>
      <c r="F105" s="19">
        <v>450000</v>
      </c>
      <c r="G105" s="19">
        <v>32332208.428571399</v>
      </c>
      <c r="H105" s="19">
        <v>1270118.5714285714</v>
      </c>
      <c r="I105" s="29">
        <v>21065050.866666649</v>
      </c>
      <c r="J105" s="19">
        <v>500000</v>
      </c>
      <c r="K105" s="19">
        <v>33959054.352941088</v>
      </c>
      <c r="L105" s="19">
        <v>1270118.5714285714</v>
      </c>
      <c r="M105" s="29">
        <v>21584212.198599372</v>
      </c>
      <c r="N105" s="26">
        <v>550000</v>
      </c>
      <c r="O105" s="26">
        <v>35069103.398559198</v>
      </c>
      <c r="P105" s="19">
        <v>1270118.5714285714</v>
      </c>
      <c r="Q105" s="29">
        <v>21675421.412885003</v>
      </c>
      <c r="R105" s="26">
        <v>600000</v>
      </c>
      <c r="S105" s="26">
        <v>35633524.184873596</v>
      </c>
      <c r="T105" s="19">
        <v>1270118.5714285714</v>
      </c>
      <c r="U105" s="29">
        <v>21675421.412885003</v>
      </c>
      <c r="V105" s="26">
        <v>624435.68427368999</v>
      </c>
      <c r="W105" s="26">
        <v>35711414.521008</v>
      </c>
      <c r="X105" s="19">
        <v>1270118.5714285714</v>
      </c>
      <c r="Y105" s="29">
        <v>21675421.412885003</v>
      </c>
      <c r="Z105" s="26">
        <v>624435.68427368999</v>
      </c>
      <c r="AA105" s="26">
        <v>35711414.521008</v>
      </c>
      <c r="AB105" s="19">
        <v>1270118.5714285714</v>
      </c>
      <c r="AC105" s="29">
        <v>21675421.412885003</v>
      </c>
      <c r="AD105" s="26">
        <v>624435.68427368999</v>
      </c>
      <c r="AE105" s="26">
        <v>35711414.521008</v>
      </c>
      <c r="AF105" s="19">
        <v>1270118.5714285714</v>
      </c>
      <c r="AG105" s="29">
        <v>21675421.412885003</v>
      </c>
      <c r="AH105" s="26">
        <v>624435.68427368999</v>
      </c>
      <c r="AI105" s="26">
        <v>35711414.521008</v>
      </c>
      <c r="AJ105" s="19">
        <v>1270118.5714285714</v>
      </c>
      <c r="AK105" s="29">
        <v>21675421.412885003</v>
      </c>
      <c r="AL105" s="28">
        <v>14600000</v>
      </c>
      <c r="AM105">
        <v>31800000</v>
      </c>
      <c r="AN105">
        <v>52800000</v>
      </c>
    </row>
    <row r="106" spans="1:40" x14ac:dyDescent="0.2">
      <c r="A106" s="18">
        <v>44282</v>
      </c>
      <c r="B106" s="19">
        <v>0</v>
      </c>
      <c r="C106" s="19">
        <v>0</v>
      </c>
      <c r="D106" s="26" t="e">
        <v>#N/A</v>
      </c>
      <c r="E106" s="29" t="e">
        <v>#N/A</v>
      </c>
      <c r="F106" s="19">
        <v>450000</v>
      </c>
      <c r="G106" s="19">
        <v>32728770.714285687</v>
      </c>
      <c r="H106" s="19">
        <v>1323556.2857142857</v>
      </c>
      <c r="I106" s="29">
        <v>21458772.924999982</v>
      </c>
      <c r="J106" s="19">
        <v>500000</v>
      </c>
      <c r="K106" s="19">
        <v>34405616.638655372</v>
      </c>
      <c r="L106" s="19">
        <v>1323556.2857142857</v>
      </c>
      <c r="M106" s="29">
        <v>22022934.256932706</v>
      </c>
      <c r="N106" s="26">
        <v>550000</v>
      </c>
      <c r="O106" s="26">
        <v>35565665.684273481</v>
      </c>
      <c r="P106" s="19">
        <v>1323556.2857142857</v>
      </c>
      <c r="Q106" s="29">
        <v>22143667.063655313</v>
      </c>
      <c r="R106" s="26">
        <v>600000</v>
      </c>
      <c r="S106" s="26">
        <v>36180086.470587879</v>
      </c>
      <c r="T106" s="19">
        <v>1323556.2857142857</v>
      </c>
      <c r="U106" s="29">
        <v>22143667.063655313</v>
      </c>
      <c r="V106" s="26">
        <v>629017.268907547</v>
      </c>
      <c r="W106" s="26">
        <v>36286994.07562983</v>
      </c>
      <c r="X106" s="19">
        <v>1323556.2857142857</v>
      </c>
      <c r="Y106" s="29">
        <v>22143667.063655313</v>
      </c>
      <c r="Z106" s="26">
        <v>629017.268907547</v>
      </c>
      <c r="AA106" s="26">
        <v>36286994.07562983</v>
      </c>
      <c r="AB106" s="19">
        <v>1323556.2857142857</v>
      </c>
      <c r="AC106" s="29">
        <v>22143667.063655313</v>
      </c>
      <c r="AD106" s="26">
        <v>629017.268907547</v>
      </c>
      <c r="AE106" s="26">
        <v>36286994.07562983</v>
      </c>
      <c r="AF106" s="19">
        <v>1323556.2857142857</v>
      </c>
      <c r="AG106" s="29">
        <v>22143667.063655313</v>
      </c>
      <c r="AH106" s="26">
        <v>629017.268907547</v>
      </c>
      <c r="AI106" s="26">
        <v>36286994.07562983</v>
      </c>
      <c r="AJ106" s="19">
        <v>1323556.2857142857</v>
      </c>
      <c r="AK106" s="29">
        <v>22143667.063655313</v>
      </c>
      <c r="AL106" s="28">
        <v>14600000</v>
      </c>
      <c r="AM106">
        <v>31800000</v>
      </c>
      <c r="AN106">
        <v>52800000</v>
      </c>
    </row>
    <row r="107" spans="1:40" x14ac:dyDescent="0.2">
      <c r="A107" s="18">
        <v>44283</v>
      </c>
      <c r="B107" s="19">
        <v>0</v>
      </c>
      <c r="C107" s="19">
        <v>0</v>
      </c>
      <c r="D107" s="26" t="e">
        <v>#N/A</v>
      </c>
      <c r="E107" s="29" t="e">
        <v>#N/A</v>
      </c>
      <c r="F107" s="19">
        <v>450000</v>
      </c>
      <c r="G107" s="19">
        <v>33125332.999999974</v>
      </c>
      <c r="H107" s="19">
        <v>1376994</v>
      </c>
      <c r="I107" s="29">
        <v>21852494.983333319</v>
      </c>
      <c r="J107" s="19">
        <v>500000</v>
      </c>
      <c r="K107" s="19">
        <v>34852178.924369656</v>
      </c>
      <c r="L107" s="19">
        <v>1376994</v>
      </c>
      <c r="M107" s="29">
        <v>22461656.315266043</v>
      </c>
      <c r="N107" s="26">
        <v>550000</v>
      </c>
      <c r="O107" s="26">
        <v>36062227.969987765</v>
      </c>
      <c r="P107" s="19">
        <v>1376994</v>
      </c>
      <c r="Q107" s="29">
        <v>22616036.140596092</v>
      </c>
      <c r="R107" s="26">
        <v>600000</v>
      </c>
      <c r="S107" s="26">
        <v>36726648.756302163</v>
      </c>
      <c r="T107" s="19">
        <v>1376994</v>
      </c>
      <c r="U107" s="29">
        <v>22616036.140596092</v>
      </c>
      <c r="V107" s="26">
        <v>633598.85354140401</v>
      </c>
      <c r="W107" s="26">
        <v>36867155.214885518</v>
      </c>
      <c r="X107" s="19">
        <v>1376994</v>
      </c>
      <c r="Y107" s="29">
        <v>22616036.140596092</v>
      </c>
      <c r="Z107" s="26">
        <v>633598.85354140401</v>
      </c>
      <c r="AA107" s="26">
        <v>36867155.214885518</v>
      </c>
      <c r="AB107" s="19">
        <v>1376994</v>
      </c>
      <c r="AC107" s="29">
        <v>22616036.140596092</v>
      </c>
      <c r="AD107" s="26">
        <v>633598.85354140401</v>
      </c>
      <c r="AE107" s="26">
        <v>36867155.214885518</v>
      </c>
      <c r="AF107" s="19">
        <v>1376994</v>
      </c>
      <c r="AG107" s="29">
        <v>22616036.140596092</v>
      </c>
      <c r="AH107" s="26">
        <v>633598.85354140401</v>
      </c>
      <c r="AI107" s="26">
        <v>36867155.214885518</v>
      </c>
      <c r="AJ107" s="19">
        <v>1376994</v>
      </c>
      <c r="AK107" s="29">
        <v>22616036.140596092</v>
      </c>
      <c r="AL107" s="28">
        <v>14600000</v>
      </c>
      <c r="AM107">
        <v>31800000</v>
      </c>
      <c r="AN107">
        <v>52800000</v>
      </c>
    </row>
    <row r="108" spans="1:40" x14ac:dyDescent="0.2">
      <c r="A108" s="18">
        <v>44284</v>
      </c>
      <c r="B108" s="19">
        <v>0</v>
      </c>
      <c r="C108" s="19">
        <v>0</v>
      </c>
      <c r="D108" s="26" t="e">
        <v>#N/A</v>
      </c>
      <c r="E108" s="29" t="e">
        <v>#N/A</v>
      </c>
      <c r="F108" s="19">
        <v>450000</v>
      </c>
      <c r="G108" s="19">
        <v>33443501.249999974</v>
      </c>
      <c r="H108" s="19">
        <v>1508825.75</v>
      </c>
      <c r="I108" s="29">
        <v>22246217.041666649</v>
      </c>
      <c r="J108" s="19">
        <v>500000</v>
      </c>
      <c r="K108" s="19">
        <v>35220347.174369656</v>
      </c>
      <c r="L108" s="19">
        <v>1508825.75</v>
      </c>
      <c r="M108" s="29">
        <v>22900378.373599373</v>
      </c>
      <c r="N108" s="26">
        <v>550000</v>
      </c>
      <c r="O108" s="26">
        <v>36480396.219987765</v>
      </c>
      <c r="P108" s="19">
        <v>1508825.75</v>
      </c>
      <c r="Q108" s="29">
        <v>23092528.643707313</v>
      </c>
      <c r="R108" s="26">
        <v>600000</v>
      </c>
      <c r="S108" s="26">
        <v>37194817.006302163</v>
      </c>
      <c r="T108" s="19">
        <v>1508825.75</v>
      </c>
      <c r="U108" s="29">
        <v>23092528.643707313</v>
      </c>
      <c r="V108" s="26">
        <v>638180.43817526102</v>
      </c>
      <c r="W108" s="26">
        <v>37373503.903060779</v>
      </c>
      <c r="X108" s="19">
        <v>1508825.75</v>
      </c>
      <c r="Y108" s="29">
        <v>23092528.643707313</v>
      </c>
      <c r="Z108" s="26">
        <v>638180.43817526102</v>
      </c>
      <c r="AA108" s="26">
        <v>37373503.903060779</v>
      </c>
      <c r="AB108" s="19">
        <v>1508825.75</v>
      </c>
      <c r="AC108" s="29">
        <v>23092528.643707313</v>
      </c>
      <c r="AD108" s="26">
        <v>638180.43817526102</v>
      </c>
      <c r="AE108" s="26">
        <v>37373503.903060779</v>
      </c>
      <c r="AF108" s="19">
        <v>1508825.75</v>
      </c>
      <c r="AG108" s="29">
        <v>23092528.643707313</v>
      </c>
      <c r="AH108" s="26">
        <v>638180.43817526102</v>
      </c>
      <c r="AI108" s="26">
        <v>37373503.903060779</v>
      </c>
      <c r="AJ108" s="19">
        <v>1508825.75</v>
      </c>
      <c r="AK108" s="29">
        <v>23092528.643707313</v>
      </c>
      <c r="AL108" s="28">
        <v>14600000</v>
      </c>
      <c r="AM108">
        <v>31800000</v>
      </c>
      <c r="AN108">
        <v>52800000</v>
      </c>
    </row>
    <row r="109" spans="1:40" x14ac:dyDescent="0.2">
      <c r="A109" s="18">
        <v>44285</v>
      </c>
      <c r="B109" s="19">
        <v>0</v>
      </c>
      <c r="C109" s="19">
        <v>0</v>
      </c>
      <c r="D109" s="26" t="e">
        <v>#N/A</v>
      </c>
      <c r="E109" s="29" t="e">
        <v>#N/A</v>
      </c>
      <c r="F109" s="19">
        <v>450000</v>
      </c>
      <c r="G109" s="19">
        <v>33761669.49999997</v>
      </c>
      <c r="H109" s="19">
        <v>1640657.5</v>
      </c>
      <c r="I109" s="29">
        <v>22639939.099999983</v>
      </c>
      <c r="J109" s="19">
        <v>500000</v>
      </c>
      <c r="K109" s="19">
        <v>35588515.424369656</v>
      </c>
      <c r="L109" s="19">
        <v>1640657.5</v>
      </c>
      <c r="M109" s="29">
        <v>23339100.431932706</v>
      </c>
      <c r="N109" s="26">
        <v>550000</v>
      </c>
      <c r="O109" s="26">
        <v>36898564.469987765</v>
      </c>
      <c r="P109" s="19">
        <v>1640657.5</v>
      </c>
      <c r="Q109" s="29">
        <v>23573144.572989009</v>
      </c>
      <c r="R109" s="26">
        <v>600000</v>
      </c>
      <c r="S109" s="26">
        <v>37662985.256302163</v>
      </c>
      <c r="T109" s="19">
        <v>1640657.5</v>
      </c>
      <c r="U109" s="29">
        <v>23573144.572989009</v>
      </c>
      <c r="V109" s="26">
        <v>642762.02280911803</v>
      </c>
      <c r="W109" s="26">
        <v>37884434.175869897</v>
      </c>
      <c r="X109" s="19">
        <v>1640657.5</v>
      </c>
      <c r="Y109" s="29">
        <v>23573144.572989009</v>
      </c>
      <c r="Z109" s="26">
        <v>642762.02280911803</v>
      </c>
      <c r="AA109" s="26">
        <v>37884434.175869897</v>
      </c>
      <c r="AB109" s="19">
        <v>1640657.5</v>
      </c>
      <c r="AC109" s="29">
        <v>23573144.572989009</v>
      </c>
      <c r="AD109" s="26">
        <v>642762.02280911803</v>
      </c>
      <c r="AE109" s="26">
        <v>37884434.175869897</v>
      </c>
      <c r="AF109" s="19">
        <v>1640657.5</v>
      </c>
      <c r="AG109" s="29">
        <v>23573144.572989009</v>
      </c>
      <c r="AH109" s="26">
        <v>642762.02280911803</v>
      </c>
      <c r="AI109" s="26">
        <v>37884434.175869897</v>
      </c>
      <c r="AJ109" s="19">
        <v>1640657.5</v>
      </c>
      <c r="AK109" s="29">
        <v>23573144.572989009</v>
      </c>
      <c r="AL109" s="28">
        <v>14600000</v>
      </c>
      <c r="AM109">
        <v>31800000</v>
      </c>
      <c r="AN109">
        <v>52800000</v>
      </c>
    </row>
    <row r="110" spans="1:40" x14ac:dyDescent="0.2">
      <c r="A110" s="18">
        <v>44286</v>
      </c>
      <c r="B110" s="19">
        <v>0</v>
      </c>
      <c r="C110" s="19">
        <v>0</v>
      </c>
      <c r="D110" s="26" t="e">
        <v>#N/A</v>
      </c>
      <c r="E110" s="29" t="e">
        <v>#N/A</v>
      </c>
      <c r="F110" s="19">
        <v>450000</v>
      </c>
      <c r="G110" s="19">
        <v>34079837.74999997</v>
      </c>
      <c r="H110" s="19">
        <v>1772489.25</v>
      </c>
      <c r="I110" s="29">
        <v>23033661.158333313</v>
      </c>
      <c r="J110" s="19">
        <v>500000</v>
      </c>
      <c r="K110" s="19">
        <v>35956683.674369656</v>
      </c>
      <c r="L110" s="19">
        <v>1772489.25</v>
      </c>
      <c r="M110" s="29">
        <v>23777822.490266036</v>
      </c>
      <c r="N110" s="26">
        <v>550000</v>
      </c>
      <c r="O110" s="26">
        <v>37316732.719987765</v>
      </c>
      <c r="P110" s="19">
        <v>1772489.25</v>
      </c>
      <c r="Q110" s="29">
        <v>24056866.631322339</v>
      </c>
      <c r="R110" s="26">
        <v>600000</v>
      </c>
      <c r="S110" s="26">
        <v>38131153.506302163</v>
      </c>
      <c r="T110" s="19">
        <v>1772489.25</v>
      </c>
      <c r="U110" s="29">
        <v>24057883.928441174</v>
      </c>
      <c r="V110" s="26">
        <v>647343.60744297504</v>
      </c>
      <c r="W110" s="26">
        <v>38399946.033312872</v>
      </c>
      <c r="X110" s="19">
        <v>1772489.25</v>
      </c>
      <c r="Y110" s="29">
        <v>24057883.928441174</v>
      </c>
      <c r="Z110" s="26">
        <v>647343.60744297504</v>
      </c>
      <c r="AA110" s="26">
        <v>38399946.033312872</v>
      </c>
      <c r="AB110" s="19">
        <v>1772489.25</v>
      </c>
      <c r="AC110" s="29">
        <v>24057883.928441174</v>
      </c>
      <c r="AD110" s="26">
        <v>647343.60744297504</v>
      </c>
      <c r="AE110" s="26">
        <v>38399946.033312872</v>
      </c>
      <c r="AF110" s="19">
        <v>1772489.25</v>
      </c>
      <c r="AG110" s="29">
        <v>24057883.928441174</v>
      </c>
      <c r="AH110" s="26">
        <v>647343.60744297504</v>
      </c>
      <c r="AI110" s="26">
        <v>38399946.033312872</v>
      </c>
      <c r="AJ110" s="19">
        <v>1772489.25</v>
      </c>
      <c r="AK110" s="29">
        <v>24057883.928441174</v>
      </c>
      <c r="AL110" s="28">
        <v>14600000</v>
      </c>
      <c r="AM110">
        <v>31800000</v>
      </c>
      <c r="AN110">
        <v>52800000</v>
      </c>
    </row>
    <row r="111" spans="1:40" x14ac:dyDescent="0.2">
      <c r="A111" s="18">
        <v>44287</v>
      </c>
      <c r="B111" s="19">
        <v>0</v>
      </c>
      <c r="C111" s="19">
        <v>0</v>
      </c>
      <c r="D111" s="26" t="e">
        <v>#N/A</v>
      </c>
      <c r="E111" s="29" t="e">
        <v>#N/A</v>
      </c>
      <c r="F111" s="19">
        <v>450000</v>
      </c>
      <c r="G111" s="19">
        <v>34398005.99999997</v>
      </c>
      <c r="H111" s="19">
        <v>1904321</v>
      </c>
      <c r="I111" s="29">
        <v>23427383.216666646</v>
      </c>
      <c r="J111" s="19">
        <v>500000</v>
      </c>
      <c r="K111" s="19">
        <v>36324851.924369656</v>
      </c>
      <c r="L111" s="19">
        <v>1904321</v>
      </c>
      <c r="M111" s="29">
        <v>24216544.54859937</v>
      </c>
      <c r="N111" s="26">
        <v>550000</v>
      </c>
      <c r="O111" s="26">
        <v>37734900.969987765</v>
      </c>
      <c r="P111" s="19">
        <v>1904321</v>
      </c>
      <c r="Q111" s="29">
        <v>24540588.689655676</v>
      </c>
      <c r="R111" s="26">
        <v>600000</v>
      </c>
      <c r="S111" s="26">
        <v>38599321.756302163</v>
      </c>
      <c r="T111" s="19">
        <v>1904321</v>
      </c>
      <c r="U111" s="29">
        <v>24546746.710063815</v>
      </c>
      <c r="V111" s="26">
        <v>650000</v>
      </c>
      <c r="W111" s="26">
        <v>38918114.283312872</v>
      </c>
      <c r="X111" s="19">
        <v>1904321</v>
      </c>
      <c r="Y111" s="29">
        <v>24546746.710063815</v>
      </c>
      <c r="Z111" s="26">
        <v>651925.19207683206</v>
      </c>
      <c r="AA111" s="26">
        <v>38920039.475389704</v>
      </c>
      <c r="AB111" s="19">
        <v>1904321</v>
      </c>
      <c r="AC111" s="29">
        <v>24546746.710063815</v>
      </c>
      <c r="AD111" s="26">
        <v>651925.19207683206</v>
      </c>
      <c r="AE111" s="26">
        <v>38920039.475389704</v>
      </c>
      <c r="AF111" s="19">
        <v>1904321</v>
      </c>
      <c r="AG111" s="29">
        <v>24546746.710063815</v>
      </c>
      <c r="AH111" s="26">
        <v>651925.19207683206</v>
      </c>
      <c r="AI111" s="26">
        <v>38920039.475389704</v>
      </c>
      <c r="AJ111" s="19">
        <v>1904321</v>
      </c>
      <c r="AK111" s="29">
        <v>24546746.710063815</v>
      </c>
      <c r="AL111" s="28">
        <v>14600000</v>
      </c>
      <c r="AM111">
        <v>31800000</v>
      </c>
      <c r="AN111">
        <v>52800000</v>
      </c>
    </row>
    <row r="112" spans="1:40" x14ac:dyDescent="0.2">
      <c r="A112" s="18">
        <v>44288</v>
      </c>
      <c r="B112" s="19">
        <v>0</v>
      </c>
      <c r="C112" s="19">
        <v>0</v>
      </c>
      <c r="D112" s="26" t="e">
        <v>#N/A</v>
      </c>
      <c r="E112" s="29" t="e">
        <v>#N/A</v>
      </c>
      <c r="F112" s="19">
        <v>450000</v>
      </c>
      <c r="G112" s="19">
        <v>34716174.24999997</v>
      </c>
      <c r="H112" s="19">
        <v>2036152.75</v>
      </c>
      <c r="I112" s="29">
        <v>23821105.274999976</v>
      </c>
      <c r="J112" s="19">
        <v>500000</v>
      </c>
      <c r="K112" s="19">
        <v>36693020.174369656</v>
      </c>
      <c r="L112" s="19">
        <v>2036152.75</v>
      </c>
      <c r="M112" s="29">
        <v>24655266.6069327</v>
      </c>
      <c r="N112" s="26">
        <v>550000</v>
      </c>
      <c r="O112" s="26">
        <v>38153069.219987765</v>
      </c>
      <c r="P112" s="19">
        <v>2036152.75</v>
      </c>
      <c r="Q112" s="29">
        <v>25024310.747989006</v>
      </c>
      <c r="R112" s="26">
        <v>600000</v>
      </c>
      <c r="S112" s="26">
        <v>39067490.006302163</v>
      </c>
      <c r="T112" s="19">
        <v>2036152.75</v>
      </c>
      <c r="U112" s="29">
        <v>25039732.917856921</v>
      </c>
      <c r="V112" s="26">
        <v>650000</v>
      </c>
      <c r="W112" s="26">
        <v>39436282.533312872</v>
      </c>
      <c r="X112" s="19">
        <v>2036152.75</v>
      </c>
      <c r="Y112" s="29">
        <v>25039732.917856921</v>
      </c>
      <c r="Z112" s="26">
        <v>656506.77671065927</v>
      </c>
      <c r="AA112" s="26">
        <v>39444714.502100363</v>
      </c>
      <c r="AB112" s="19">
        <v>2036152.75</v>
      </c>
      <c r="AC112" s="29">
        <v>25039732.917856921</v>
      </c>
      <c r="AD112" s="26">
        <v>656506.77671065927</v>
      </c>
      <c r="AE112" s="26">
        <v>39444714.502100363</v>
      </c>
      <c r="AF112" s="19">
        <v>2036152.75</v>
      </c>
      <c r="AG112" s="29">
        <v>25039732.917856921</v>
      </c>
      <c r="AH112" s="26">
        <v>656506.77671065927</v>
      </c>
      <c r="AI112" s="26">
        <v>39444714.502100363</v>
      </c>
      <c r="AJ112" s="19">
        <v>2036152.75</v>
      </c>
      <c r="AK112" s="29">
        <v>25039732.917856921</v>
      </c>
      <c r="AL112" s="28">
        <v>14600000</v>
      </c>
      <c r="AM112">
        <v>31800000</v>
      </c>
      <c r="AN112">
        <v>52800000</v>
      </c>
    </row>
    <row r="113" spans="1:40" x14ac:dyDescent="0.2">
      <c r="A113" s="18">
        <v>44289</v>
      </c>
      <c r="B113" s="19">
        <v>0</v>
      </c>
      <c r="C113" s="19">
        <v>0</v>
      </c>
      <c r="D113" s="26" t="e">
        <v>#N/A</v>
      </c>
      <c r="E113" s="29" t="e">
        <v>#N/A</v>
      </c>
      <c r="F113" s="19">
        <v>450000</v>
      </c>
      <c r="G113" s="19">
        <v>35034342.49999997</v>
      </c>
      <c r="H113" s="19">
        <v>2167984.5</v>
      </c>
      <c r="I113" s="29">
        <v>24214827.33333331</v>
      </c>
      <c r="J113" s="19">
        <v>500000</v>
      </c>
      <c r="K113" s="19">
        <v>37061188.424369656</v>
      </c>
      <c r="L113" s="19">
        <v>2167984.5</v>
      </c>
      <c r="M113" s="29">
        <v>25093988.665266033</v>
      </c>
      <c r="N113" s="26">
        <v>550000</v>
      </c>
      <c r="O113" s="26">
        <v>38571237.469987765</v>
      </c>
      <c r="P113" s="19">
        <v>2167984.5</v>
      </c>
      <c r="Q113" s="29">
        <v>25508032.80632234</v>
      </c>
      <c r="R113" s="26">
        <v>600000</v>
      </c>
      <c r="S113" s="26">
        <v>39535658.256302163</v>
      </c>
      <c r="T113" s="19">
        <v>2167984.5</v>
      </c>
      <c r="U113" s="29">
        <v>25536842.551820502</v>
      </c>
      <c r="V113" s="26">
        <v>650000</v>
      </c>
      <c r="W113" s="26">
        <v>39954450.783312872</v>
      </c>
      <c r="X113" s="19">
        <v>2167984.5</v>
      </c>
      <c r="Y113" s="29">
        <v>25536842.551820502</v>
      </c>
      <c r="Z113" s="26">
        <v>661088.36134451628</v>
      </c>
      <c r="AA113" s="26">
        <v>39973971.11344488</v>
      </c>
      <c r="AB113" s="19">
        <v>2167984.5</v>
      </c>
      <c r="AC113" s="29">
        <v>25536842.551820502</v>
      </c>
      <c r="AD113" s="26">
        <v>661088.36134451628</v>
      </c>
      <c r="AE113" s="26">
        <v>39973971.11344488</v>
      </c>
      <c r="AF113" s="19">
        <v>2167984.5</v>
      </c>
      <c r="AG113" s="29">
        <v>25536842.551820502</v>
      </c>
      <c r="AH113" s="26">
        <v>661088.36134451628</v>
      </c>
      <c r="AI113" s="26">
        <v>39973971.11344488</v>
      </c>
      <c r="AJ113" s="19">
        <v>2167984.5</v>
      </c>
      <c r="AK113" s="29">
        <v>25536842.551820502</v>
      </c>
      <c r="AL113" s="28">
        <v>14600000</v>
      </c>
      <c r="AM113">
        <v>31800000</v>
      </c>
      <c r="AN113">
        <v>52800000</v>
      </c>
    </row>
    <row r="114" spans="1:40" x14ac:dyDescent="0.2">
      <c r="A114" s="18">
        <v>44290</v>
      </c>
      <c r="B114" s="19">
        <v>0</v>
      </c>
      <c r="C114" s="19">
        <v>0</v>
      </c>
      <c r="D114" s="26" t="e">
        <v>#N/A</v>
      </c>
      <c r="E114" s="29" t="e">
        <v>#N/A</v>
      </c>
      <c r="F114" s="19">
        <v>450000</v>
      </c>
      <c r="G114" s="19">
        <v>35352510.74999997</v>
      </c>
      <c r="H114" s="19">
        <v>2299816.25</v>
      </c>
      <c r="I114" s="29">
        <v>24608549.39166664</v>
      </c>
      <c r="J114" s="19">
        <v>500000</v>
      </c>
      <c r="K114" s="19">
        <v>37429356.674369656</v>
      </c>
      <c r="L114" s="19">
        <v>2299816.25</v>
      </c>
      <c r="M114" s="29">
        <v>25532710.723599363</v>
      </c>
      <c r="N114" s="26">
        <v>550000</v>
      </c>
      <c r="O114" s="26">
        <v>38989405.719987765</v>
      </c>
      <c r="P114" s="19">
        <v>2299816.25</v>
      </c>
      <c r="Q114" s="29">
        <v>25991754.86465567</v>
      </c>
      <c r="R114" s="26">
        <v>600000</v>
      </c>
      <c r="S114" s="26">
        <v>40003826.506302163</v>
      </c>
      <c r="T114" s="19">
        <v>2299816.25</v>
      </c>
      <c r="U114" s="29">
        <v>26038075.611954551</v>
      </c>
      <c r="V114" s="26">
        <v>650000</v>
      </c>
      <c r="W114" s="26">
        <v>40472619.033312872</v>
      </c>
      <c r="X114" s="19">
        <v>2299816.25</v>
      </c>
      <c r="Y114" s="29">
        <v>26038075.611954551</v>
      </c>
      <c r="Z114" s="26">
        <v>665669.94597837329</v>
      </c>
      <c r="AA114" s="26">
        <v>40507809.309423253</v>
      </c>
      <c r="AB114" s="19">
        <v>2299816.25</v>
      </c>
      <c r="AC114" s="29">
        <v>26038075.611954551</v>
      </c>
      <c r="AD114" s="26">
        <v>665669.94597837329</v>
      </c>
      <c r="AE114" s="26">
        <v>40507809.309423253</v>
      </c>
      <c r="AF114" s="19">
        <v>2299816.25</v>
      </c>
      <c r="AG114" s="29">
        <v>26038075.611954551</v>
      </c>
      <c r="AH114" s="26">
        <v>665669.94597837329</v>
      </c>
      <c r="AI114" s="26">
        <v>40507809.309423253</v>
      </c>
      <c r="AJ114" s="19">
        <v>2299816.25</v>
      </c>
      <c r="AK114" s="29">
        <v>26038075.611954551</v>
      </c>
      <c r="AL114" s="28">
        <v>14600000</v>
      </c>
      <c r="AM114">
        <v>31800000</v>
      </c>
      <c r="AN114">
        <v>52800000</v>
      </c>
    </row>
    <row r="115" spans="1:40" x14ac:dyDescent="0.2">
      <c r="A115" s="18">
        <v>44291</v>
      </c>
      <c r="B115" s="19">
        <v>0</v>
      </c>
      <c r="C115" s="19">
        <v>0</v>
      </c>
      <c r="D115" s="26" t="e">
        <v>#N/A</v>
      </c>
      <c r="E115" s="29" t="e">
        <v>#N/A</v>
      </c>
      <c r="F115" s="19">
        <v>450000</v>
      </c>
      <c r="G115" s="19">
        <v>35670678.99999997</v>
      </c>
      <c r="H115" s="19">
        <v>2431648</v>
      </c>
      <c r="I115" s="29">
        <v>25002271.449999973</v>
      </c>
      <c r="J115" s="19">
        <v>500000</v>
      </c>
      <c r="K115" s="19">
        <v>37797524.924369656</v>
      </c>
      <c r="L115" s="19">
        <v>2431648</v>
      </c>
      <c r="M115" s="29">
        <v>25971432.781932697</v>
      </c>
      <c r="N115" s="26">
        <v>550000</v>
      </c>
      <c r="O115" s="26">
        <v>39407573.969987765</v>
      </c>
      <c r="P115" s="19">
        <v>2431648</v>
      </c>
      <c r="Q115" s="29">
        <v>26475476.922989003</v>
      </c>
      <c r="R115" s="26">
        <v>600000</v>
      </c>
      <c r="S115" s="26">
        <v>40471994.756302163</v>
      </c>
      <c r="T115" s="19">
        <v>2431648</v>
      </c>
      <c r="U115" s="29">
        <v>26543432.098259076</v>
      </c>
      <c r="V115" s="26">
        <v>650000</v>
      </c>
      <c r="W115" s="26">
        <v>40990787.283312872</v>
      </c>
      <c r="X115" s="19">
        <v>2431648</v>
      </c>
      <c r="Y115" s="29">
        <v>26543432.098259076</v>
      </c>
      <c r="Z115" s="26">
        <v>670251.5306122303</v>
      </c>
      <c r="AA115" s="26">
        <v>41046229.090035483</v>
      </c>
      <c r="AB115" s="19">
        <v>2431648</v>
      </c>
      <c r="AC115" s="29">
        <v>26543432.098259076</v>
      </c>
      <c r="AD115" s="26">
        <v>670251.5306122303</v>
      </c>
      <c r="AE115" s="26">
        <v>41046229.090035483</v>
      </c>
      <c r="AF115" s="19">
        <v>2431648</v>
      </c>
      <c r="AG115" s="29">
        <v>26543432.098259076</v>
      </c>
      <c r="AH115" s="26">
        <v>670251.5306122303</v>
      </c>
      <c r="AI115" s="26">
        <v>41046229.090035483</v>
      </c>
      <c r="AJ115" s="19">
        <v>2431648</v>
      </c>
      <c r="AK115" s="29">
        <v>26543432.098259076</v>
      </c>
      <c r="AL115" s="28">
        <v>14600000</v>
      </c>
      <c r="AM115">
        <v>31800000</v>
      </c>
      <c r="AN115">
        <v>52800000</v>
      </c>
    </row>
    <row r="116" spans="1:40" x14ac:dyDescent="0.2">
      <c r="A116" s="18">
        <v>44292</v>
      </c>
      <c r="B116" s="19">
        <v>0</v>
      </c>
      <c r="C116" s="19">
        <v>0</v>
      </c>
      <c r="D116" s="26" t="e">
        <v>#N/A</v>
      </c>
      <c r="E116" s="29" t="e">
        <v>#N/A</v>
      </c>
      <c r="F116" s="19">
        <v>450000</v>
      </c>
      <c r="G116" s="19">
        <v>35913017.99999997</v>
      </c>
      <c r="H116" s="19">
        <v>2639309</v>
      </c>
      <c r="I116" s="29">
        <v>25395993.508333303</v>
      </c>
      <c r="J116" s="19">
        <v>500000</v>
      </c>
      <c r="K116" s="19">
        <v>38089863.924369656</v>
      </c>
      <c r="L116" s="19">
        <v>2639309</v>
      </c>
      <c r="M116" s="29">
        <v>26410154.840266027</v>
      </c>
      <c r="N116" s="26">
        <v>550000</v>
      </c>
      <c r="O116" s="26">
        <v>39749912.969987765</v>
      </c>
      <c r="P116" s="19">
        <v>2639309</v>
      </c>
      <c r="Q116" s="29">
        <v>26959198.981322333</v>
      </c>
      <c r="R116" s="26">
        <v>600000</v>
      </c>
      <c r="S116" s="26">
        <v>40864333.756302163</v>
      </c>
      <c r="T116" s="19">
        <v>2639309</v>
      </c>
      <c r="U116" s="29">
        <v>27052912.01073404</v>
      </c>
      <c r="V116" s="26">
        <v>650000</v>
      </c>
      <c r="W116" s="26">
        <v>41433126.283312872</v>
      </c>
      <c r="X116" s="19">
        <v>2639309</v>
      </c>
      <c r="Y116" s="29">
        <v>27052912.01073404</v>
      </c>
      <c r="Z116" s="26">
        <v>674833.11524608731</v>
      </c>
      <c r="AA116" s="26">
        <v>41513401.205281571</v>
      </c>
      <c r="AB116" s="19">
        <v>2639309</v>
      </c>
      <c r="AC116" s="29">
        <v>27052912.01073404</v>
      </c>
      <c r="AD116" s="26">
        <v>674833.11524608731</v>
      </c>
      <c r="AE116" s="26">
        <v>41513401.205281571</v>
      </c>
      <c r="AF116" s="19">
        <v>2639309</v>
      </c>
      <c r="AG116" s="29">
        <v>27052912.01073404</v>
      </c>
      <c r="AH116" s="26">
        <v>674833.11524608731</v>
      </c>
      <c r="AI116" s="26">
        <v>41513401.205281571</v>
      </c>
      <c r="AJ116" s="19">
        <v>2639309</v>
      </c>
      <c r="AK116" s="29">
        <v>27052912.01073404</v>
      </c>
      <c r="AL116" s="28">
        <v>14600000</v>
      </c>
      <c r="AM116">
        <v>31800000</v>
      </c>
      <c r="AN116">
        <v>52800000</v>
      </c>
    </row>
    <row r="117" spans="1:40" x14ac:dyDescent="0.2">
      <c r="A117" s="18">
        <v>44293</v>
      </c>
      <c r="B117" s="19">
        <v>0</v>
      </c>
      <c r="C117" s="19">
        <v>0</v>
      </c>
      <c r="D117" s="26" t="e">
        <v>#N/A</v>
      </c>
      <c r="E117" s="29" t="e">
        <v>#N/A</v>
      </c>
      <c r="F117" s="19">
        <v>450000</v>
      </c>
      <c r="G117" s="19">
        <v>36084074.99999997</v>
      </c>
      <c r="H117" s="19">
        <v>2918252</v>
      </c>
      <c r="I117" s="29">
        <v>25789715.56666664</v>
      </c>
      <c r="J117" s="19">
        <v>500000</v>
      </c>
      <c r="K117" s="19">
        <v>38310920.924369656</v>
      </c>
      <c r="L117" s="19">
        <v>2918252</v>
      </c>
      <c r="M117" s="29">
        <v>26848876.898599364</v>
      </c>
      <c r="N117" s="26">
        <v>550000</v>
      </c>
      <c r="O117" s="26">
        <v>40020969.969987765</v>
      </c>
      <c r="P117" s="19">
        <v>2918252</v>
      </c>
      <c r="Q117" s="29">
        <v>27442921.039655667</v>
      </c>
      <c r="R117" s="26">
        <v>600000</v>
      </c>
      <c r="S117" s="26">
        <v>41185390.756302163</v>
      </c>
      <c r="T117" s="19">
        <v>2918252</v>
      </c>
      <c r="U117" s="29">
        <v>27566515.34937948</v>
      </c>
      <c r="V117" s="26">
        <v>650000</v>
      </c>
      <c r="W117" s="26">
        <v>41804183.283312872</v>
      </c>
      <c r="X117" s="19">
        <v>2918252</v>
      </c>
      <c r="Y117" s="29">
        <v>27566515.34937948</v>
      </c>
      <c r="Z117" s="26">
        <v>679414.69987994432</v>
      </c>
      <c r="AA117" s="26">
        <v>41913872.905161515</v>
      </c>
      <c r="AB117" s="19">
        <v>2918252</v>
      </c>
      <c r="AC117" s="29">
        <v>27566515.34937948</v>
      </c>
      <c r="AD117" s="26">
        <v>679414.69987994432</v>
      </c>
      <c r="AE117" s="26">
        <v>41913872.905161515</v>
      </c>
      <c r="AF117" s="19">
        <v>2918252</v>
      </c>
      <c r="AG117" s="29">
        <v>27566515.34937948</v>
      </c>
      <c r="AH117" s="26">
        <v>679414.69987994432</v>
      </c>
      <c r="AI117" s="26">
        <v>41913872.905161515</v>
      </c>
      <c r="AJ117" s="19">
        <v>2918252</v>
      </c>
      <c r="AK117" s="29">
        <v>27566515.34937948</v>
      </c>
      <c r="AL117" s="28">
        <v>14600000</v>
      </c>
      <c r="AM117">
        <v>31800000</v>
      </c>
      <c r="AN117">
        <v>52800000</v>
      </c>
    </row>
    <row r="118" spans="1:40" x14ac:dyDescent="0.2">
      <c r="A118" s="18">
        <v>44294</v>
      </c>
      <c r="B118" s="19">
        <v>0</v>
      </c>
      <c r="C118" s="19">
        <v>0</v>
      </c>
      <c r="D118" s="26" t="e">
        <v>#N/A</v>
      </c>
      <c r="E118" s="29" t="e">
        <v>#N/A</v>
      </c>
      <c r="F118" s="19">
        <v>450000</v>
      </c>
      <c r="G118" s="19">
        <v>36217380.99999997</v>
      </c>
      <c r="H118" s="19">
        <v>3234946</v>
      </c>
      <c r="I118" s="29">
        <v>26183437.62499997</v>
      </c>
      <c r="J118" s="19">
        <v>500000</v>
      </c>
      <c r="K118" s="19">
        <v>38494226.924369656</v>
      </c>
      <c r="L118" s="19">
        <v>3234946</v>
      </c>
      <c r="M118" s="29">
        <v>27287598.956932694</v>
      </c>
      <c r="N118" s="26">
        <v>550000</v>
      </c>
      <c r="O118" s="26">
        <v>40254275.969987765</v>
      </c>
      <c r="P118" s="19">
        <v>3234946</v>
      </c>
      <c r="Q118" s="29">
        <v>27926643.097988997</v>
      </c>
      <c r="R118" s="26">
        <v>600000</v>
      </c>
      <c r="S118" s="26">
        <v>41468696.756302163</v>
      </c>
      <c r="T118" s="19">
        <v>3234946</v>
      </c>
      <c r="U118" s="29">
        <v>28084242.114195388</v>
      </c>
      <c r="V118" s="26">
        <v>650000</v>
      </c>
      <c r="W118" s="26">
        <v>42137489.283312872</v>
      </c>
      <c r="X118" s="19">
        <v>3234946</v>
      </c>
      <c r="Y118" s="29">
        <v>28084242.114195388</v>
      </c>
      <c r="Z118" s="26">
        <v>683996.28451380134</v>
      </c>
      <c r="AA118" s="26">
        <v>42281175.189675316</v>
      </c>
      <c r="AB118" s="19">
        <v>3234946</v>
      </c>
      <c r="AC118" s="29">
        <v>28084242.114195388</v>
      </c>
      <c r="AD118" s="26">
        <v>683996.28451380134</v>
      </c>
      <c r="AE118" s="26">
        <v>42281175.189675316</v>
      </c>
      <c r="AF118" s="19">
        <v>3234946</v>
      </c>
      <c r="AG118" s="29">
        <v>28084242.114195388</v>
      </c>
      <c r="AH118" s="26">
        <v>683996.28451380134</v>
      </c>
      <c r="AI118" s="26">
        <v>42281175.189675316</v>
      </c>
      <c r="AJ118" s="19">
        <v>3234946</v>
      </c>
      <c r="AK118" s="29">
        <v>28084242.114195388</v>
      </c>
      <c r="AL118" s="28">
        <v>14600000</v>
      </c>
      <c r="AM118">
        <v>31800000</v>
      </c>
      <c r="AN118">
        <v>52800000</v>
      </c>
    </row>
    <row r="119" spans="1:40" x14ac:dyDescent="0.2">
      <c r="A119" s="18">
        <v>44295</v>
      </c>
      <c r="B119" s="19">
        <v>0</v>
      </c>
      <c r="C119" s="19">
        <v>0</v>
      </c>
      <c r="D119" s="26" t="e">
        <v>#N/A</v>
      </c>
      <c r="E119" s="29" t="e">
        <v>#N/A</v>
      </c>
      <c r="F119" s="19">
        <v>450000</v>
      </c>
      <c r="G119" s="19">
        <v>36343147.99999997</v>
      </c>
      <c r="H119" s="19">
        <v>3559179</v>
      </c>
      <c r="I119" s="29">
        <v>26577159.683333304</v>
      </c>
      <c r="J119" s="19">
        <v>500000</v>
      </c>
      <c r="K119" s="19">
        <v>38669993.924369656</v>
      </c>
      <c r="L119" s="19">
        <v>3559179</v>
      </c>
      <c r="M119" s="29">
        <v>27726321.015266027</v>
      </c>
      <c r="N119" s="26">
        <v>550000</v>
      </c>
      <c r="O119" s="26">
        <v>40480042.969987765</v>
      </c>
      <c r="P119" s="19">
        <v>3559179</v>
      </c>
      <c r="Q119" s="29">
        <v>28410365.15632233</v>
      </c>
      <c r="R119" s="26">
        <v>600000</v>
      </c>
      <c r="S119" s="26">
        <v>41744463.756302163</v>
      </c>
      <c r="T119" s="19">
        <v>3559179</v>
      </c>
      <c r="U119" s="29">
        <v>28606092.305181772</v>
      </c>
      <c r="V119" s="26">
        <v>650000</v>
      </c>
      <c r="W119" s="26">
        <v>42463256.283312872</v>
      </c>
      <c r="X119" s="19">
        <v>3559179</v>
      </c>
      <c r="Y119" s="29">
        <v>28606092.305181772</v>
      </c>
      <c r="Z119" s="26">
        <v>688577.86914765835</v>
      </c>
      <c r="AA119" s="26">
        <v>42645520.058822975</v>
      </c>
      <c r="AB119" s="19">
        <v>3559179</v>
      </c>
      <c r="AC119" s="29">
        <v>28606092.305181772</v>
      </c>
      <c r="AD119" s="26">
        <v>688577.86914765835</v>
      </c>
      <c r="AE119" s="26">
        <v>42645520.058822975</v>
      </c>
      <c r="AF119" s="19">
        <v>3559179</v>
      </c>
      <c r="AG119" s="29">
        <v>28606092.305181772</v>
      </c>
      <c r="AH119" s="26">
        <v>688577.86914765835</v>
      </c>
      <c r="AI119" s="26">
        <v>42645520.058822975</v>
      </c>
      <c r="AJ119" s="19">
        <v>3559179</v>
      </c>
      <c r="AK119" s="29">
        <v>28606092.305181772</v>
      </c>
      <c r="AL119" s="28">
        <v>14600000</v>
      </c>
      <c r="AM119">
        <v>31800000</v>
      </c>
      <c r="AN119">
        <v>52800000</v>
      </c>
    </row>
    <row r="120" spans="1:40" x14ac:dyDescent="0.2">
      <c r="A120" s="18">
        <v>44296</v>
      </c>
      <c r="B120" s="19">
        <v>0</v>
      </c>
      <c r="C120" s="19">
        <v>0</v>
      </c>
      <c r="D120" s="26" t="e">
        <v>#N/A</v>
      </c>
      <c r="E120" s="29" t="e">
        <v>#N/A</v>
      </c>
      <c r="F120" s="19">
        <v>450000</v>
      </c>
      <c r="G120" s="19">
        <v>36515232.99999997</v>
      </c>
      <c r="H120" s="19">
        <v>3837094</v>
      </c>
      <c r="I120" s="29">
        <v>26970881.741666634</v>
      </c>
      <c r="J120" s="19">
        <v>500000</v>
      </c>
      <c r="K120" s="19">
        <v>38892078.924369656</v>
      </c>
      <c r="L120" s="19">
        <v>3837094</v>
      </c>
      <c r="M120" s="29">
        <v>28165043.073599357</v>
      </c>
      <c r="N120" s="26">
        <v>550000</v>
      </c>
      <c r="O120" s="26">
        <v>40752127.969987765</v>
      </c>
      <c r="P120" s="19">
        <v>3837094</v>
      </c>
      <c r="Q120" s="29">
        <v>28894087.21465566</v>
      </c>
      <c r="R120" s="26">
        <v>600000</v>
      </c>
      <c r="S120" s="26">
        <v>42066548.756302163</v>
      </c>
      <c r="T120" s="19">
        <v>3837094</v>
      </c>
      <c r="U120" s="29">
        <v>29132065.92233862</v>
      </c>
      <c r="V120" s="26">
        <v>650000</v>
      </c>
      <c r="W120" s="26">
        <v>42835341.283312872</v>
      </c>
      <c r="X120" s="19">
        <v>3837094</v>
      </c>
      <c r="Y120" s="29">
        <v>29132065.92233862</v>
      </c>
      <c r="Z120" s="26">
        <v>693159.45378151536</v>
      </c>
      <c r="AA120" s="26">
        <v>43060764.51260449</v>
      </c>
      <c r="AB120" s="19">
        <v>3837094</v>
      </c>
      <c r="AC120" s="29">
        <v>29132065.92233862</v>
      </c>
      <c r="AD120" s="26">
        <v>693159.45378151536</v>
      </c>
      <c r="AE120" s="26">
        <v>43060764.51260449</v>
      </c>
      <c r="AF120" s="19">
        <v>3837094</v>
      </c>
      <c r="AG120" s="29">
        <v>29132065.92233862</v>
      </c>
      <c r="AH120" s="26">
        <v>693159.45378151536</v>
      </c>
      <c r="AI120" s="26">
        <v>43060764.51260449</v>
      </c>
      <c r="AJ120" s="19">
        <v>3837094</v>
      </c>
      <c r="AK120" s="29">
        <v>29132065.92233862</v>
      </c>
      <c r="AL120" s="28">
        <v>14600000</v>
      </c>
      <c r="AM120">
        <v>31800000</v>
      </c>
      <c r="AN120">
        <v>52800000</v>
      </c>
    </row>
    <row r="121" spans="1:40" x14ac:dyDescent="0.2">
      <c r="A121" s="18">
        <v>44297</v>
      </c>
      <c r="B121" s="19">
        <v>0</v>
      </c>
      <c r="C121" s="19">
        <v>0</v>
      </c>
      <c r="D121" s="26" t="e">
        <v>#N/A</v>
      </c>
      <c r="E121" s="29" t="e">
        <v>#N/A</v>
      </c>
      <c r="F121" s="19">
        <v>450000</v>
      </c>
      <c r="G121" s="19">
        <v>36739825.99999997</v>
      </c>
      <c r="H121" s="19">
        <v>4062501</v>
      </c>
      <c r="I121" s="29">
        <v>27364603.799999967</v>
      </c>
      <c r="J121" s="19">
        <v>500000</v>
      </c>
      <c r="K121" s="19">
        <v>39166671.924369656</v>
      </c>
      <c r="L121" s="19">
        <v>4062501</v>
      </c>
      <c r="M121" s="29">
        <v>28603765.131932691</v>
      </c>
      <c r="N121" s="26">
        <v>550000</v>
      </c>
      <c r="O121" s="26">
        <v>41076720.969987765</v>
      </c>
      <c r="P121" s="19">
        <v>4062501</v>
      </c>
      <c r="Q121" s="29">
        <v>29377809.272988997</v>
      </c>
      <c r="R121" s="26">
        <v>600000</v>
      </c>
      <c r="S121" s="26">
        <v>42441141.756302163</v>
      </c>
      <c r="T121" s="19">
        <v>4062501</v>
      </c>
      <c r="U121" s="29">
        <v>29660787.980671953</v>
      </c>
      <c r="V121" s="26">
        <v>650000</v>
      </c>
      <c r="W121" s="26">
        <v>43259934.283312872</v>
      </c>
      <c r="X121" s="19">
        <v>4062501</v>
      </c>
      <c r="Y121" s="29">
        <v>29662162.965665944</v>
      </c>
      <c r="Z121" s="26">
        <v>697741.03841534257</v>
      </c>
      <c r="AA121" s="26">
        <v>43533098.551019832</v>
      </c>
      <c r="AB121" s="19">
        <v>4062501</v>
      </c>
      <c r="AC121" s="29">
        <v>29662162.965665944</v>
      </c>
      <c r="AD121" s="26">
        <v>697741.03841534257</v>
      </c>
      <c r="AE121" s="26">
        <v>43533098.551019832</v>
      </c>
      <c r="AF121" s="19">
        <v>4062501</v>
      </c>
      <c r="AG121" s="29">
        <v>29662162.965665944</v>
      </c>
      <c r="AH121" s="26">
        <v>697741.03841534257</v>
      </c>
      <c r="AI121" s="26">
        <v>43533098.551019832</v>
      </c>
      <c r="AJ121" s="19">
        <v>4062501</v>
      </c>
      <c r="AK121" s="29">
        <v>29662162.965665944</v>
      </c>
      <c r="AL121" s="28">
        <v>14600000</v>
      </c>
      <c r="AM121">
        <v>31800000</v>
      </c>
      <c r="AN121">
        <v>52800000</v>
      </c>
    </row>
    <row r="122" spans="1:40" x14ac:dyDescent="0.2">
      <c r="A122" s="18">
        <v>44298</v>
      </c>
      <c r="B122" s="19">
        <v>0</v>
      </c>
      <c r="C122" s="19">
        <v>0</v>
      </c>
      <c r="D122" s="26" t="e">
        <v>#N/A</v>
      </c>
      <c r="E122" s="29" t="e">
        <v>#N/A</v>
      </c>
      <c r="F122" s="19">
        <v>450000</v>
      </c>
      <c r="G122" s="19">
        <v>36985749.99999997</v>
      </c>
      <c r="H122" s="19">
        <v>4266577</v>
      </c>
      <c r="I122" s="29">
        <v>27724181.74285711</v>
      </c>
      <c r="J122" s="19">
        <v>500000</v>
      </c>
      <c r="K122" s="19">
        <v>39462595.924369656</v>
      </c>
      <c r="L122" s="19">
        <v>4266577</v>
      </c>
      <c r="M122" s="29">
        <v>29008343.074789833</v>
      </c>
      <c r="N122" s="26">
        <v>550000</v>
      </c>
      <c r="O122" s="26">
        <v>41422644.969987765</v>
      </c>
      <c r="P122" s="19">
        <v>4266577</v>
      </c>
      <c r="Q122" s="29">
        <v>29827387.21584614</v>
      </c>
      <c r="R122" s="26">
        <v>600000</v>
      </c>
      <c r="S122" s="26">
        <v>42837065.756302163</v>
      </c>
      <c r="T122" s="19">
        <v>4266577</v>
      </c>
      <c r="U122" s="29">
        <v>30155365.923529096</v>
      </c>
      <c r="V122" s="26">
        <v>650000</v>
      </c>
      <c r="W122" s="26">
        <v>43705858.283312872</v>
      </c>
      <c r="X122" s="19">
        <v>4266577</v>
      </c>
      <c r="Y122" s="29">
        <v>30162239.319687553</v>
      </c>
      <c r="Z122" s="26">
        <v>700000</v>
      </c>
      <c r="AA122" s="26">
        <v>44029022.551019832</v>
      </c>
      <c r="AB122" s="19">
        <v>4266577</v>
      </c>
      <c r="AC122" s="29">
        <v>30162239.319687553</v>
      </c>
      <c r="AD122" s="26">
        <v>702322.62304919958</v>
      </c>
      <c r="AE122" s="26">
        <v>44031345.174069032</v>
      </c>
      <c r="AF122" s="19">
        <v>4266577</v>
      </c>
      <c r="AG122" s="29">
        <v>30162239.319687553</v>
      </c>
      <c r="AH122" s="26">
        <v>702322.62304919958</v>
      </c>
      <c r="AI122" s="26">
        <v>44031345.174069032</v>
      </c>
      <c r="AJ122" s="19">
        <v>4266577</v>
      </c>
      <c r="AK122" s="29">
        <v>30162239.319687553</v>
      </c>
      <c r="AL122" s="28">
        <v>14600000</v>
      </c>
      <c r="AM122">
        <v>31800000</v>
      </c>
      <c r="AN122">
        <v>52800000</v>
      </c>
    </row>
    <row r="123" spans="1:40" x14ac:dyDescent="0.2">
      <c r="A123" s="18">
        <v>44299</v>
      </c>
      <c r="B123" s="19">
        <v>0</v>
      </c>
      <c r="C123" s="19">
        <v>0</v>
      </c>
      <c r="D123" s="26" t="e">
        <v>#N/A</v>
      </c>
      <c r="E123" s="29" t="e">
        <v>#N/A</v>
      </c>
      <c r="F123" s="19">
        <v>450000</v>
      </c>
      <c r="G123" s="19">
        <v>37092586.99999997</v>
      </c>
      <c r="H123" s="19">
        <v>4609740</v>
      </c>
      <c r="I123" s="29">
        <v>28083759.685714256</v>
      </c>
      <c r="J123" s="19">
        <v>500000</v>
      </c>
      <c r="K123" s="19">
        <v>39619432.924369656</v>
      </c>
      <c r="L123" s="19">
        <v>4609740</v>
      </c>
      <c r="M123" s="29">
        <v>29412921.01764698</v>
      </c>
      <c r="N123" s="26">
        <v>550000</v>
      </c>
      <c r="O123" s="26">
        <v>41629481.969987765</v>
      </c>
      <c r="P123" s="19">
        <v>4609740</v>
      </c>
      <c r="Q123" s="29">
        <v>30276965.158703282</v>
      </c>
      <c r="R123" s="26">
        <v>600000</v>
      </c>
      <c r="S123" s="26">
        <v>43093902.756302163</v>
      </c>
      <c r="T123" s="19">
        <v>4609740</v>
      </c>
      <c r="U123" s="29">
        <v>30649943.866386242</v>
      </c>
      <c r="V123" s="26">
        <v>650000</v>
      </c>
      <c r="W123" s="26">
        <v>44012695.283312872</v>
      </c>
      <c r="X123" s="19">
        <v>4609740</v>
      </c>
      <c r="Y123" s="29">
        <v>30666439.09987963</v>
      </c>
      <c r="Z123" s="26">
        <v>700000</v>
      </c>
      <c r="AA123" s="26">
        <v>44385859.551019832</v>
      </c>
      <c r="AB123" s="19">
        <v>4609740</v>
      </c>
      <c r="AC123" s="29">
        <v>30666439.09987963</v>
      </c>
      <c r="AD123" s="26">
        <v>706904.20768305659</v>
      </c>
      <c r="AE123" s="26">
        <v>44395086.381752089</v>
      </c>
      <c r="AF123" s="19">
        <v>4609740</v>
      </c>
      <c r="AG123" s="29">
        <v>30666439.09987963</v>
      </c>
      <c r="AH123" s="26">
        <v>706904.20768305659</v>
      </c>
      <c r="AI123" s="26">
        <v>44395086.381752089</v>
      </c>
      <c r="AJ123" s="19">
        <v>4609740</v>
      </c>
      <c r="AK123" s="29">
        <v>30666439.09987963</v>
      </c>
      <c r="AL123" s="28">
        <v>14600000</v>
      </c>
      <c r="AM123">
        <v>31800000</v>
      </c>
      <c r="AN123">
        <v>52800000</v>
      </c>
    </row>
    <row r="124" spans="1:40" x14ac:dyDescent="0.2">
      <c r="A124" s="18">
        <v>44300</v>
      </c>
      <c r="B124" s="19">
        <v>0</v>
      </c>
      <c r="C124" s="19">
        <v>0</v>
      </c>
      <c r="D124" s="26" t="e">
        <v>#N/A</v>
      </c>
      <c r="E124" s="29" t="e">
        <v>#N/A</v>
      </c>
      <c r="F124" s="19">
        <v>450000</v>
      </c>
      <c r="G124" s="19">
        <v>37179078.99999997</v>
      </c>
      <c r="H124" s="19">
        <v>4973248</v>
      </c>
      <c r="I124" s="29">
        <v>28443337.628571402</v>
      </c>
      <c r="J124" s="19">
        <v>500000</v>
      </c>
      <c r="K124" s="19">
        <v>39755924.924369656</v>
      </c>
      <c r="L124" s="19">
        <v>4973248</v>
      </c>
      <c r="M124" s="29">
        <v>29817498.960504126</v>
      </c>
      <c r="N124" s="26">
        <v>550000</v>
      </c>
      <c r="O124" s="26">
        <v>41815973.969987765</v>
      </c>
      <c r="P124" s="19">
        <v>4973248</v>
      </c>
      <c r="Q124" s="29">
        <v>30726543.101560429</v>
      </c>
      <c r="R124" s="26">
        <v>600000</v>
      </c>
      <c r="S124" s="26">
        <v>43330394.756302163</v>
      </c>
      <c r="T124" s="19">
        <v>4973248</v>
      </c>
      <c r="U124" s="29">
        <v>31144521.809243385</v>
      </c>
      <c r="V124" s="26">
        <v>650000</v>
      </c>
      <c r="W124" s="26">
        <v>44299187.283312872</v>
      </c>
      <c r="X124" s="19">
        <v>4973248</v>
      </c>
      <c r="Y124" s="29">
        <v>31174762.306242179</v>
      </c>
      <c r="Z124" s="26">
        <v>700000</v>
      </c>
      <c r="AA124" s="26">
        <v>44722351.551019832</v>
      </c>
      <c r="AB124" s="19">
        <v>4973248</v>
      </c>
      <c r="AC124" s="29">
        <v>31174762.306242179</v>
      </c>
      <c r="AD124" s="26">
        <v>711485.7923169136</v>
      </c>
      <c r="AE124" s="26">
        <v>44743064.174069002</v>
      </c>
      <c r="AF124" s="19">
        <v>4973248</v>
      </c>
      <c r="AG124" s="29">
        <v>31174762.306242179</v>
      </c>
      <c r="AH124" s="26">
        <v>711485.7923169136</v>
      </c>
      <c r="AI124" s="26">
        <v>44743064.174069002</v>
      </c>
      <c r="AJ124" s="19">
        <v>4973248</v>
      </c>
      <c r="AK124" s="29">
        <v>31174762.306242179</v>
      </c>
      <c r="AL124" s="28">
        <v>14600000</v>
      </c>
      <c r="AM124">
        <v>31800000</v>
      </c>
      <c r="AN124">
        <v>52800000</v>
      </c>
    </row>
    <row r="125" spans="1:40" x14ac:dyDescent="0.2">
      <c r="A125" s="18">
        <v>44301</v>
      </c>
      <c r="B125" s="19">
        <v>0</v>
      </c>
      <c r="C125" s="19">
        <v>0</v>
      </c>
      <c r="D125" s="26" t="e">
        <v>#N/A</v>
      </c>
      <c r="E125" s="29" t="e">
        <v>#N/A</v>
      </c>
      <c r="F125" s="19">
        <v>450000</v>
      </c>
      <c r="G125" s="19">
        <v>37219223.99999997</v>
      </c>
      <c r="H125" s="19">
        <v>5383103</v>
      </c>
      <c r="I125" s="29">
        <v>28802915.571428545</v>
      </c>
      <c r="J125" s="19">
        <v>500000</v>
      </c>
      <c r="K125" s="19">
        <v>39846069.924369656</v>
      </c>
      <c r="L125" s="19">
        <v>5383103</v>
      </c>
      <c r="M125" s="29">
        <v>30222076.903361268</v>
      </c>
      <c r="N125" s="26">
        <v>550000</v>
      </c>
      <c r="O125" s="26">
        <v>41956118.969987765</v>
      </c>
      <c r="P125" s="19">
        <v>5383103</v>
      </c>
      <c r="Q125" s="29">
        <v>31176121.044417568</v>
      </c>
      <c r="R125" s="26">
        <v>600000</v>
      </c>
      <c r="S125" s="26">
        <v>43520539.756302163</v>
      </c>
      <c r="T125" s="19">
        <v>5383103</v>
      </c>
      <c r="U125" s="29">
        <v>31639099.752100527</v>
      </c>
      <c r="V125" s="26">
        <v>650000</v>
      </c>
      <c r="W125" s="26">
        <v>44539332.283312872</v>
      </c>
      <c r="X125" s="19">
        <v>5383103</v>
      </c>
      <c r="Y125" s="29">
        <v>31687208.938775167</v>
      </c>
      <c r="Z125" s="26">
        <v>700000</v>
      </c>
      <c r="AA125" s="26">
        <v>45012496.551019832</v>
      </c>
      <c r="AB125" s="19">
        <v>5383103</v>
      </c>
      <c r="AC125" s="29">
        <v>31687208.938775167</v>
      </c>
      <c r="AD125" s="26">
        <v>716067.37695077062</v>
      </c>
      <c r="AE125" s="26">
        <v>45049276.551019773</v>
      </c>
      <c r="AF125" s="19">
        <v>5383103</v>
      </c>
      <c r="AG125" s="29">
        <v>31687208.938775167</v>
      </c>
      <c r="AH125" s="26">
        <v>716067.37695077062</v>
      </c>
      <c r="AI125" s="26">
        <v>45049276.551019773</v>
      </c>
      <c r="AJ125" s="19">
        <v>5383103</v>
      </c>
      <c r="AK125" s="29">
        <v>31687208.938775167</v>
      </c>
      <c r="AL125" s="28">
        <v>14600000</v>
      </c>
      <c r="AM125">
        <v>31800000</v>
      </c>
      <c r="AN125">
        <v>52800000</v>
      </c>
    </row>
    <row r="126" spans="1:40" x14ac:dyDescent="0.2">
      <c r="A126" s="18">
        <v>44302</v>
      </c>
      <c r="B126" s="19">
        <v>0</v>
      </c>
      <c r="C126" s="19">
        <v>0</v>
      </c>
      <c r="D126" s="26" t="e">
        <v>#N/A</v>
      </c>
      <c r="E126" s="29" t="e">
        <v>#N/A</v>
      </c>
      <c r="F126" s="19">
        <v>450000</v>
      </c>
      <c r="G126" s="19">
        <v>37190975.99999997</v>
      </c>
      <c r="H126" s="19">
        <v>5861351</v>
      </c>
      <c r="I126" s="29">
        <v>29162493.514285687</v>
      </c>
      <c r="J126" s="19">
        <v>500000</v>
      </c>
      <c r="K126" s="19">
        <v>39867821.924369656</v>
      </c>
      <c r="L126" s="19">
        <v>5861351</v>
      </c>
      <c r="M126" s="29">
        <v>30626654.846218411</v>
      </c>
      <c r="N126" s="26">
        <v>550000</v>
      </c>
      <c r="O126" s="26">
        <v>42027870.969987765</v>
      </c>
      <c r="P126" s="19">
        <v>5861351</v>
      </c>
      <c r="Q126" s="29">
        <v>31625698.987274706</v>
      </c>
      <c r="R126" s="26">
        <v>600000</v>
      </c>
      <c r="S126" s="26">
        <v>43642291.756302163</v>
      </c>
      <c r="T126" s="19">
        <v>5861351</v>
      </c>
      <c r="U126" s="29">
        <v>32133677.694957666</v>
      </c>
      <c r="V126" s="26">
        <v>650000</v>
      </c>
      <c r="W126" s="26">
        <v>44711084.283312872</v>
      </c>
      <c r="X126" s="19">
        <v>5861351</v>
      </c>
      <c r="Y126" s="29">
        <v>32203778.99747863</v>
      </c>
      <c r="Z126" s="26">
        <v>700000</v>
      </c>
      <c r="AA126" s="26">
        <v>45234248.551019832</v>
      </c>
      <c r="AB126" s="19">
        <v>5861351</v>
      </c>
      <c r="AC126" s="29">
        <v>32203778.99747863</v>
      </c>
      <c r="AD126" s="26">
        <v>720648.96158462763</v>
      </c>
      <c r="AE126" s="26">
        <v>45291677.512604401</v>
      </c>
      <c r="AF126" s="19">
        <v>5861351</v>
      </c>
      <c r="AG126" s="29">
        <v>32203778.99747863</v>
      </c>
      <c r="AH126" s="26">
        <v>720648.96158462763</v>
      </c>
      <c r="AI126" s="26">
        <v>45291677.512604401</v>
      </c>
      <c r="AJ126" s="19">
        <v>5861351</v>
      </c>
      <c r="AK126" s="29">
        <v>32203778.99747863</v>
      </c>
      <c r="AL126" s="28">
        <v>14600000</v>
      </c>
      <c r="AM126">
        <v>31800000</v>
      </c>
      <c r="AN126">
        <v>52800000</v>
      </c>
    </row>
    <row r="127" spans="1:40" x14ac:dyDescent="0.2">
      <c r="A127" s="18">
        <v>44303</v>
      </c>
      <c r="B127" s="19">
        <v>0</v>
      </c>
      <c r="C127" s="19">
        <v>0</v>
      </c>
      <c r="D127" s="26" t="e">
        <v>#N/A</v>
      </c>
      <c r="E127" s="29" t="e">
        <v>#N/A</v>
      </c>
      <c r="F127" s="19">
        <v>450000</v>
      </c>
      <c r="G127" s="19">
        <v>37149005.99999997</v>
      </c>
      <c r="H127" s="19">
        <v>6353321</v>
      </c>
      <c r="I127" s="29">
        <v>29522071.457142834</v>
      </c>
      <c r="J127" s="19">
        <v>500000</v>
      </c>
      <c r="K127" s="19">
        <v>39875851.924369656</v>
      </c>
      <c r="L127" s="19">
        <v>6353321</v>
      </c>
      <c r="M127" s="29">
        <v>31031232.78907555</v>
      </c>
      <c r="N127" s="26">
        <v>550000</v>
      </c>
      <c r="O127" s="26">
        <v>42085900.969987765</v>
      </c>
      <c r="P127" s="19">
        <v>6353321</v>
      </c>
      <c r="Q127" s="29">
        <v>32075276.930131849</v>
      </c>
      <c r="R127" s="26">
        <v>600000</v>
      </c>
      <c r="S127" s="26">
        <v>43750321.756302163</v>
      </c>
      <c r="T127" s="19">
        <v>6353321</v>
      </c>
      <c r="U127" s="29">
        <v>32628255.637814805</v>
      </c>
      <c r="V127" s="26">
        <v>650000</v>
      </c>
      <c r="W127" s="26">
        <v>44869114.283312872</v>
      </c>
      <c r="X127" s="19">
        <v>6353321</v>
      </c>
      <c r="Y127" s="29">
        <v>32724472.482352562</v>
      </c>
      <c r="Z127" s="26">
        <v>700000</v>
      </c>
      <c r="AA127" s="26">
        <v>45442278.551019832</v>
      </c>
      <c r="AB127" s="19">
        <v>6353321</v>
      </c>
      <c r="AC127" s="29">
        <v>32724472.482352562</v>
      </c>
      <c r="AD127" s="26">
        <v>725230.54621848464</v>
      </c>
      <c r="AE127" s="26">
        <v>45524938.058822885</v>
      </c>
      <c r="AF127" s="19">
        <v>6353321</v>
      </c>
      <c r="AG127" s="29">
        <v>32724472.482352562</v>
      </c>
      <c r="AH127" s="26">
        <v>725230.54621848464</v>
      </c>
      <c r="AI127" s="26">
        <v>45524938.058822885</v>
      </c>
      <c r="AJ127" s="19">
        <v>6353321</v>
      </c>
      <c r="AK127" s="29">
        <v>32724472.482352562</v>
      </c>
      <c r="AL127" s="28">
        <v>14600000</v>
      </c>
      <c r="AM127">
        <v>31800000</v>
      </c>
      <c r="AN127">
        <v>52800000</v>
      </c>
    </row>
    <row r="128" spans="1:40" x14ac:dyDescent="0.2">
      <c r="A128" s="18">
        <v>44304</v>
      </c>
      <c r="B128" s="19">
        <v>0</v>
      </c>
      <c r="C128" s="19">
        <v>0</v>
      </c>
      <c r="D128" s="26" t="e">
        <v>#N/A</v>
      </c>
      <c r="E128" s="29" t="e">
        <v>#N/A</v>
      </c>
      <c r="F128" s="19">
        <v>450000</v>
      </c>
      <c r="G128" s="19">
        <v>37378756.99999997</v>
      </c>
      <c r="H128" s="19">
        <v>6573570</v>
      </c>
      <c r="I128" s="29">
        <v>29881649.399999976</v>
      </c>
      <c r="J128" s="19">
        <v>500000</v>
      </c>
      <c r="K128" s="19">
        <v>40155602.924369656</v>
      </c>
      <c r="L128" s="19">
        <v>6573570</v>
      </c>
      <c r="M128" s="29">
        <v>31435810.731932689</v>
      </c>
      <c r="N128" s="26">
        <v>550000</v>
      </c>
      <c r="O128" s="26">
        <v>42415651.969987765</v>
      </c>
      <c r="P128" s="19">
        <v>6573570</v>
      </c>
      <c r="Q128" s="29">
        <v>32524854.872988988</v>
      </c>
      <c r="R128" s="26">
        <v>600000</v>
      </c>
      <c r="S128" s="26">
        <v>44130072.756302163</v>
      </c>
      <c r="T128" s="19">
        <v>6573570</v>
      </c>
      <c r="U128" s="29">
        <v>33122833.580671947</v>
      </c>
      <c r="V128" s="26">
        <v>650000</v>
      </c>
      <c r="W128" s="26">
        <v>45298865.283312872</v>
      </c>
      <c r="X128" s="19">
        <v>6573570</v>
      </c>
      <c r="Y128" s="29">
        <v>33249289.393396966</v>
      </c>
      <c r="Z128" s="26">
        <v>700000</v>
      </c>
      <c r="AA128" s="26">
        <v>45922029.551019832</v>
      </c>
      <c r="AB128" s="19">
        <v>6573570</v>
      </c>
      <c r="AC128" s="29">
        <v>33249289.393396966</v>
      </c>
      <c r="AD128" s="26">
        <v>729812.13085234165</v>
      </c>
      <c r="AE128" s="26">
        <v>46034501.189675227</v>
      </c>
      <c r="AF128" s="19">
        <v>6573570</v>
      </c>
      <c r="AG128" s="29">
        <v>33249289.393396966</v>
      </c>
      <c r="AH128" s="26">
        <v>729812.13085234165</v>
      </c>
      <c r="AI128" s="26">
        <v>46034501.189675227</v>
      </c>
      <c r="AJ128" s="19">
        <v>6573570</v>
      </c>
      <c r="AK128" s="29">
        <v>33249289.393396966</v>
      </c>
      <c r="AL128" s="28">
        <v>14600000</v>
      </c>
      <c r="AM128">
        <v>31800000</v>
      </c>
      <c r="AN128">
        <v>52800000</v>
      </c>
    </row>
    <row r="129" spans="1:40" x14ac:dyDescent="0.2">
      <c r="A129" s="18">
        <v>44305</v>
      </c>
      <c r="B129" s="19">
        <v>0</v>
      </c>
      <c r="C129" s="19">
        <v>0</v>
      </c>
      <c r="D129" s="26" t="e">
        <v>#N/A</v>
      </c>
      <c r="E129" s="29" t="e">
        <v>#N/A</v>
      </c>
      <c r="F129" s="19">
        <v>450000</v>
      </c>
      <c r="G129" s="19">
        <v>37548954.99999997</v>
      </c>
      <c r="H129" s="19">
        <v>6853372</v>
      </c>
      <c r="I129" s="29">
        <v>30174592.412499979</v>
      </c>
      <c r="J129" s="19">
        <v>500000</v>
      </c>
      <c r="K129" s="19">
        <v>40375800.924369656</v>
      </c>
      <c r="L129" s="19">
        <v>6853372</v>
      </c>
      <c r="M129" s="29">
        <v>31773753.744432691</v>
      </c>
      <c r="N129" s="26">
        <v>550000</v>
      </c>
      <c r="O129" s="26">
        <v>42685849.969987765</v>
      </c>
      <c r="P129" s="19">
        <v>6853372</v>
      </c>
      <c r="Q129" s="29">
        <v>32907797.885488991</v>
      </c>
      <c r="R129" s="26">
        <v>600000</v>
      </c>
      <c r="S129" s="26">
        <v>44450270.756302163</v>
      </c>
      <c r="T129" s="19">
        <v>6853372</v>
      </c>
      <c r="U129" s="29">
        <v>33550776.59317195</v>
      </c>
      <c r="V129" s="26">
        <v>650000</v>
      </c>
      <c r="W129" s="26">
        <v>45669063.283312872</v>
      </c>
      <c r="X129" s="19">
        <v>6853372</v>
      </c>
      <c r="Y129" s="29">
        <v>33711594.800254703</v>
      </c>
      <c r="Z129" s="26">
        <v>700000</v>
      </c>
      <c r="AA129" s="26">
        <v>46342227.551019832</v>
      </c>
      <c r="AB129" s="19">
        <v>6853372</v>
      </c>
      <c r="AC129" s="29">
        <v>33711594.800254703</v>
      </c>
      <c r="AD129" s="26">
        <v>734393.71548619866</v>
      </c>
      <c r="AE129" s="26">
        <v>46489092.905161425</v>
      </c>
      <c r="AF129" s="19">
        <v>6853372</v>
      </c>
      <c r="AG129" s="29">
        <v>33711594.800254703</v>
      </c>
      <c r="AH129" s="26">
        <v>734393.71548619866</v>
      </c>
      <c r="AI129" s="26">
        <v>46489092.905161425</v>
      </c>
      <c r="AJ129" s="19">
        <v>6853372</v>
      </c>
      <c r="AK129" s="29">
        <v>33711594.800254703</v>
      </c>
      <c r="AL129" s="28">
        <v>14600000</v>
      </c>
      <c r="AM129">
        <v>31800000</v>
      </c>
      <c r="AN129">
        <v>52800000</v>
      </c>
    </row>
    <row r="130" spans="1:40" x14ac:dyDescent="0.2">
      <c r="A130" s="18">
        <v>44306</v>
      </c>
      <c r="B130" s="19">
        <v>0</v>
      </c>
      <c r="C130" s="19">
        <v>0</v>
      </c>
      <c r="D130" s="26" t="e">
        <v>#N/A</v>
      </c>
      <c r="E130" s="29" t="e">
        <v>#N/A</v>
      </c>
      <c r="F130" s="19">
        <v>450000</v>
      </c>
      <c r="G130" s="19">
        <v>37687939.99999997</v>
      </c>
      <c r="H130" s="19">
        <v>7164387</v>
      </c>
      <c r="I130" s="29">
        <v>30467535.424999975</v>
      </c>
      <c r="J130" s="19">
        <v>500000</v>
      </c>
      <c r="K130" s="19">
        <v>40564785.924369656</v>
      </c>
      <c r="L130" s="19">
        <v>7164387</v>
      </c>
      <c r="M130" s="29">
        <v>32111696.756932691</v>
      </c>
      <c r="N130" s="26">
        <v>550000</v>
      </c>
      <c r="O130" s="26">
        <v>42924834.969987765</v>
      </c>
      <c r="P130" s="19">
        <v>7164387</v>
      </c>
      <c r="Q130" s="29">
        <v>33290740.89798899</v>
      </c>
      <c r="R130" s="26">
        <v>600000</v>
      </c>
      <c r="S130" s="26">
        <v>44739255.756302163</v>
      </c>
      <c r="T130" s="19">
        <v>7164387</v>
      </c>
      <c r="U130" s="29">
        <v>33978719.60567195</v>
      </c>
      <c r="V130" s="26">
        <v>650000</v>
      </c>
      <c r="W130" s="26">
        <v>46008048.283312872</v>
      </c>
      <c r="X130" s="19">
        <v>7164387</v>
      </c>
      <c r="Y130" s="29">
        <v>34178023.633282907</v>
      </c>
      <c r="Z130" s="26">
        <v>700000</v>
      </c>
      <c r="AA130" s="26">
        <v>46731212.551019832</v>
      </c>
      <c r="AB130" s="19">
        <v>7164387</v>
      </c>
      <c r="AC130" s="29">
        <v>34178023.633282907</v>
      </c>
      <c r="AD130" s="26">
        <v>738975.30012002587</v>
      </c>
      <c r="AE130" s="26">
        <v>46917053.205281451</v>
      </c>
      <c r="AF130" s="19">
        <v>7164387</v>
      </c>
      <c r="AG130" s="29">
        <v>34178023.633282907</v>
      </c>
      <c r="AH130" s="26">
        <v>738975.30012002587</v>
      </c>
      <c r="AI130" s="26">
        <v>46917053.205281451</v>
      </c>
      <c r="AJ130" s="19">
        <v>7164387</v>
      </c>
      <c r="AK130" s="29">
        <v>34178023.633282907</v>
      </c>
      <c r="AL130" s="28">
        <v>14600000</v>
      </c>
      <c r="AM130">
        <v>31800000</v>
      </c>
      <c r="AN130">
        <v>52800000</v>
      </c>
    </row>
    <row r="131" spans="1:40" x14ac:dyDescent="0.2">
      <c r="A131" s="18">
        <v>44307</v>
      </c>
      <c r="B131" s="19">
        <v>0</v>
      </c>
      <c r="C131" s="19">
        <v>0</v>
      </c>
      <c r="D131" s="26" t="e">
        <v>#N/A</v>
      </c>
      <c r="E131" s="29" t="e">
        <v>#N/A</v>
      </c>
      <c r="F131" s="19">
        <v>450000</v>
      </c>
      <c r="G131" s="19">
        <v>37855127.99999997</v>
      </c>
      <c r="H131" s="19">
        <v>7447199</v>
      </c>
      <c r="I131" s="29">
        <v>30760478.437499974</v>
      </c>
      <c r="J131" s="19">
        <v>500000</v>
      </c>
      <c r="K131" s="19">
        <v>40781973.924369656</v>
      </c>
      <c r="L131" s="19">
        <v>7447199</v>
      </c>
      <c r="M131" s="29">
        <v>32449639.76943269</v>
      </c>
      <c r="N131" s="26">
        <v>550000</v>
      </c>
      <c r="O131" s="26">
        <v>43192022.969987765</v>
      </c>
      <c r="P131" s="19">
        <v>7447199</v>
      </c>
      <c r="Q131" s="29">
        <v>33673683.910488985</v>
      </c>
      <c r="R131" s="26">
        <v>600000</v>
      </c>
      <c r="S131" s="26">
        <v>45056443.756302163</v>
      </c>
      <c r="T131" s="19">
        <v>7447199</v>
      </c>
      <c r="U131" s="29">
        <v>34406662.618171945</v>
      </c>
      <c r="V131" s="26">
        <v>650000</v>
      </c>
      <c r="W131" s="26">
        <v>46375236.283312872</v>
      </c>
      <c r="X131" s="19">
        <v>7447199</v>
      </c>
      <c r="Y131" s="29">
        <v>34648575.892481588</v>
      </c>
      <c r="Z131" s="26">
        <v>700000</v>
      </c>
      <c r="AA131" s="26">
        <v>47148400.551019832</v>
      </c>
      <c r="AB131" s="19">
        <v>7447199</v>
      </c>
      <c r="AC131" s="29">
        <v>34648575.892481588</v>
      </c>
      <c r="AD131" s="26">
        <v>743556.88475388288</v>
      </c>
      <c r="AE131" s="26">
        <v>47377798.090035334</v>
      </c>
      <c r="AF131" s="19">
        <v>7447199</v>
      </c>
      <c r="AG131" s="29">
        <v>34648575.892481588</v>
      </c>
      <c r="AH131" s="26">
        <v>743556.88475388288</v>
      </c>
      <c r="AI131" s="26">
        <v>47377798.090035334</v>
      </c>
      <c r="AJ131" s="19">
        <v>7447199</v>
      </c>
      <c r="AK131" s="29">
        <v>34648575.892481588</v>
      </c>
      <c r="AL131" s="28">
        <v>14600000</v>
      </c>
      <c r="AM131">
        <v>31800000</v>
      </c>
      <c r="AN131">
        <v>52800000</v>
      </c>
    </row>
    <row r="132" spans="1:40" x14ac:dyDescent="0.2">
      <c r="A132" s="18">
        <v>44308</v>
      </c>
      <c r="B132" s="19">
        <v>0</v>
      </c>
      <c r="C132" s="19">
        <v>0</v>
      </c>
      <c r="D132" s="26" t="e">
        <v>#N/A</v>
      </c>
      <c r="E132" s="29" t="e">
        <v>#N/A</v>
      </c>
      <c r="F132" s="19">
        <v>450000</v>
      </c>
      <c r="G132" s="19">
        <v>37861142.99999997</v>
      </c>
      <c r="H132" s="19">
        <v>7891184</v>
      </c>
      <c r="I132" s="29">
        <v>31053421.449999973</v>
      </c>
      <c r="J132" s="19">
        <v>500000</v>
      </c>
      <c r="K132" s="19">
        <v>40837988.924369656</v>
      </c>
      <c r="L132" s="19">
        <v>7891184</v>
      </c>
      <c r="M132" s="29">
        <v>32787582.781932693</v>
      </c>
      <c r="N132" s="26">
        <v>550000</v>
      </c>
      <c r="O132" s="26">
        <v>43298037.969987765</v>
      </c>
      <c r="P132" s="19">
        <v>7891184</v>
      </c>
      <c r="Q132" s="29">
        <v>34056626.922988988</v>
      </c>
      <c r="R132" s="26">
        <v>600000</v>
      </c>
      <c r="S132" s="26">
        <v>45212458.756302163</v>
      </c>
      <c r="T132" s="19">
        <v>7891184</v>
      </c>
      <c r="U132" s="29">
        <v>34834605.630671948</v>
      </c>
      <c r="V132" s="26">
        <v>650000</v>
      </c>
      <c r="W132" s="26">
        <v>46581251.283312872</v>
      </c>
      <c r="X132" s="19">
        <v>7891184</v>
      </c>
      <c r="Y132" s="29">
        <v>35121518.904981583</v>
      </c>
      <c r="Z132" s="26">
        <v>700000</v>
      </c>
      <c r="AA132" s="26">
        <v>47404415.551019832</v>
      </c>
      <c r="AB132" s="19">
        <v>7891184</v>
      </c>
      <c r="AC132" s="29">
        <v>35123251.577850729</v>
      </c>
      <c r="AD132" s="26">
        <v>748138.4693877399</v>
      </c>
      <c r="AE132" s="26">
        <v>47681951.559423074</v>
      </c>
      <c r="AF132" s="19">
        <v>7891184</v>
      </c>
      <c r="AG132" s="29">
        <v>35123251.577850729</v>
      </c>
      <c r="AH132" s="26">
        <v>748138.4693877399</v>
      </c>
      <c r="AI132" s="26">
        <v>47681951.559423074</v>
      </c>
      <c r="AJ132" s="19">
        <v>7891184</v>
      </c>
      <c r="AK132" s="29">
        <v>35123251.577850729</v>
      </c>
      <c r="AL132" s="28">
        <v>14600000</v>
      </c>
      <c r="AM132">
        <v>31800000</v>
      </c>
      <c r="AN132">
        <v>52800000</v>
      </c>
    </row>
    <row r="133" spans="1:40" x14ac:dyDescent="0.2">
      <c r="A133" s="18">
        <v>44309</v>
      </c>
      <c r="B133" s="19">
        <v>0</v>
      </c>
      <c r="C133" s="19">
        <v>0</v>
      </c>
      <c r="D133" s="26" t="e">
        <v>#N/A</v>
      </c>
      <c r="E133" s="29" t="e">
        <v>#N/A</v>
      </c>
      <c r="F133" s="19">
        <v>450000</v>
      </c>
      <c r="G133" s="19">
        <v>37823386.99999997</v>
      </c>
      <c r="H133" s="19">
        <v>8378940</v>
      </c>
      <c r="I133" s="29">
        <v>31346364.462499972</v>
      </c>
      <c r="J133" s="19">
        <v>500000</v>
      </c>
      <c r="K133" s="19">
        <v>40850232.924369656</v>
      </c>
      <c r="L133" s="19">
        <v>8378940</v>
      </c>
      <c r="M133" s="29">
        <v>33125525.794432689</v>
      </c>
      <c r="N133" s="26">
        <v>550000</v>
      </c>
      <c r="O133" s="26">
        <v>43360281.969987765</v>
      </c>
      <c r="P133" s="19">
        <v>8378940</v>
      </c>
      <c r="Q133" s="29">
        <v>34439569.935488991</v>
      </c>
      <c r="R133" s="26">
        <v>600000</v>
      </c>
      <c r="S133" s="26">
        <v>45324702.756302163</v>
      </c>
      <c r="T133" s="19">
        <v>8378940</v>
      </c>
      <c r="U133" s="29">
        <v>35262548.643171951</v>
      </c>
      <c r="V133" s="26">
        <v>650000</v>
      </c>
      <c r="W133" s="26">
        <v>46743495.283312872</v>
      </c>
      <c r="X133" s="19">
        <v>8378940</v>
      </c>
      <c r="Y133" s="29">
        <v>35594461.917481586</v>
      </c>
      <c r="Z133" s="26">
        <v>700000</v>
      </c>
      <c r="AA133" s="26">
        <v>47616659.551019832</v>
      </c>
      <c r="AB133" s="19">
        <v>8378940</v>
      </c>
      <c r="AC133" s="29">
        <v>35602050.689390332</v>
      </c>
      <c r="AD133" s="26">
        <v>750000</v>
      </c>
      <c r="AE133" s="26">
        <v>47944195.559423074</v>
      </c>
      <c r="AF133" s="19">
        <v>8378940</v>
      </c>
      <c r="AG133" s="29">
        <v>35602050.689390332</v>
      </c>
      <c r="AH133" s="26">
        <v>752720.05402159691</v>
      </c>
      <c r="AI133" s="26">
        <v>47946915.613444671</v>
      </c>
      <c r="AJ133" s="19">
        <v>8378940</v>
      </c>
      <c r="AK133" s="29">
        <v>35602050.689390332</v>
      </c>
      <c r="AL133" s="28">
        <v>14600000</v>
      </c>
      <c r="AM133">
        <v>31800000</v>
      </c>
      <c r="AN133">
        <v>52800000</v>
      </c>
    </row>
    <row r="134" spans="1:40" x14ac:dyDescent="0.2">
      <c r="A134" s="18">
        <v>44310</v>
      </c>
      <c r="B134" s="19">
        <v>0</v>
      </c>
      <c r="C134" s="19">
        <v>0</v>
      </c>
      <c r="D134" s="26" t="e">
        <v>#N/A</v>
      </c>
      <c r="E134" s="29" t="e">
        <v>#N/A</v>
      </c>
      <c r="F134" s="19">
        <v>450000</v>
      </c>
      <c r="G134" s="19">
        <v>37674997.99999997</v>
      </c>
      <c r="H134" s="19">
        <v>8977329</v>
      </c>
      <c r="I134" s="29">
        <v>31639307.474999975</v>
      </c>
      <c r="J134" s="19">
        <v>500000</v>
      </c>
      <c r="K134" s="19">
        <v>40751843.924369656</v>
      </c>
      <c r="L134" s="19">
        <v>8977329</v>
      </c>
      <c r="M134" s="29">
        <v>33463468.806932691</v>
      </c>
      <c r="N134" s="26">
        <v>550000</v>
      </c>
      <c r="O134" s="26">
        <v>43311892.969987765</v>
      </c>
      <c r="P134" s="19">
        <v>8977329</v>
      </c>
      <c r="Q134" s="29">
        <v>34822512.947988994</v>
      </c>
      <c r="R134" s="26">
        <v>600000</v>
      </c>
      <c r="S134" s="26">
        <v>45326313.756302163</v>
      </c>
      <c r="T134" s="19">
        <v>8977329</v>
      </c>
      <c r="U134" s="29">
        <v>35690491.655671947</v>
      </c>
      <c r="V134" s="26">
        <v>650000</v>
      </c>
      <c r="W134" s="26">
        <v>46795106.283312872</v>
      </c>
      <c r="X134" s="19">
        <v>8977329</v>
      </c>
      <c r="Y134" s="29">
        <v>36067404.929981589</v>
      </c>
      <c r="Z134" s="26">
        <v>700000</v>
      </c>
      <c r="AA134" s="26">
        <v>47718270.551019832</v>
      </c>
      <c r="AB134" s="19">
        <v>8977329</v>
      </c>
      <c r="AC134" s="29">
        <v>36084973.227100395</v>
      </c>
      <c r="AD134" s="26">
        <v>750000</v>
      </c>
      <c r="AE134" s="26">
        <v>48095806.559423074</v>
      </c>
      <c r="AF134" s="19">
        <v>8977329</v>
      </c>
      <c r="AG134" s="29">
        <v>36084973.227100395</v>
      </c>
      <c r="AH134" s="26">
        <v>757301.63865545392</v>
      </c>
      <c r="AI134" s="26">
        <v>48105828.252100125</v>
      </c>
      <c r="AJ134" s="19">
        <v>8977329</v>
      </c>
      <c r="AK134" s="29">
        <v>36084973.227100395</v>
      </c>
      <c r="AL134" s="28">
        <v>14600000</v>
      </c>
      <c r="AM134">
        <v>31800000</v>
      </c>
      <c r="AN134">
        <v>52800000</v>
      </c>
    </row>
    <row r="135" spans="1:40" x14ac:dyDescent="0.2">
      <c r="A135" s="18">
        <v>44311</v>
      </c>
      <c r="B135" s="19">
        <v>0</v>
      </c>
      <c r="C135" s="19">
        <v>0</v>
      </c>
      <c r="D135" s="26" t="e">
        <v>#N/A</v>
      </c>
      <c r="E135" s="29" t="e">
        <v>#N/A</v>
      </c>
      <c r="F135" s="19">
        <v>450000</v>
      </c>
      <c r="G135" s="19">
        <v>37805959.99999997</v>
      </c>
      <c r="H135" s="19">
        <v>9296367</v>
      </c>
      <c r="I135" s="29">
        <v>31932250.487499975</v>
      </c>
      <c r="J135" s="19">
        <v>500000</v>
      </c>
      <c r="K135" s="19">
        <v>40932805.924369656</v>
      </c>
      <c r="L135" s="19">
        <v>9296367</v>
      </c>
      <c r="M135" s="29">
        <v>33801411.819432691</v>
      </c>
      <c r="N135" s="26">
        <v>550000</v>
      </c>
      <c r="O135" s="26">
        <v>43542854.969987765</v>
      </c>
      <c r="P135" s="19">
        <v>9296367</v>
      </c>
      <c r="Q135" s="29">
        <v>35205455.96048899</v>
      </c>
      <c r="R135" s="26">
        <v>600000</v>
      </c>
      <c r="S135" s="26">
        <v>45607275.756302163</v>
      </c>
      <c r="T135" s="19">
        <v>9296367</v>
      </c>
      <c r="U135" s="29">
        <v>36118434.66817195</v>
      </c>
      <c r="V135" s="26">
        <v>650000</v>
      </c>
      <c r="W135" s="26">
        <v>47126068.283312872</v>
      </c>
      <c r="X135" s="19">
        <v>9296367</v>
      </c>
      <c r="Y135" s="29">
        <v>36540347.942481585</v>
      </c>
      <c r="Z135" s="26">
        <v>700000</v>
      </c>
      <c r="AA135" s="26">
        <v>48099232.551019832</v>
      </c>
      <c r="AB135" s="19">
        <v>9296367</v>
      </c>
      <c r="AC135" s="29">
        <v>36572019.190980926</v>
      </c>
      <c r="AD135" s="26">
        <v>750000</v>
      </c>
      <c r="AE135" s="26">
        <v>48526768.559423074</v>
      </c>
      <c r="AF135" s="19">
        <v>9296367</v>
      </c>
      <c r="AG135" s="29">
        <v>36572019.190980926</v>
      </c>
      <c r="AH135" s="26">
        <v>761883.22328931093</v>
      </c>
      <c r="AI135" s="26">
        <v>48548673.475389436</v>
      </c>
      <c r="AJ135" s="19">
        <v>9296367</v>
      </c>
      <c r="AK135" s="29">
        <v>36572019.190980926</v>
      </c>
      <c r="AL135" s="28">
        <v>14600000</v>
      </c>
      <c r="AM135">
        <v>31800000</v>
      </c>
      <c r="AN135">
        <v>52800000</v>
      </c>
    </row>
    <row r="136" spans="1:40" x14ac:dyDescent="0.2">
      <c r="A136" s="18">
        <v>44312</v>
      </c>
      <c r="B136" s="19">
        <v>0</v>
      </c>
      <c r="C136" s="19">
        <v>0</v>
      </c>
      <c r="D136" s="26" t="e">
        <v>#N/A</v>
      </c>
      <c r="E136" s="29" t="e">
        <v>#N/A</v>
      </c>
      <c r="F136" s="19">
        <v>450000</v>
      </c>
      <c r="G136" s="19">
        <v>37905611.99999997</v>
      </c>
      <c r="H136" s="19">
        <v>9646715</v>
      </c>
      <c r="I136" s="29">
        <v>32225193.499999974</v>
      </c>
      <c r="J136" s="19">
        <v>500000</v>
      </c>
      <c r="K136" s="19">
        <v>41082457.924369656</v>
      </c>
      <c r="L136" s="19">
        <v>9646715</v>
      </c>
      <c r="M136" s="29">
        <v>34139354.831932686</v>
      </c>
      <c r="N136" s="26">
        <v>550000</v>
      </c>
      <c r="O136" s="26">
        <v>43742506.969987765</v>
      </c>
      <c r="P136" s="19">
        <v>9646715</v>
      </c>
      <c r="Q136" s="29">
        <v>35588398.972988985</v>
      </c>
      <c r="R136" s="26">
        <v>600000</v>
      </c>
      <c r="S136" s="26">
        <v>45856927.756302163</v>
      </c>
      <c r="T136" s="19">
        <v>9646715</v>
      </c>
      <c r="U136" s="29">
        <v>36546377.680671945</v>
      </c>
      <c r="V136" s="26">
        <v>650000</v>
      </c>
      <c r="W136" s="26">
        <v>47425720.283312872</v>
      </c>
      <c r="X136" s="19">
        <v>9646715</v>
      </c>
      <c r="Y136" s="29">
        <v>37013290.954981588</v>
      </c>
      <c r="Z136" s="26">
        <v>700000</v>
      </c>
      <c r="AA136" s="26">
        <v>48448884.551019832</v>
      </c>
      <c r="AB136" s="19">
        <v>9646715</v>
      </c>
      <c r="AC136" s="29">
        <v>37063188.581031933</v>
      </c>
      <c r="AD136" s="26">
        <v>750000</v>
      </c>
      <c r="AE136" s="26">
        <v>48926420.559423074</v>
      </c>
      <c r="AF136" s="19">
        <v>9646715</v>
      </c>
      <c r="AG136" s="29">
        <v>37063188.581031933</v>
      </c>
      <c r="AH136" s="26">
        <v>766464.80792316794</v>
      </c>
      <c r="AI136" s="26">
        <v>48964790.283312604</v>
      </c>
      <c r="AJ136" s="19">
        <v>9646715</v>
      </c>
      <c r="AK136" s="29">
        <v>37063188.581031933</v>
      </c>
      <c r="AL136" s="28">
        <v>14600000</v>
      </c>
      <c r="AM136">
        <v>31800000</v>
      </c>
      <c r="AN136">
        <v>52800000</v>
      </c>
    </row>
    <row r="137" spans="1:40" x14ac:dyDescent="0.2">
      <c r="A137" s="18">
        <v>44313</v>
      </c>
      <c r="B137" s="19">
        <v>0</v>
      </c>
      <c r="C137" s="19">
        <v>0</v>
      </c>
      <c r="D137" s="26" t="e">
        <v>#N/A</v>
      </c>
      <c r="E137" s="29" t="e">
        <v>#N/A</v>
      </c>
      <c r="F137" s="19">
        <v>450000</v>
      </c>
      <c r="G137" s="19">
        <v>37980855.99999997</v>
      </c>
      <c r="H137" s="19">
        <v>10021471</v>
      </c>
      <c r="I137" s="29">
        <v>32453681.649999972</v>
      </c>
      <c r="J137" s="19">
        <v>500000</v>
      </c>
      <c r="K137" s="19">
        <v>41207701.924369656</v>
      </c>
      <c r="L137" s="19">
        <v>10021471</v>
      </c>
      <c r="M137" s="29">
        <v>34412842.981932692</v>
      </c>
      <c r="N137" s="26">
        <v>550000</v>
      </c>
      <c r="O137" s="26">
        <v>43917750.969987765</v>
      </c>
      <c r="P137" s="19">
        <v>10021471</v>
      </c>
      <c r="Q137" s="29">
        <v>35906887.122988991</v>
      </c>
      <c r="R137" s="26">
        <v>600000</v>
      </c>
      <c r="S137" s="26">
        <v>46082171.756302163</v>
      </c>
      <c r="T137" s="19">
        <v>10021471</v>
      </c>
      <c r="U137" s="29">
        <v>36909865.830671951</v>
      </c>
      <c r="V137" s="26">
        <v>650000</v>
      </c>
      <c r="W137" s="26">
        <v>47700964.283312872</v>
      </c>
      <c r="X137" s="19">
        <v>10021471</v>
      </c>
      <c r="Y137" s="29">
        <v>37421779.104981586</v>
      </c>
      <c r="Z137" s="26">
        <v>700000</v>
      </c>
      <c r="AA137" s="26">
        <v>48774128.551019832</v>
      </c>
      <c r="AB137" s="19">
        <v>10021471</v>
      </c>
      <c r="AC137" s="29">
        <v>37494026.534753419</v>
      </c>
      <c r="AD137" s="26">
        <v>750000</v>
      </c>
      <c r="AE137" s="26">
        <v>49301664.559423074</v>
      </c>
      <c r="AF137" s="19">
        <v>10021471</v>
      </c>
      <c r="AG137" s="29">
        <v>37494026.534753419</v>
      </c>
      <c r="AH137" s="26">
        <v>771046.39255702496</v>
      </c>
      <c r="AI137" s="26">
        <v>49361080.675869629</v>
      </c>
      <c r="AJ137" s="19">
        <v>10021471</v>
      </c>
      <c r="AK137" s="29">
        <v>37494026.534753419</v>
      </c>
      <c r="AL137" s="28">
        <v>14600000</v>
      </c>
      <c r="AM137">
        <v>31800000</v>
      </c>
      <c r="AN137">
        <v>52800000</v>
      </c>
    </row>
    <row r="138" spans="1:40" x14ac:dyDescent="0.2">
      <c r="A138" s="18">
        <v>44314</v>
      </c>
      <c r="B138" s="19">
        <v>0</v>
      </c>
      <c r="C138" s="19">
        <v>0</v>
      </c>
      <c r="D138" s="26" t="e">
        <v>#N/A</v>
      </c>
      <c r="E138" s="29" t="e">
        <v>#N/A</v>
      </c>
      <c r="F138" s="19">
        <v>450000</v>
      </c>
      <c r="G138" s="19">
        <v>37961839.99999997</v>
      </c>
      <c r="H138" s="19">
        <v>10490487</v>
      </c>
      <c r="I138" s="29">
        <v>32621580.099999975</v>
      </c>
      <c r="J138" s="19">
        <v>500000</v>
      </c>
      <c r="K138" s="19">
        <v>41238685.924369656</v>
      </c>
      <c r="L138" s="19">
        <v>10490487</v>
      </c>
      <c r="M138" s="29">
        <v>34625741.431932695</v>
      </c>
      <c r="N138" s="26">
        <v>550000</v>
      </c>
      <c r="O138" s="26">
        <v>43998734.969987765</v>
      </c>
      <c r="P138" s="19">
        <v>10490487</v>
      </c>
      <c r="Q138" s="29">
        <v>36164785.572988994</v>
      </c>
      <c r="R138" s="26">
        <v>600000</v>
      </c>
      <c r="S138" s="26">
        <v>46213155.756302163</v>
      </c>
      <c r="T138" s="19">
        <v>10490487</v>
      </c>
      <c r="U138" s="29">
        <v>37212764.280671947</v>
      </c>
      <c r="V138" s="26">
        <v>650000</v>
      </c>
      <c r="W138" s="26">
        <v>47881948.283312872</v>
      </c>
      <c r="X138" s="19">
        <v>10490487</v>
      </c>
      <c r="Y138" s="29">
        <v>37769677.554981589</v>
      </c>
      <c r="Z138" s="26">
        <v>700000</v>
      </c>
      <c r="AA138" s="26">
        <v>49005112.551019832</v>
      </c>
      <c r="AB138" s="19">
        <v>10490487</v>
      </c>
      <c r="AC138" s="29">
        <v>37868398.214645363</v>
      </c>
      <c r="AD138" s="26">
        <v>750000</v>
      </c>
      <c r="AE138" s="26">
        <v>49582648.559423074</v>
      </c>
      <c r="AF138" s="19">
        <v>10490487</v>
      </c>
      <c r="AG138" s="29">
        <v>37868398.214645363</v>
      </c>
      <c r="AH138" s="26">
        <v>775627.97719085217</v>
      </c>
      <c r="AI138" s="26">
        <v>49667692.653060481</v>
      </c>
      <c r="AJ138" s="19">
        <v>10490487</v>
      </c>
      <c r="AK138" s="29">
        <v>37868398.214645363</v>
      </c>
      <c r="AL138" s="28">
        <v>14600000</v>
      </c>
      <c r="AM138">
        <v>31800000</v>
      </c>
      <c r="AN138">
        <v>52800000</v>
      </c>
    </row>
    <row r="139" spans="1:40" x14ac:dyDescent="0.2">
      <c r="A139" s="18">
        <v>44315</v>
      </c>
      <c r="B139" s="19">
        <v>0</v>
      </c>
      <c r="C139" s="19">
        <v>0</v>
      </c>
      <c r="D139" s="26" t="e">
        <v>#N/A</v>
      </c>
      <c r="E139" s="29" t="e">
        <v>#N/A</v>
      </c>
      <c r="F139" s="19">
        <v>450000</v>
      </c>
      <c r="G139" s="19">
        <v>37931279.99999997</v>
      </c>
      <c r="H139" s="19">
        <v>10971047</v>
      </c>
      <c r="I139" s="29">
        <v>32757390.199999973</v>
      </c>
      <c r="J139" s="19">
        <v>500000</v>
      </c>
      <c r="K139" s="19">
        <v>41258125.924369656</v>
      </c>
      <c r="L139" s="19">
        <v>10971047</v>
      </c>
      <c r="M139" s="29">
        <v>34806551.531932689</v>
      </c>
      <c r="N139" s="26">
        <v>550000</v>
      </c>
      <c r="O139" s="26">
        <v>44068174.969987765</v>
      </c>
      <c r="P139" s="19">
        <v>10971047</v>
      </c>
      <c r="Q139" s="29">
        <v>36390595.672988988</v>
      </c>
      <c r="R139" s="26">
        <v>600000</v>
      </c>
      <c r="S139" s="26">
        <v>46332595.756302163</v>
      </c>
      <c r="T139" s="19">
        <v>10971047</v>
      </c>
      <c r="U139" s="29">
        <v>37483574.380671948</v>
      </c>
      <c r="V139" s="26">
        <v>650000</v>
      </c>
      <c r="W139" s="26">
        <v>48051388.283312872</v>
      </c>
      <c r="X139" s="19">
        <v>10971047</v>
      </c>
      <c r="Y139" s="29">
        <v>38085487.654981583</v>
      </c>
      <c r="Z139" s="26">
        <v>700000</v>
      </c>
      <c r="AA139" s="26">
        <v>49224552.551019832</v>
      </c>
      <c r="AB139" s="19">
        <v>10971047</v>
      </c>
      <c r="AC139" s="29">
        <v>38214804.970707782</v>
      </c>
      <c r="AD139" s="26">
        <v>750000</v>
      </c>
      <c r="AE139" s="26">
        <v>49852088.559423074</v>
      </c>
      <c r="AF139" s="19">
        <v>10971047</v>
      </c>
      <c r="AG139" s="29">
        <v>38214804.970707782</v>
      </c>
      <c r="AH139" s="26">
        <v>780209.56182470918</v>
      </c>
      <c r="AI139" s="26">
        <v>49967342.21488519</v>
      </c>
      <c r="AJ139" s="19">
        <v>10971047</v>
      </c>
      <c r="AK139" s="29">
        <v>38214804.970707782</v>
      </c>
      <c r="AL139" s="28">
        <v>14600000</v>
      </c>
      <c r="AM139">
        <v>31800000</v>
      </c>
      <c r="AN139">
        <v>52800000</v>
      </c>
    </row>
    <row r="140" spans="1:40" x14ac:dyDescent="0.2">
      <c r="A140" s="18">
        <v>44316</v>
      </c>
      <c r="B140" s="19">
        <v>0</v>
      </c>
      <c r="C140" s="19">
        <v>0</v>
      </c>
      <c r="D140" s="26" t="e">
        <v>#N/A</v>
      </c>
      <c r="E140" s="29" t="e">
        <v>#N/A</v>
      </c>
      <c r="F140" s="19">
        <v>450000</v>
      </c>
      <c r="G140" s="19">
        <v>37887116.99999997</v>
      </c>
      <c r="H140" s="19">
        <v>11465210</v>
      </c>
      <c r="I140" s="29">
        <v>32886792.149999972</v>
      </c>
      <c r="J140" s="19">
        <v>500000</v>
      </c>
      <c r="K140" s="19">
        <v>41263962.924369656</v>
      </c>
      <c r="L140" s="19">
        <v>11465210</v>
      </c>
      <c r="M140" s="29">
        <v>34980953.481932692</v>
      </c>
      <c r="N140" s="26">
        <v>550000</v>
      </c>
      <c r="O140" s="26">
        <v>44124011.969987765</v>
      </c>
      <c r="P140" s="19">
        <v>11465210</v>
      </c>
      <c r="Q140" s="29">
        <v>36609997.622988991</v>
      </c>
      <c r="R140" s="26">
        <v>600000</v>
      </c>
      <c r="S140" s="26">
        <v>46438432.756302163</v>
      </c>
      <c r="T140" s="19">
        <v>11465210</v>
      </c>
      <c r="U140" s="29">
        <v>37747976.330671951</v>
      </c>
      <c r="V140" s="26">
        <v>650000</v>
      </c>
      <c r="W140" s="26">
        <v>48207225.283312872</v>
      </c>
      <c r="X140" s="19">
        <v>11465210</v>
      </c>
      <c r="Y140" s="29">
        <v>38394889.604981586</v>
      </c>
      <c r="Z140" s="26">
        <v>700000</v>
      </c>
      <c r="AA140" s="26">
        <v>49430389.551019832</v>
      </c>
      <c r="AB140" s="19">
        <v>11465210</v>
      </c>
      <c r="AC140" s="29">
        <v>38558927.002940685</v>
      </c>
      <c r="AD140" s="26">
        <v>750000</v>
      </c>
      <c r="AE140" s="26">
        <v>50107925.559423074</v>
      </c>
      <c r="AF140" s="19">
        <v>11465210</v>
      </c>
      <c r="AG140" s="29">
        <v>38558927.002940685</v>
      </c>
      <c r="AH140" s="26">
        <v>784791.14645856619</v>
      </c>
      <c r="AI140" s="26">
        <v>50257970.361343756</v>
      </c>
      <c r="AJ140" s="19">
        <v>11465210</v>
      </c>
      <c r="AK140" s="29">
        <v>38558927.002940685</v>
      </c>
      <c r="AL140" s="28">
        <v>14600000</v>
      </c>
      <c r="AM140">
        <v>31800000</v>
      </c>
      <c r="AN140">
        <v>52800000</v>
      </c>
    </row>
    <row r="141" spans="1:40" x14ac:dyDescent="0.2">
      <c r="A141" s="18">
        <v>44317</v>
      </c>
      <c r="B141" s="19">
        <v>0</v>
      </c>
      <c r="C141" s="19">
        <v>0</v>
      </c>
      <c r="D141" s="26" t="e">
        <v>#N/A</v>
      </c>
      <c r="E141" s="29" t="e">
        <v>#N/A</v>
      </c>
      <c r="F141" s="19">
        <v>450000</v>
      </c>
      <c r="G141" s="19">
        <v>37788038.99999997</v>
      </c>
      <c r="H141" s="19">
        <v>12014288</v>
      </c>
      <c r="I141" s="29">
        <v>33055564.399999972</v>
      </c>
      <c r="J141" s="19">
        <v>500000</v>
      </c>
      <c r="K141" s="19">
        <v>41214884.924369656</v>
      </c>
      <c r="L141" s="19">
        <v>12014288</v>
      </c>
      <c r="M141" s="29">
        <v>35194725.731932692</v>
      </c>
      <c r="N141" s="26">
        <v>550000</v>
      </c>
      <c r="O141" s="26">
        <v>44124933.969987765</v>
      </c>
      <c r="P141" s="19">
        <v>12014288</v>
      </c>
      <c r="Q141" s="29">
        <v>36868769.872988991</v>
      </c>
      <c r="R141" s="26">
        <v>600000</v>
      </c>
      <c r="S141" s="26">
        <v>46489354.756302163</v>
      </c>
      <c r="T141" s="19">
        <v>12014288</v>
      </c>
      <c r="U141" s="29">
        <v>38051748.580671951</v>
      </c>
      <c r="V141" s="26">
        <v>650000</v>
      </c>
      <c r="W141" s="26">
        <v>48308147.283312872</v>
      </c>
      <c r="X141" s="19">
        <v>12014288</v>
      </c>
      <c r="Y141" s="29">
        <v>38743661.854981586</v>
      </c>
      <c r="Z141" s="26">
        <v>700000</v>
      </c>
      <c r="AA141" s="26">
        <v>49581311.551019832</v>
      </c>
      <c r="AB141" s="19">
        <v>12014288</v>
      </c>
      <c r="AC141" s="29">
        <v>38946542.761344045</v>
      </c>
      <c r="AD141" s="26">
        <v>750000</v>
      </c>
      <c r="AE141" s="26">
        <v>50308847.559423074</v>
      </c>
      <c r="AF141" s="19">
        <v>12014288</v>
      </c>
      <c r="AG141" s="29">
        <v>38946542.761344045</v>
      </c>
      <c r="AH141" s="26">
        <v>789372.7310924232</v>
      </c>
      <c r="AI141" s="26">
        <v>50498265.09243618</v>
      </c>
      <c r="AJ141" s="19">
        <v>12014288</v>
      </c>
      <c r="AK141" s="29">
        <v>38946542.761344045</v>
      </c>
      <c r="AL141" s="28">
        <v>14600000</v>
      </c>
      <c r="AM141">
        <v>31800000</v>
      </c>
      <c r="AN141">
        <v>52800000</v>
      </c>
    </row>
    <row r="142" spans="1:40" x14ac:dyDescent="0.2">
      <c r="A142" s="18">
        <v>44318</v>
      </c>
      <c r="B142" s="19">
        <v>0</v>
      </c>
      <c r="C142" s="19">
        <v>0</v>
      </c>
      <c r="D142" s="26" t="e">
        <v>#N/A</v>
      </c>
      <c r="E142" s="29" t="e">
        <v>#N/A</v>
      </c>
      <c r="F142" s="19">
        <v>450000</v>
      </c>
      <c r="G142" s="19">
        <v>37958320.99999997</v>
      </c>
      <c r="H142" s="19">
        <v>12294006</v>
      </c>
      <c r="I142" s="29">
        <v>33268968.449999973</v>
      </c>
      <c r="J142" s="19">
        <v>500000</v>
      </c>
      <c r="K142" s="19">
        <v>41435166.924369656</v>
      </c>
      <c r="L142" s="19">
        <v>12294006</v>
      </c>
      <c r="M142" s="29">
        <v>35453129.781932689</v>
      </c>
      <c r="N142" s="26">
        <v>550000</v>
      </c>
      <c r="O142" s="26">
        <v>44395215.969987765</v>
      </c>
      <c r="P142" s="19">
        <v>12294006</v>
      </c>
      <c r="Q142" s="29">
        <v>37172173.922988988</v>
      </c>
      <c r="R142" s="26">
        <v>600000</v>
      </c>
      <c r="S142" s="26">
        <v>46809636.756302163</v>
      </c>
      <c r="T142" s="19">
        <v>12294006</v>
      </c>
      <c r="U142" s="29">
        <v>38400152.630671948</v>
      </c>
      <c r="V142" s="26">
        <v>650000</v>
      </c>
      <c r="W142" s="26">
        <v>48678429.283312872</v>
      </c>
      <c r="X142" s="19">
        <v>12294006</v>
      </c>
      <c r="Y142" s="29">
        <v>39137065.904981583</v>
      </c>
      <c r="Z142" s="26">
        <v>700000</v>
      </c>
      <c r="AA142" s="26">
        <v>50001593.551019832</v>
      </c>
      <c r="AB142" s="19">
        <v>12294006</v>
      </c>
      <c r="AC142" s="29">
        <v>39382913.745917849</v>
      </c>
      <c r="AD142" s="26">
        <v>750000</v>
      </c>
      <c r="AE142" s="26">
        <v>50779129.559423074</v>
      </c>
      <c r="AF142" s="19">
        <v>12294006</v>
      </c>
      <c r="AG142" s="29">
        <v>39382913.745917849</v>
      </c>
      <c r="AH142" s="26">
        <v>793954.31572628021</v>
      </c>
      <c r="AI142" s="26">
        <v>51012501.40816246</v>
      </c>
      <c r="AJ142" s="19">
        <v>12294006</v>
      </c>
      <c r="AK142" s="29">
        <v>39382913.745917849</v>
      </c>
      <c r="AL142" s="28">
        <v>14600000</v>
      </c>
      <c r="AM142">
        <v>31800000</v>
      </c>
      <c r="AN142">
        <v>52800000</v>
      </c>
    </row>
    <row r="143" spans="1:40" x14ac:dyDescent="0.2">
      <c r="A143" s="18">
        <v>44319</v>
      </c>
      <c r="B143" s="19">
        <v>0</v>
      </c>
      <c r="C143" s="19">
        <v>0</v>
      </c>
      <c r="D143" s="26" t="e">
        <v>#N/A</v>
      </c>
      <c r="E143" s="29" t="e">
        <v>#N/A</v>
      </c>
      <c r="F143" s="19">
        <v>450000</v>
      </c>
      <c r="G143" s="19">
        <v>38055840.99999997</v>
      </c>
      <c r="H143" s="19">
        <v>12646486</v>
      </c>
      <c r="I143" s="29">
        <v>33500503.849999975</v>
      </c>
      <c r="J143" s="19">
        <v>500000</v>
      </c>
      <c r="K143" s="19">
        <v>41582686.924369656</v>
      </c>
      <c r="L143" s="19">
        <v>12646486</v>
      </c>
      <c r="M143" s="29">
        <v>35729665.181932695</v>
      </c>
      <c r="N143" s="26">
        <v>550000</v>
      </c>
      <c r="O143" s="26">
        <v>44592735.969987765</v>
      </c>
      <c r="P143" s="19">
        <v>12646486</v>
      </c>
      <c r="Q143" s="29">
        <v>37493709.322988994</v>
      </c>
      <c r="R143" s="26">
        <v>600000</v>
      </c>
      <c r="S143" s="26">
        <v>47057156.756302163</v>
      </c>
      <c r="T143" s="19">
        <v>12646486</v>
      </c>
      <c r="U143" s="29">
        <v>38766688.030671947</v>
      </c>
      <c r="V143" s="26">
        <v>650000</v>
      </c>
      <c r="W143" s="26">
        <v>48975949.283312872</v>
      </c>
      <c r="X143" s="19">
        <v>12646486</v>
      </c>
      <c r="Y143" s="29">
        <v>39548601.304981589</v>
      </c>
      <c r="Z143" s="26">
        <v>700000</v>
      </c>
      <c r="AA143" s="26">
        <v>50349113.551019832</v>
      </c>
      <c r="AB143" s="19">
        <v>12646486</v>
      </c>
      <c r="AC143" s="29">
        <v>39839449.145917855</v>
      </c>
      <c r="AD143" s="26">
        <v>750000</v>
      </c>
      <c r="AE143" s="26">
        <v>51176649.559423074</v>
      </c>
      <c r="AF143" s="19">
        <v>12646486</v>
      </c>
      <c r="AG143" s="29">
        <v>39841539.50666213</v>
      </c>
      <c r="AH143" s="26">
        <v>798535.90036013722</v>
      </c>
      <c r="AI143" s="26">
        <v>51458557.308522597</v>
      </c>
      <c r="AJ143" s="19">
        <v>12646486</v>
      </c>
      <c r="AK143" s="29">
        <v>39841539.50666213</v>
      </c>
      <c r="AL143" s="28">
        <v>14600000</v>
      </c>
      <c r="AM143">
        <v>31800000</v>
      </c>
      <c r="AN143">
        <v>52800000</v>
      </c>
    </row>
    <row r="144" spans="1:40" x14ac:dyDescent="0.2">
      <c r="A144" s="18">
        <v>44320</v>
      </c>
      <c r="B144" s="19">
        <v>0</v>
      </c>
      <c r="C144" s="19">
        <v>0</v>
      </c>
      <c r="D144" s="26" t="e">
        <v>#N/A</v>
      </c>
      <c r="E144" s="29" t="e">
        <v>#N/A</v>
      </c>
      <c r="F144" s="19">
        <v>450000</v>
      </c>
      <c r="G144" s="19">
        <v>38094028.99999997</v>
      </c>
      <c r="H144" s="19">
        <v>13058298</v>
      </c>
      <c r="I144" s="29">
        <v>33613815.299999975</v>
      </c>
      <c r="J144" s="19">
        <v>500000</v>
      </c>
      <c r="K144" s="19">
        <v>41670874.924369656</v>
      </c>
      <c r="L144" s="19">
        <v>13058298</v>
      </c>
      <c r="M144" s="29">
        <v>35887976.631932691</v>
      </c>
      <c r="N144" s="26">
        <v>550000</v>
      </c>
      <c r="O144" s="26">
        <v>44730923.969987765</v>
      </c>
      <c r="P144" s="19">
        <v>13058298</v>
      </c>
      <c r="Q144" s="29">
        <v>37697020.77298899</v>
      </c>
      <c r="R144" s="26">
        <v>600000</v>
      </c>
      <c r="S144" s="26">
        <v>47245344.756302163</v>
      </c>
      <c r="T144" s="19">
        <v>13058298</v>
      </c>
      <c r="U144" s="29">
        <v>39014999.48067195</v>
      </c>
      <c r="V144" s="26">
        <v>650000</v>
      </c>
      <c r="W144" s="26">
        <v>49214137.283312872</v>
      </c>
      <c r="X144" s="19">
        <v>13058298</v>
      </c>
      <c r="Y144" s="29">
        <v>39841912.754981585</v>
      </c>
      <c r="Z144" s="26">
        <v>700000</v>
      </c>
      <c r="AA144" s="26">
        <v>50637301.551019832</v>
      </c>
      <c r="AB144" s="19">
        <v>13058298</v>
      </c>
      <c r="AC144" s="29">
        <v>40177760.595917851</v>
      </c>
      <c r="AD144" s="26">
        <v>750000</v>
      </c>
      <c r="AE144" s="26">
        <v>51514837.559423074</v>
      </c>
      <c r="AF144" s="19">
        <v>13058298</v>
      </c>
      <c r="AG144" s="29">
        <v>40186064.743576884</v>
      </c>
      <c r="AH144" s="26">
        <v>800000</v>
      </c>
      <c r="AI144" s="26">
        <v>51846745.308522597</v>
      </c>
      <c r="AJ144" s="19">
        <v>13058298</v>
      </c>
      <c r="AK144" s="29">
        <v>40186064.743576884</v>
      </c>
      <c r="AL144" s="28">
        <v>14600000</v>
      </c>
      <c r="AM144">
        <v>31800000</v>
      </c>
      <c r="AN144">
        <v>52800000</v>
      </c>
    </row>
    <row r="145" spans="1:40" x14ac:dyDescent="0.2">
      <c r="A145" s="18">
        <v>44321</v>
      </c>
      <c r="B145" s="19">
        <v>0</v>
      </c>
      <c r="C145" s="19">
        <v>0</v>
      </c>
      <c r="D145" s="26" t="e">
        <v>#N/A</v>
      </c>
      <c r="E145" s="29" t="e">
        <v>#N/A</v>
      </c>
      <c r="F145" s="19">
        <v>450000</v>
      </c>
      <c r="G145" s="19">
        <v>38093218.99999997</v>
      </c>
      <c r="H145" s="19">
        <v>13509108</v>
      </c>
      <c r="I145" s="29">
        <v>33709833.499999978</v>
      </c>
      <c r="J145" s="19">
        <v>500000</v>
      </c>
      <c r="K145" s="19">
        <v>41720064.924369656</v>
      </c>
      <c r="L145" s="19">
        <v>13509108</v>
      </c>
      <c r="M145" s="29">
        <v>36028994.831932686</v>
      </c>
      <c r="N145" s="26">
        <v>550000</v>
      </c>
      <c r="O145" s="26">
        <v>44830113.969987765</v>
      </c>
      <c r="P145" s="19">
        <v>13509108</v>
      </c>
      <c r="Q145" s="29">
        <v>37883038.972988985</v>
      </c>
      <c r="R145" s="26">
        <v>600000</v>
      </c>
      <c r="S145" s="26">
        <v>47394534.756302163</v>
      </c>
      <c r="T145" s="19">
        <v>13509108</v>
      </c>
      <c r="U145" s="29">
        <v>39246017.680671945</v>
      </c>
      <c r="V145" s="26">
        <v>650000</v>
      </c>
      <c r="W145" s="26">
        <v>49413327.283312872</v>
      </c>
      <c r="X145" s="19">
        <v>13509108</v>
      </c>
      <c r="Y145" s="29">
        <v>40117930.954981588</v>
      </c>
      <c r="Z145" s="26">
        <v>700000</v>
      </c>
      <c r="AA145" s="26">
        <v>50886491.551019832</v>
      </c>
      <c r="AB145" s="19">
        <v>13509108</v>
      </c>
      <c r="AC145" s="29">
        <v>40498778.795917846</v>
      </c>
      <c r="AD145" s="26">
        <v>750000</v>
      </c>
      <c r="AE145" s="26">
        <v>51814027.559423074</v>
      </c>
      <c r="AF145" s="19">
        <v>13509108</v>
      </c>
      <c r="AG145" s="29">
        <v>40517420.156662099</v>
      </c>
      <c r="AH145" s="26">
        <v>800000</v>
      </c>
      <c r="AI145" s="26">
        <v>52195935.308522597</v>
      </c>
      <c r="AJ145" s="19">
        <v>13509108</v>
      </c>
      <c r="AK145" s="29">
        <v>40517420.156662099</v>
      </c>
      <c r="AL145" s="28">
        <v>14600000</v>
      </c>
      <c r="AM145">
        <v>31800000</v>
      </c>
      <c r="AN145">
        <v>52800000</v>
      </c>
    </row>
    <row r="146" spans="1:40" x14ac:dyDescent="0.2">
      <c r="A146" s="18">
        <v>44322</v>
      </c>
      <c r="B146" s="19">
        <v>0</v>
      </c>
      <c r="C146" s="19">
        <v>0</v>
      </c>
      <c r="D146" s="26" t="e">
        <v>#N/A</v>
      </c>
      <c r="E146" s="29" t="e">
        <v>#N/A</v>
      </c>
      <c r="F146" s="19">
        <v>450000</v>
      </c>
      <c r="G146" s="19">
        <v>38040102.99999997</v>
      </c>
      <c r="H146" s="19">
        <v>14012224</v>
      </c>
      <c r="I146" s="29">
        <v>33766456.749999978</v>
      </c>
      <c r="J146" s="19">
        <v>500000</v>
      </c>
      <c r="K146" s="19">
        <v>41716948.924369656</v>
      </c>
      <c r="L146" s="19">
        <v>14012224</v>
      </c>
      <c r="M146" s="29">
        <v>36130618.081932686</v>
      </c>
      <c r="N146" s="26">
        <v>550000</v>
      </c>
      <c r="O146" s="26">
        <v>44876997.969987765</v>
      </c>
      <c r="P146" s="19">
        <v>14012224</v>
      </c>
      <c r="Q146" s="29">
        <v>38029662.222988985</v>
      </c>
      <c r="R146" s="26">
        <v>600000</v>
      </c>
      <c r="S146" s="26">
        <v>47491418.756302163</v>
      </c>
      <c r="T146" s="19">
        <v>14012224</v>
      </c>
      <c r="U146" s="29">
        <v>39437640.930671945</v>
      </c>
      <c r="V146" s="26">
        <v>650000</v>
      </c>
      <c r="W146" s="26">
        <v>49560211.283312872</v>
      </c>
      <c r="X146" s="19">
        <v>14012224</v>
      </c>
      <c r="Y146" s="29">
        <v>40354554.204981588</v>
      </c>
      <c r="Z146" s="26">
        <v>700000</v>
      </c>
      <c r="AA146" s="26">
        <v>51083375.551019832</v>
      </c>
      <c r="AB146" s="19">
        <v>14012224</v>
      </c>
      <c r="AC146" s="29">
        <v>40780402.045917846</v>
      </c>
      <c r="AD146" s="26">
        <v>750000</v>
      </c>
      <c r="AE146" s="26">
        <v>52060911.559423074</v>
      </c>
      <c r="AF146" s="19">
        <v>14012224</v>
      </c>
      <c r="AG146" s="29">
        <v>40813504.045917794</v>
      </c>
      <c r="AH146" s="26">
        <v>800000</v>
      </c>
      <c r="AI146" s="26">
        <v>52492819.308522597</v>
      </c>
      <c r="AJ146" s="19">
        <v>14012224</v>
      </c>
      <c r="AK146" s="29">
        <v>40813504.045917794</v>
      </c>
      <c r="AL146" s="28">
        <v>14600000</v>
      </c>
      <c r="AM146">
        <v>31800000</v>
      </c>
      <c r="AN146">
        <v>52800000</v>
      </c>
    </row>
    <row r="147" spans="1:40" x14ac:dyDescent="0.2">
      <c r="A147" s="18">
        <v>44323</v>
      </c>
      <c r="B147" s="19">
        <v>0</v>
      </c>
      <c r="C147" s="19">
        <v>0</v>
      </c>
      <c r="D147" s="26" t="e">
        <v>#N/A</v>
      </c>
      <c r="E147" s="29" t="e">
        <v>#N/A</v>
      </c>
      <c r="F147" s="19">
        <v>450000</v>
      </c>
      <c r="G147" s="19">
        <v>37945499.99999997</v>
      </c>
      <c r="H147" s="19">
        <v>14556827</v>
      </c>
      <c r="I147" s="29">
        <v>33764945.949999973</v>
      </c>
      <c r="J147" s="19">
        <v>500000</v>
      </c>
      <c r="K147" s="19">
        <v>41672345.924369656</v>
      </c>
      <c r="L147" s="19">
        <v>14556827</v>
      </c>
      <c r="M147" s="29">
        <v>36174107.281932689</v>
      </c>
      <c r="N147" s="26">
        <v>550000</v>
      </c>
      <c r="O147" s="26">
        <v>44882394.969987765</v>
      </c>
      <c r="P147" s="19">
        <v>14556827</v>
      </c>
      <c r="Q147" s="29">
        <v>38118151.422988988</v>
      </c>
      <c r="R147" s="26">
        <v>600000</v>
      </c>
      <c r="S147" s="26">
        <v>47546815.756302163</v>
      </c>
      <c r="T147" s="19">
        <v>14556827</v>
      </c>
      <c r="U147" s="29">
        <v>39571130.130671948</v>
      </c>
      <c r="V147" s="26">
        <v>650000</v>
      </c>
      <c r="W147" s="26">
        <v>49665608.283312872</v>
      </c>
      <c r="X147" s="19">
        <v>14556827</v>
      </c>
      <c r="Y147" s="29">
        <v>40533043.404981583</v>
      </c>
      <c r="Z147" s="26">
        <v>700000</v>
      </c>
      <c r="AA147" s="26">
        <v>51238772.551019832</v>
      </c>
      <c r="AB147" s="19">
        <v>14556827</v>
      </c>
      <c r="AC147" s="29">
        <v>41003891.245917849</v>
      </c>
      <c r="AD147" s="26">
        <v>750000</v>
      </c>
      <c r="AE147" s="26">
        <v>52266308.559423074</v>
      </c>
      <c r="AF147" s="19">
        <v>14556827</v>
      </c>
      <c r="AG147" s="29">
        <v>41055577.31134396</v>
      </c>
      <c r="AH147" s="26">
        <v>800000</v>
      </c>
      <c r="AI147" s="26">
        <v>52748216.308522597</v>
      </c>
      <c r="AJ147" s="19">
        <v>14556827</v>
      </c>
      <c r="AK147" s="29">
        <v>41055577.31134396</v>
      </c>
      <c r="AL147" s="28">
        <v>14600000</v>
      </c>
      <c r="AM147">
        <v>31800000</v>
      </c>
      <c r="AN147">
        <v>52800000</v>
      </c>
    </row>
    <row r="148" spans="1:40" x14ac:dyDescent="0.2">
      <c r="A148" s="18">
        <v>44324</v>
      </c>
      <c r="B148" s="19">
        <v>0</v>
      </c>
      <c r="C148" s="19">
        <v>0</v>
      </c>
      <c r="D148" s="26" t="e">
        <v>#N/A</v>
      </c>
      <c r="E148" s="29" t="e">
        <v>#N/A</v>
      </c>
      <c r="F148" s="19">
        <v>450000</v>
      </c>
      <c r="G148" s="19">
        <v>37890137.99999997</v>
      </c>
      <c r="H148" s="19">
        <v>15062189</v>
      </c>
      <c r="I148" s="29">
        <v>33751771.449999973</v>
      </c>
      <c r="J148" s="19">
        <v>500000</v>
      </c>
      <c r="K148" s="19">
        <v>41666983.924369656</v>
      </c>
      <c r="L148" s="19">
        <v>15062189</v>
      </c>
      <c r="M148" s="29">
        <v>36205932.781932689</v>
      </c>
      <c r="N148" s="26">
        <v>550000</v>
      </c>
      <c r="O148" s="26">
        <v>44927032.969987765</v>
      </c>
      <c r="P148" s="19">
        <v>15062189</v>
      </c>
      <c r="Q148" s="29">
        <v>38194976.922988988</v>
      </c>
      <c r="R148" s="26">
        <v>600000</v>
      </c>
      <c r="S148" s="26">
        <v>47641453.756302163</v>
      </c>
      <c r="T148" s="19">
        <v>15062189</v>
      </c>
      <c r="U148" s="29">
        <v>39692955.630671948</v>
      </c>
      <c r="V148" s="26">
        <v>650000</v>
      </c>
      <c r="W148" s="26">
        <v>49810246.283312872</v>
      </c>
      <c r="X148" s="19">
        <v>15062189</v>
      </c>
      <c r="Y148" s="29">
        <v>40699868.904981583</v>
      </c>
      <c r="Z148" s="26">
        <v>700000</v>
      </c>
      <c r="AA148" s="26">
        <v>51433410.551019832</v>
      </c>
      <c r="AB148" s="19">
        <v>15062189</v>
      </c>
      <c r="AC148" s="29">
        <v>41215716.745917849</v>
      </c>
      <c r="AD148" s="26">
        <v>750000</v>
      </c>
      <c r="AE148" s="26">
        <v>52510946.559423074</v>
      </c>
      <c r="AF148" s="19">
        <v>15062189</v>
      </c>
      <c r="AG148" s="29">
        <v>41290110.302940592</v>
      </c>
      <c r="AH148" s="26">
        <v>800000</v>
      </c>
      <c r="AI148" s="26">
        <v>52800000</v>
      </c>
      <c r="AJ148" s="19">
        <v>15062189</v>
      </c>
      <c r="AK148" s="29">
        <v>41290110.302940592</v>
      </c>
      <c r="AL148" s="28">
        <v>14600000</v>
      </c>
      <c r="AM148">
        <v>31800000</v>
      </c>
      <c r="AN148">
        <v>52800000</v>
      </c>
    </row>
    <row r="149" spans="1:40" x14ac:dyDescent="0.2">
      <c r="A149" s="18">
        <v>44325</v>
      </c>
      <c r="B149" s="19">
        <v>0</v>
      </c>
      <c r="C149" s="19">
        <v>0</v>
      </c>
      <c r="D149" s="26" t="e">
        <v>#N/A</v>
      </c>
      <c r="E149" s="29" t="e">
        <v>#N/A</v>
      </c>
      <c r="F149" s="19">
        <v>450000</v>
      </c>
      <c r="G149" s="19">
        <v>38102175.99999997</v>
      </c>
      <c r="H149" s="19">
        <v>15300151</v>
      </c>
      <c r="I149" s="29">
        <v>33969559.799999975</v>
      </c>
      <c r="J149" s="19">
        <v>500000</v>
      </c>
      <c r="K149" s="19">
        <v>41929021.924369656</v>
      </c>
      <c r="L149" s="19">
        <v>15300151</v>
      </c>
      <c r="M149" s="29">
        <v>36468721.131932691</v>
      </c>
      <c r="N149" s="26">
        <v>550000</v>
      </c>
      <c r="O149" s="26">
        <v>45239070.969987765</v>
      </c>
      <c r="P149" s="19">
        <v>15300151</v>
      </c>
      <c r="Q149" s="29">
        <v>38502765.27298899</v>
      </c>
      <c r="R149" s="26">
        <v>600000</v>
      </c>
      <c r="S149" s="26">
        <v>48003491.756302163</v>
      </c>
      <c r="T149" s="19">
        <v>15300151</v>
      </c>
      <c r="U149" s="29">
        <v>40045743.98067195</v>
      </c>
      <c r="V149" s="26">
        <v>650000</v>
      </c>
      <c r="W149" s="26">
        <v>50222284.283312872</v>
      </c>
      <c r="X149" s="19">
        <v>15300151</v>
      </c>
      <c r="Y149" s="29">
        <v>41097657.254981585</v>
      </c>
      <c r="Z149" s="26">
        <v>700000</v>
      </c>
      <c r="AA149" s="26">
        <v>51895448.551019832</v>
      </c>
      <c r="AB149" s="19">
        <v>15300151</v>
      </c>
      <c r="AC149" s="29">
        <v>41658505.095917851</v>
      </c>
      <c r="AD149" s="26">
        <v>750000</v>
      </c>
      <c r="AE149" s="26">
        <v>52800000</v>
      </c>
      <c r="AF149" s="19">
        <v>15300151</v>
      </c>
      <c r="AG149" s="29">
        <v>41759729.570707709</v>
      </c>
      <c r="AH149" s="26">
        <v>800000</v>
      </c>
      <c r="AI149" s="26">
        <v>52800000</v>
      </c>
      <c r="AJ149" s="19">
        <v>15300151</v>
      </c>
      <c r="AK149" s="29">
        <v>41759729.570707709</v>
      </c>
      <c r="AL149" s="28">
        <v>14600000</v>
      </c>
      <c r="AM149">
        <v>31800000</v>
      </c>
      <c r="AN149">
        <v>52800000</v>
      </c>
    </row>
    <row r="150" spans="1:40" x14ac:dyDescent="0.2">
      <c r="A150" s="18">
        <v>44326</v>
      </c>
      <c r="B150" s="19">
        <v>0</v>
      </c>
      <c r="C150" s="19">
        <v>0</v>
      </c>
      <c r="D150" s="26" t="e">
        <v>#N/A</v>
      </c>
      <c r="E150" s="29" t="e">
        <v>#N/A</v>
      </c>
      <c r="F150" s="19">
        <v>450000</v>
      </c>
      <c r="G150" s="19">
        <v>38276219.99999997</v>
      </c>
      <c r="H150" s="19">
        <v>15576107</v>
      </c>
      <c r="I150" s="29">
        <v>34136728.099999979</v>
      </c>
      <c r="J150" s="19">
        <v>500000</v>
      </c>
      <c r="K150" s="19">
        <v>42153065.924369656</v>
      </c>
      <c r="L150" s="19">
        <v>15576107</v>
      </c>
      <c r="M150" s="29">
        <v>36680889.431932695</v>
      </c>
      <c r="N150" s="26">
        <v>550000</v>
      </c>
      <c r="O150" s="26">
        <v>45513114.969987765</v>
      </c>
      <c r="P150" s="19">
        <v>15576107</v>
      </c>
      <c r="Q150" s="29">
        <v>38759933.572988994</v>
      </c>
      <c r="R150" s="26">
        <v>600000</v>
      </c>
      <c r="S150" s="26">
        <v>48327535.756302163</v>
      </c>
      <c r="T150" s="19">
        <v>15576107</v>
      </c>
      <c r="U150" s="29">
        <v>40347912.280671947</v>
      </c>
      <c r="V150" s="26">
        <v>650000</v>
      </c>
      <c r="W150" s="26">
        <v>50596328.283312872</v>
      </c>
      <c r="X150" s="19">
        <v>15576107</v>
      </c>
      <c r="Y150" s="29">
        <v>41444825.554981589</v>
      </c>
      <c r="Z150" s="26">
        <v>700000</v>
      </c>
      <c r="AA150" s="26">
        <v>52319492.551019832</v>
      </c>
      <c r="AB150" s="19">
        <v>15576107</v>
      </c>
      <c r="AC150" s="29">
        <v>42050673.395917855</v>
      </c>
      <c r="AD150" s="26">
        <v>750000</v>
      </c>
      <c r="AE150" s="26">
        <v>52800000</v>
      </c>
      <c r="AF150" s="19">
        <v>15576107</v>
      </c>
      <c r="AG150" s="29">
        <v>42182852.214645289</v>
      </c>
      <c r="AH150" s="26">
        <v>800000</v>
      </c>
      <c r="AI150" s="26">
        <v>52800000</v>
      </c>
      <c r="AJ150" s="19">
        <v>15576107</v>
      </c>
      <c r="AK150" s="29">
        <v>42182852.214645289</v>
      </c>
      <c r="AL150" s="28">
        <v>14600000</v>
      </c>
      <c r="AM150">
        <v>31800000</v>
      </c>
      <c r="AN150">
        <v>52800000</v>
      </c>
    </row>
    <row r="151" spans="1:40" x14ac:dyDescent="0.2">
      <c r="A151" s="18">
        <v>44327</v>
      </c>
      <c r="B151" s="19">
        <v>0</v>
      </c>
      <c r="C151" s="19">
        <v>0</v>
      </c>
      <c r="D151" s="26" t="e">
        <v>#N/A</v>
      </c>
      <c r="E151" s="29" t="e">
        <v>#N/A</v>
      </c>
      <c r="F151" s="19">
        <v>450000</v>
      </c>
      <c r="G151" s="19">
        <v>38361354.99999997</v>
      </c>
      <c r="H151" s="19">
        <v>15940972</v>
      </c>
      <c r="I151" s="29">
        <v>34277365.349999979</v>
      </c>
      <c r="J151" s="19">
        <v>500000</v>
      </c>
      <c r="K151" s="19">
        <v>42288200.924369656</v>
      </c>
      <c r="L151" s="19">
        <v>15940972</v>
      </c>
      <c r="M151" s="29">
        <v>36866526.681932695</v>
      </c>
      <c r="N151" s="26">
        <v>550000</v>
      </c>
      <c r="O151" s="26">
        <v>45698249.969987765</v>
      </c>
      <c r="P151" s="19">
        <v>15940972</v>
      </c>
      <c r="Q151" s="29">
        <v>38990570.822988994</v>
      </c>
      <c r="R151" s="26">
        <v>600000</v>
      </c>
      <c r="S151" s="26">
        <v>48562670.756302163</v>
      </c>
      <c r="T151" s="19">
        <v>15940972</v>
      </c>
      <c r="U151" s="29">
        <v>40623549.530671947</v>
      </c>
      <c r="V151" s="26">
        <v>650000</v>
      </c>
      <c r="W151" s="26">
        <v>50881463.283312872</v>
      </c>
      <c r="X151" s="19">
        <v>15940972</v>
      </c>
      <c r="Y151" s="29">
        <v>41765462.804981589</v>
      </c>
      <c r="Z151" s="26">
        <v>700000</v>
      </c>
      <c r="AA151" s="26">
        <v>52654627.551019832</v>
      </c>
      <c r="AB151" s="19">
        <v>15940972</v>
      </c>
      <c r="AC151" s="29">
        <v>42416310.645917855</v>
      </c>
      <c r="AD151" s="26">
        <v>750000</v>
      </c>
      <c r="AE151" s="26">
        <v>52800000</v>
      </c>
      <c r="AF151" s="19">
        <v>15940972</v>
      </c>
      <c r="AG151" s="29">
        <v>42583567.234753311</v>
      </c>
      <c r="AH151" s="26">
        <v>800000</v>
      </c>
      <c r="AI151" s="26">
        <v>52800000</v>
      </c>
      <c r="AJ151" s="19">
        <v>15940972</v>
      </c>
      <c r="AK151" s="29">
        <v>42583567.234753311</v>
      </c>
      <c r="AL151" s="28">
        <v>14600000</v>
      </c>
      <c r="AM151">
        <v>31800000</v>
      </c>
      <c r="AN151">
        <v>52800000</v>
      </c>
    </row>
    <row r="152" spans="1:40" x14ac:dyDescent="0.2">
      <c r="A152" s="18">
        <v>44328</v>
      </c>
      <c r="B152" s="19">
        <v>0</v>
      </c>
      <c r="C152" s="19">
        <v>0</v>
      </c>
      <c r="D152" s="26" t="e">
        <v>#N/A</v>
      </c>
      <c r="E152" s="29" t="e">
        <v>#N/A</v>
      </c>
      <c r="F152" s="19">
        <v>450000</v>
      </c>
      <c r="G152" s="19">
        <v>38329244.99999997</v>
      </c>
      <c r="H152" s="19">
        <v>16423082</v>
      </c>
      <c r="I152" s="29">
        <v>34441975.149999976</v>
      </c>
      <c r="J152" s="19">
        <v>500000</v>
      </c>
      <c r="K152" s="19">
        <v>42306090.924369656</v>
      </c>
      <c r="L152" s="19">
        <v>16423082</v>
      </c>
      <c r="M152" s="29">
        <v>37076136.481932692</v>
      </c>
      <c r="N152" s="26">
        <v>550000</v>
      </c>
      <c r="O152" s="26">
        <v>45766139.969987765</v>
      </c>
      <c r="P152" s="19">
        <v>16423082</v>
      </c>
      <c r="Q152" s="29">
        <v>39245180.622988991</v>
      </c>
      <c r="R152" s="26">
        <v>600000</v>
      </c>
      <c r="S152" s="26">
        <v>48680560.756302163</v>
      </c>
      <c r="T152" s="19">
        <v>16423082</v>
      </c>
      <c r="U152" s="29">
        <v>40923159.330671951</v>
      </c>
      <c r="V152" s="26">
        <v>650000</v>
      </c>
      <c r="W152" s="26">
        <v>51049353.283312872</v>
      </c>
      <c r="X152" s="19">
        <v>16423082</v>
      </c>
      <c r="Y152" s="29">
        <v>42110072.604981586</v>
      </c>
      <c r="Z152" s="26">
        <v>700000</v>
      </c>
      <c r="AA152" s="26">
        <v>52800000</v>
      </c>
      <c r="AB152" s="19">
        <v>16423082</v>
      </c>
      <c r="AC152" s="29">
        <v>42805920.445917852</v>
      </c>
      <c r="AD152" s="26">
        <v>750000</v>
      </c>
      <c r="AE152" s="26">
        <v>52800000</v>
      </c>
      <c r="AF152" s="19">
        <v>16423082</v>
      </c>
      <c r="AG152" s="29">
        <v>43012378.231031805</v>
      </c>
      <c r="AH152" s="26">
        <v>800000</v>
      </c>
      <c r="AI152" s="26">
        <v>52800000</v>
      </c>
      <c r="AJ152" s="19">
        <v>16423082</v>
      </c>
      <c r="AK152" s="29">
        <v>43012378.231031805</v>
      </c>
      <c r="AL152" s="28">
        <v>14600000</v>
      </c>
      <c r="AM152">
        <v>31800000</v>
      </c>
      <c r="AN152">
        <v>52800000</v>
      </c>
    </row>
    <row r="153" spans="1:40" x14ac:dyDescent="0.2">
      <c r="A153" s="18">
        <v>44329</v>
      </c>
      <c r="B153" s="19">
        <v>0</v>
      </c>
      <c r="C153" s="19">
        <v>0</v>
      </c>
      <c r="D153" s="26" t="e">
        <v>#N/A</v>
      </c>
      <c r="E153" s="29" t="e">
        <v>#N/A</v>
      </c>
      <c r="F153" s="19">
        <v>450000</v>
      </c>
      <c r="G153" s="19">
        <v>38326790.99999997</v>
      </c>
      <c r="H153" s="19">
        <v>16875536</v>
      </c>
      <c r="I153" s="29">
        <v>34469587.899999976</v>
      </c>
      <c r="J153" s="19">
        <v>500000</v>
      </c>
      <c r="K153" s="19">
        <v>42353636.924369656</v>
      </c>
      <c r="L153" s="19">
        <v>16875536</v>
      </c>
      <c r="M153" s="29">
        <v>37148749.231932692</v>
      </c>
      <c r="N153" s="26">
        <v>550000</v>
      </c>
      <c r="O153" s="26">
        <v>45863685.969987765</v>
      </c>
      <c r="P153" s="19">
        <v>16875536</v>
      </c>
      <c r="Q153" s="29">
        <v>39362793.372988991</v>
      </c>
      <c r="R153" s="26">
        <v>600000</v>
      </c>
      <c r="S153" s="26">
        <v>48828106.756302163</v>
      </c>
      <c r="T153" s="19">
        <v>16875536</v>
      </c>
      <c r="U153" s="29">
        <v>41085772.080671951</v>
      </c>
      <c r="V153" s="26">
        <v>650000</v>
      </c>
      <c r="W153" s="26">
        <v>51246899.283312872</v>
      </c>
      <c r="X153" s="19">
        <v>16875536</v>
      </c>
      <c r="Y153" s="29">
        <v>42317685.354981586</v>
      </c>
      <c r="Z153" s="26">
        <v>700000</v>
      </c>
      <c r="AA153" s="26">
        <v>52800000</v>
      </c>
      <c r="AB153" s="19">
        <v>16875536</v>
      </c>
      <c r="AC153" s="29">
        <v>43058533.195917852</v>
      </c>
      <c r="AD153" s="26">
        <v>750000</v>
      </c>
      <c r="AE153" s="26">
        <v>52800000</v>
      </c>
      <c r="AF153" s="19">
        <v>16875536</v>
      </c>
      <c r="AG153" s="29">
        <v>43308315.603480771</v>
      </c>
      <c r="AH153" s="26">
        <v>800000</v>
      </c>
      <c r="AI153" s="26">
        <v>52800000</v>
      </c>
      <c r="AJ153" s="19">
        <v>16875536</v>
      </c>
      <c r="AK153" s="29">
        <v>43308315.603480771</v>
      </c>
      <c r="AL153" s="28">
        <v>14600000</v>
      </c>
      <c r="AM153">
        <v>31800000</v>
      </c>
      <c r="AN153">
        <v>52800000</v>
      </c>
    </row>
    <row r="154" spans="1:40" x14ac:dyDescent="0.2">
      <c r="A154" s="18">
        <v>44330</v>
      </c>
      <c r="B154" s="19">
        <v>0</v>
      </c>
      <c r="C154" s="19">
        <v>0</v>
      </c>
      <c r="D154" s="26" t="e">
        <v>#N/A</v>
      </c>
      <c r="E154" s="29" t="e">
        <v>#N/A</v>
      </c>
      <c r="F154" s="19">
        <v>450000</v>
      </c>
      <c r="G154" s="19">
        <v>38404884.99999997</v>
      </c>
      <c r="H154" s="19">
        <v>17247442</v>
      </c>
      <c r="I154" s="29">
        <v>34459995.299999975</v>
      </c>
      <c r="J154" s="19">
        <v>500000</v>
      </c>
      <c r="K154" s="19">
        <v>42481730.924369656</v>
      </c>
      <c r="L154" s="19">
        <v>17247442</v>
      </c>
      <c r="M154" s="29">
        <v>37184156.631932691</v>
      </c>
      <c r="N154" s="26">
        <v>550000</v>
      </c>
      <c r="O154" s="26">
        <v>46041779.969987765</v>
      </c>
      <c r="P154" s="19">
        <v>17247442</v>
      </c>
      <c r="Q154" s="29">
        <v>39443200.77298899</v>
      </c>
      <c r="R154" s="26">
        <v>600000</v>
      </c>
      <c r="S154" s="26">
        <v>49056200.756302163</v>
      </c>
      <c r="T154" s="19">
        <v>17247442</v>
      </c>
      <c r="U154" s="29">
        <v>41211179.48067195</v>
      </c>
      <c r="V154" s="26">
        <v>650000</v>
      </c>
      <c r="W154" s="26">
        <v>51524993.283312872</v>
      </c>
      <c r="X154" s="19">
        <v>17247442</v>
      </c>
      <c r="Y154" s="29">
        <v>42488092.754981585</v>
      </c>
      <c r="Z154" s="26">
        <v>700000</v>
      </c>
      <c r="AA154" s="26">
        <v>52800000</v>
      </c>
      <c r="AB154" s="19">
        <v>17247442</v>
      </c>
      <c r="AC154" s="29">
        <v>43273940.595917851</v>
      </c>
      <c r="AD154" s="26">
        <v>750000</v>
      </c>
      <c r="AE154" s="26">
        <v>52800000</v>
      </c>
      <c r="AF154" s="19">
        <v>17247442</v>
      </c>
      <c r="AG154" s="29">
        <v>43568723.00348077</v>
      </c>
      <c r="AH154" s="26">
        <v>800000</v>
      </c>
      <c r="AI154" s="26">
        <v>52800000</v>
      </c>
      <c r="AJ154" s="19">
        <v>17247442</v>
      </c>
      <c r="AK154" s="29">
        <v>43571171.052100204</v>
      </c>
      <c r="AL154" s="28">
        <v>14600000</v>
      </c>
      <c r="AM154">
        <v>31800000</v>
      </c>
      <c r="AN154">
        <v>52800000</v>
      </c>
    </row>
    <row r="155" spans="1:40" x14ac:dyDescent="0.2">
      <c r="A155" s="18">
        <v>44331</v>
      </c>
      <c r="B155" s="19">
        <v>0</v>
      </c>
      <c r="C155" s="19">
        <v>0</v>
      </c>
      <c r="D155" s="26" t="e">
        <v>#N/A</v>
      </c>
      <c r="E155" s="29" t="e">
        <v>#N/A</v>
      </c>
      <c r="F155" s="19">
        <v>450000</v>
      </c>
      <c r="G155" s="19">
        <v>38414887.285714254</v>
      </c>
      <c r="H155" s="19">
        <v>17687439.714285713</v>
      </c>
      <c r="I155" s="29">
        <v>34356364.649999976</v>
      </c>
      <c r="J155" s="19">
        <v>500000</v>
      </c>
      <c r="K155" s="19">
        <v>42518236.348357432</v>
      </c>
      <c r="L155" s="19">
        <v>17710936.576012224</v>
      </c>
      <c r="M155" s="29">
        <v>37125525.981932692</v>
      </c>
      <c r="N155" s="26">
        <v>550000</v>
      </c>
      <c r="O155" s="26">
        <v>46128285.393975541</v>
      </c>
      <c r="P155" s="19">
        <v>17710936.576012224</v>
      </c>
      <c r="Q155" s="29">
        <v>39429570.122988991</v>
      </c>
      <c r="R155" s="26">
        <v>600000</v>
      </c>
      <c r="S155" s="26">
        <v>49192706.180289939</v>
      </c>
      <c r="T155" s="19">
        <v>17710936.576012224</v>
      </c>
      <c r="U155" s="29">
        <v>41242548.830671951</v>
      </c>
      <c r="V155" s="26">
        <v>650000</v>
      </c>
      <c r="W155" s="26">
        <v>51711498.707300648</v>
      </c>
      <c r="X155" s="19">
        <v>17710936.576012224</v>
      </c>
      <c r="Y155" s="29">
        <v>42564462.104981586</v>
      </c>
      <c r="Z155" s="26">
        <v>700000</v>
      </c>
      <c r="AA155" s="26">
        <v>52800000</v>
      </c>
      <c r="AB155" s="19">
        <v>17710936.576012224</v>
      </c>
      <c r="AC155" s="29">
        <v>43395309.945917852</v>
      </c>
      <c r="AD155" s="26">
        <v>750000</v>
      </c>
      <c r="AE155" s="26">
        <v>52800000</v>
      </c>
      <c r="AF155" s="19">
        <v>17710936.576012224</v>
      </c>
      <c r="AG155" s="29">
        <v>43735092.353480771</v>
      </c>
      <c r="AH155" s="26">
        <v>800000</v>
      </c>
      <c r="AI155" s="26">
        <v>52800000</v>
      </c>
      <c r="AJ155" s="19">
        <v>17710936.576012224</v>
      </c>
      <c r="AK155" s="29">
        <v>43744111.876890115</v>
      </c>
      <c r="AL155" s="28">
        <v>14600000</v>
      </c>
      <c r="AM155">
        <v>31800000</v>
      </c>
      <c r="AN155">
        <v>52800000</v>
      </c>
    </row>
    <row r="156" spans="1:40" x14ac:dyDescent="0.2">
      <c r="A156" s="18">
        <v>44332</v>
      </c>
      <c r="B156" s="19">
        <v>0</v>
      </c>
      <c r="C156" s="19">
        <v>0</v>
      </c>
      <c r="D156" s="26" t="e">
        <v>#N/A</v>
      </c>
      <c r="E156" s="29" t="e">
        <v>#N/A</v>
      </c>
      <c r="F156" s="19">
        <v>450000</v>
      </c>
      <c r="G156" s="19">
        <v>38424889.571428537</v>
      </c>
      <c r="H156" s="19">
        <v>18127437.428571425</v>
      </c>
      <c r="I156" s="29">
        <v>34490182.349999979</v>
      </c>
      <c r="J156" s="19">
        <v>500000</v>
      </c>
      <c r="K156" s="19">
        <v>42550234.578565888</v>
      </c>
      <c r="L156" s="19">
        <v>18178938.345803767</v>
      </c>
      <c r="M156" s="29">
        <v>37304343.681932695</v>
      </c>
      <c r="N156" s="26">
        <v>550000</v>
      </c>
      <c r="O156" s="26">
        <v>46210283.624183998</v>
      </c>
      <c r="P156" s="19">
        <v>18178938.345803767</v>
      </c>
      <c r="Q156" s="29">
        <v>39653387.822988994</v>
      </c>
      <c r="R156" s="26">
        <v>600000</v>
      </c>
      <c r="S156" s="26">
        <v>49324704.410498396</v>
      </c>
      <c r="T156" s="19">
        <v>18178938.345803767</v>
      </c>
      <c r="U156" s="29">
        <v>41511366.530671947</v>
      </c>
      <c r="V156" s="26">
        <v>650000</v>
      </c>
      <c r="W156" s="26">
        <v>51893496.937509105</v>
      </c>
      <c r="X156" s="19">
        <v>18178938.345803767</v>
      </c>
      <c r="Y156" s="29">
        <v>42878279.804981589</v>
      </c>
      <c r="Z156" s="26">
        <v>700000</v>
      </c>
      <c r="AA156" s="26">
        <v>52800000</v>
      </c>
      <c r="AB156" s="19">
        <v>18178938.345803767</v>
      </c>
      <c r="AC156" s="29">
        <v>43754127.645917855</v>
      </c>
      <c r="AD156" s="26">
        <v>750000</v>
      </c>
      <c r="AE156" s="26">
        <v>52800000</v>
      </c>
      <c r="AF156" s="19">
        <v>18178938.345803767</v>
      </c>
      <c r="AG156" s="29">
        <v>44138910.053480767</v>
      </c>
      <c r="AH156" s="26">
        <v>800000</v>
      </c>
      <c r="AI156" s="26">
        <v>52800000</v>
      </c>
      <c r="AJ156" s="19">
        <v>18178938.345803767</v>
      </c>
      <c r="AK156" s="29">
        <v>44158624.477850497</v>
      </c>
      <c r="AL156" s="28">
        <v>14600000</v>
      </c>
      <c r="AM156">
        <v>31800000</v>
      </c>
      <c r="AN156">
        <v>52800000</v>
      </c>
    </row>
    <row r="157" spans="1:40" x14ac:dyDescent="0.2">
      <c r="A157" s="18">
        <v>44333</v>
      </c>
      <c r="B157" s="19">
        <v>0</v>
      </c>
      <c r="C157" s="19">
        <v>0</v>
      </c>
      <c r="D157" s="26" t="e">
        <v>#N/A</v>
      </c>
      <c r="E157" s="29" t="e">
        <v>#N/A</v>
      </c>
      <c r="F157" s="19">
        <v>450000</v>
      </c>
      <c r="G157" s="19">
        <v>38434891.857142821</v>
      </c>
      <c r="H157" s="19">
        <v>18567435.142857138</v>
      </c>
      <c r="I157" s="29">
        <v>34597386.549999975</v>
      </c>
      <c r="J157" s="19">
        <v>500000</v>
      </c>
      <c r="K157" s="19">
        <v>42577725.614994995</v>
      </c>
      <c r="L157" s="19">
        <v>18651447.30937466</v>
      </c>
      <c r="M157" s="29">
        <v>37456547.881932691</v>
      </c>
      <c r="N157" s="26">
        <v>550000</v>
      </c>
      <c r="O157" s="26">
        <v>46287774.660613105</v>
      </c>
      <c r="P157" s="19">
        <v>18651447.30937466</v>
      </c>
      <c r="Q157" s="29">
        <v>39850592.02298899</v>
      </c>
      <c r="R157" s="26">
        <v>600000</v>
      </c>
      <c r="S157" s="26">
        <v>49452195.446927503</v>
      </c>
      <c r="T157" s="19">
        <v>18651447.30937466</v>
      </c>
      <c r="U157" s="29">
        <v>41753570.73067195</v>
      </c>
      <c r="V157" s="26">
        <v>650000</v>
      </c>
      <c r="W157" s="26">
        <v>52070987.973938212</v>
      </c>
      <c r="X157" s="19">
        <v>18651447.30937466</v>
      </c>
      <c r="Y157" s="29">
        <v>43165484.004981585</v>
      </c>
      <c r="Z157" s="26">
        <v>700000</v>
      </c>
      <c r="AA157" s="26">
        <v>52800000</v>
      </c>
      <c r="AB157" s="19">
        <v>18651447.30937466</v>
      </c>
      <c r="AC157" s="29">
        <v>44086331.845917851</v>
      </c>
      <c r="AD157" s="26">
        <v>750000</v>
      </c>
      <c r="AE157" s="26">
        <v>52800000</v>
      </c>
      <c r="AF157" s="19">
        <v>18651447.30937466</v>
      </c>
      <c r="AG157" s="29">
        <v>44516114.25348077</v>
      </c>
      <c r="AH157" s="26">
        <v>800000</v>
      </c>
      <c r="AI157" s="26">
        <v>52800000</v>
      </c>
      <c r="AJ157" s="19">
        <v>18651447.30937466</v>
      </c>
      <c r="AK157" s="29">
        <v>44550647.004981346</v>
      </c>
      <c r="AL157" s="28">
        <v>14600000</v>
      </c>
      <c r="AM157">
        <v>31800000</v>
      </c>
      <c r="AN157">
        <v>52800000</v>
      </c>
    </row>
    <row r="158" spans="1:40" x14ac:dyDescent="0.2">
      <c r="A158" s="18">
        <v>44334</v>
      </c>
      <c r="B158" s="19">
        <v>0</v>
      </c>
      <c r="C158" s="19">
        <v>0</v>
      </c>
      <c r="D158" s="26" t="e">
        <v>#N/A</v>
      </c>
      <c r="E158" s="29" t="e">
        <v>#N/A</v>
      </c>
      <c r="F158" s="19">
        <v>450000</v>
      </c>
      <c r="G158" s="19">
        <v>38444894.142857105</v>
      </c>
      <c r="H158" s="19">
        <v>19007432.857142851</v>
      </c>
      <c r="I158" s="29">
        <v>34683843.949999973</v>
      </c>
      <c r="J158" s="19">
        <v>500000</v>
      </c>
      <c r="K158" s="19">
        <v>42600709.457644783</v>
      </c>
      <c r="L158" s="19">
        <v>19128463.466724873</v>
      </c>
      <c r="M158" s="29">
        <v>37588005.281932689</v>
      </c>
      <c r="N158" s="26">
        <v>550000</v>
      </c>
      <c r="O158" s="26">
        <v>46360758.503262892</v>
      </c>
      <c r="P158" s="19">
        <v>19128463.466724873</v>
      </c>
      <c r="Q158" s="29">
        <v>40027049.422988988</v>
      </c>
      <c r="R158" s="26">
        <v>600000</v>
      </c>
      <c r="S158" s="26">
        <v>49575179.28957729</v>
      </c>
      <c r="T158" s="19">
        <v>19128463.466724873</v>
      </c>
      <c r="U158" s="29">
        <v>41975028.130671948</v>
      </c>
      <c r="V158" s="26">
        <v>650000</v>
      </c>
      <c r="W158" s="26">
        <v>52243971.816587999</v>
      </c>
      <c r="X158" s="19">
        <v>19128463.466724873</v>
      </c>
      <c r="Y158" s="29">
        <v>43431941.404981583</v>
      </c>
      <c r="Z158" s="26">
        <v>700000</v>
      </c>
      <c r="AA158" s="26">
        <v>52800000</v>
      </c>
      <c r="AB158" s="19">
        <v>19128463.466724873</v>
      </c>
      <c r="AC158" s="29">
        <v>44397789.245917849</v>
      </c>
      <c r="AD158" s="26">
        <v>750000</v>
      </c>
      <c r="AE158" s="26">
        <v>52800000</v>
      </c>
      <c r="AF158" s="19">
        <v>19128463.466724873</v>
      </c>
      <c r="AG158" s="29">
        <v>44872571.653480768</v>
      </c>
      <c r="AH158" s="26">
        <v>800000</v>
      </c>
      <c r="AI158" s="26">
        <v>52800000</v>
      </c>
      <c r="AJ158" s="19">
        <v>19128463.466724873</v>
      </c>
      <c r="AK158" s="29">
        <v>44926046.158282667</v>
      </c>
      <c r="AL158" s="28">
        <v>14600000</v>
      </c>
      <c r="AM158">
        <v>31800000</v>
      </c>
      <c r="AN158">
        <v>52800000</v>
      </c>
    </row>
    <row r="159" spans="1:40" x14ac:dyDescent="0.2">
      <c r="A159" s="18">
        <v>44335</v>
      </c>
      <c r="B159" s="19">
        <v>0</v>
      </c>
      <c r="C159" s="19">
        <v>0</v>
      </c>
      <c r="D159" s="26" t="e">
        <v>#N/A</v>
      </c>
      <c r="E159" s="29" t="e">
        <v>#N/A</v>
      </c>
      <c r="F159" s="19">
        <v>450000</v>
      </c>
      <c r="G159" s="19">
        <v>38454896.428571388</v>
      </c>
      <c r="H159" s="19">
        <v>19447430.571428563</v>
      </c>
      <c r="I159" s="29">
        <v>34690180.349999979</v>
      </c>
      <c r="J159" s="19">
        <v>500000</v>
      </c>
      <c r="K159" s="19">
        <v>42619186.106515251</v>
      </c>
      <c r="L159" s="19">
        <v>19609986.817854404</v>
      </c>
      <c r="M159" s="29">
        <v>37639341.681932695</v>
      </c>
      <c r="N159" s="26">
        <v>550000</v>
      </c>
      <c r="O159" s="26">
        <v>46429235.152133361</v>
      </c>
      <c r="P159" s="19">
        <v>19609986.817854404</v>
      </c>
      <c r="Q159" s="29">
        <v>40123385.822988994</v>
      </c>
      <c r="R159" s="26">
        <v>600000</v>
      </c>
      <c r="S159" s="26">
        <v>49693655.938447759</v>
      </c>
      <c r="T159" s="19">
        <v>19609986.817854404</v>
      </c>
      <c r="U159" s="29">
        <v>42116364.530671947</v>
      </c>
      <c r="V159" s="26">
        <v>650000</v>
      </c>
      <c r="W159" s="26">
        <v>52412448.465458468</v>
      </c>
      <c r="X159" s="19">
        <v>19609986.817854404</v>
      </c>
      <c r="Y159" s="29">
        <v>43618277.804981589</v>
      </c>
      <c r="Z159" s="26">
        <v>700000</v>
      </c>
      <c r="AA159" s="26">
        <v>52800000</v>
      </c>
      <c r="AB159" s="19">
        <v>19609986.817854404</v>
      </c>
      <c r="AC159" s="29">
        <v>44629125.645917855</v>
      </c>
      <c r="AD159" s="26">
        <v>750000</v>
      </c>
      <c r="AE159" s="26">
        <v>52800000</v>
      </c>
      <c r="AF159" s="19">
        <v>19609986.817854404</v>
      </c>
      <c r="AG159" s="29">
        <v>45148908.053480767</v>
      </c>
      <c r="AH159" s="26">
        <v>800000</v>
      </c>
      <c r="AI159" s="26">
        <v>52800000</v>
      </c>
      <c r="AJ159" s="19">
        <v>19609986.817854404</v>
      </c>
      <c r="AK159" s="29">
        <v>45225447.737754434</v>
      </c>
      <c r="AL159" s="28">
        <v>14600000</v>
      </c>
      <c r="AM159">
        <v>31800000</v>
      </c>
      <c r="AN159">
        <v>52800000</v>
      </c>
    </row>
    <row r="160" spans="1:40" x14ac:dyDescent="0.2">
      <c r="A160" s="18">
        <v>44336</v>
      </c>
      <c r="B160" s="19">
        <v>0</v>
      </c>
      <c r="C160" s="19">
        <v>0</v>
      </c>
      <c r="D160" s="26" t="e">
        <v>#N/A</v>
      </c>
      <c r="E160" s="29" t="e">
        <v>#N/A</v>
      </c>
      <c r="F160" s="19">
        <v>450000</v>
      </c>
      <c r="G160" s="19">
        <v>38464898.714285672</v>
      </c>
      <c r="H160" s="19">
        <v>19887428.285714276</v>
      </c>
      <c r="I160" s="29">
        <v>34686704.349999979</v>
      </c>
      <c r="J160" s="19">
        <v>500000</v>
      </c>
      <c r="K160" s="19">
        <v>42633155.56160637</v>
      </c>
      <c r="L160" s="19">
        <v>20096017.362763286</v>
      </c>
      <c r="M160" s="29">
        <v>37680865.681932695</v>
      </c>
      <c r="N160" s="26">
        <v>550000</v>
      </c>
      <c r="O160" s="26">
        <v>46493204.607224479</v>
      </c>
      <c r="P160" s="19">
        <v>20096017.362763286</v>
      </c>
      <c r="Q160" s="29">
        <v>40209909.822988994</v>
      </c>
      <c r="R160" s="26">
        <v>600000</v>
      </c>
      <c r="S160" s="26">
        <v>49807625.393538877</v>
      </c>
      <c r="T160" s="19">
        <v>20096017.362763286</v>
      </c>
      <c r="U160" s="29">
        <v>42247888.530671947</v>
      </c>
      <c r="V160" s="26">
        <v>650000</v>
      </c>
      <c r="W160" s="26">
        <v>52576417.920549586</v>
      </c>
      <c r="X160" s="19">
        <v>20096017.362763286</v>
      </c>
      <c r="Y160" s="29">
        <v>43794801.804981589</v>
      </c>
      <c r="Z160" s="26">
        <v>700000</v>
      </c>
      <c r="AA160" s="26">
        <v>52800000</v>
      </c>
      <c r="AB160" s="19">
        <v>20096017.362763286</v>
      </c>
      <c r="AC160" s="29">
        <v>44850649.645917855</v>
      </c>
      <c r="AD160" s="26">
        <v>750000</v>
      </c>
      <c r="AE160" s="26">
        <v>52800000</v>
      </c>
      <c r="AF160" s="19">
        <v>20096017.362763286</v>
      </c>
      <c r="AG160" s="29">
        <v>45415432.053480767</v>
      </c>
      <c r="AH160" s="26">
        <v>800000</v>
      </c>
      <c r="AI160" s="26">
        <v>52800000</v>
      </c>
      <c r="AJ160" s="19">
        <v>20096017.362763286</v>
      </c>
      <c r="AK160" s="29">
        <v>45519160.343396671</v>
      </c>
      <c r="AL160" s="28">
        <v>14600000</v>
      </c>
      <c r="AM160">
        <v>31800000</v>
      </c>
      <c r="AN160">
        <v>52800000</v>
      </c>
    </row>
    <row r="161" spans="1:40" x14ac:dyDescent="0.2">
      <c r="A161" s="18">
        <v>44337</v>
      </c>
      <c r="B161" s="19">
        <v>0</v>
      </c>
      <c r="C161" s="19">
        <v>0</v>
      </c>
      <c r="D161" s="26" t="e">
        <v>#N/A</v>
      </c>
      <c r="E161" s="29" t="e">
        <v>#N/A</v>
      </c>
      <c r="F161" s="19">
        <v>450000</v>
      </c>
      <c r="G161" s="19">
        <v>38474900.999999955</v>
      </c>
      <c r="H161" s="19">
        <v>20327425.999999989</v>
      </c>
      <c r="I161" s="29">
        <v>34671665.799999975</v>
      </c>
      <c r="J161" s="19">
        <v>500000</v>
      </c>
      <c r="K161" s="19">
        <v>42643157.847320661</v>
      </c>
      <c r="L161" s="19">
        <v>20586015.077048998</v>
      </c>
      <c r="M161" s="29">
        <v>37710827.131932691</v>
      </c>
      <c r="N161" s="26">
        <v>550000</v>
      </c>
      <c r="O161" s="26">
        <v>46552666.868536279</v>
      </c>
      <c r="P161" s="19">
        <v>20586555.101451486</v>
      </c>
      <c r="Q161" s="29">
        <v>40284871.27298899</v>
      </c>
      <c r="R161" s="26">
        <v>600000</v>
      </c>
      <c r="S161" s="26">
        <v>49917087.654850677</v>
      </c>
      <c r="T161" s="19">
        <v>20586555.101451486</v>
      </c>
      <c r="U161" s="29">
        <v>42367849.98067195</v>
      </c>
      <c r="V161" s="26">
        <v>650000</v>
      </c>
      <c r="W161" s="26">
        <v>52735880.181861386</v>
      </c>
      <c r="X161" s="19">
        <v>20586555.101451486</v>
      </c>
      <c r="Y161" s="29">
        <v>43959763.254981585</v>
      </c>
      <c r="Z161" s="26">
        <v>700000</v>
      </c>
      <c r="AA161" s="26">
        <v>52800000</v>
      </c>
      <c r="AB161" s="19">
        <v>20586555.101451486</v>
      </c>
      <c r="AC161" s="29">
        <v>45060611.095917851</v>
      </c>
      <c r="AD161" s="26">
        <v>750000</v>
      </c>
      <c r="AE161" s="26">
        <v>52800000</v>
      </c>
      <c r="AF161" s="19">
        <v>20586555.101451486</v>
      </c>
      <c r="AG161" s="29">
        <v>45670393.50348077</v>
      </c>
      <c r="AH161" s="26">
        <v>800000</v>
      </c>
      <c r="AI161" s="26">
        <v>52800000</v>
      </c>
      <c r="AJ161" s="19">
        <v>20586555.101451486</v>
      </c>
      <c r="AK161" s="29">
        <v>45805433.825209379</v>
      </c>
      <c r="AL161" s="28">
        <v>14600000</v>
      </c>
      <c r="AM161">
        <v>31800000</v>
      </c>
      <c r="AN161">
        <v>52800000</v>
      </c>
    </row>
    <row r="162" spans="1:40" x14ac:dyDescent="0.2">
      <c r="A162" s="18">
        <v>44338</v>
      </c>
      <c r="B162" s="19">
        <v>0</v>
      </c>
      <c r="C162" s="19">
        <v>0</v>
      </c>
      <c r="D162" s="26" t="e">
        <v>#N/A</v>
      </c>
      <c r="E162" s="29" t="e">
        <v>#N/A</v>
      </c>
      <c r="F162" s="19">
        <v>450000</v>
      </c>
      <c r="G162" s="19">
        <v>38484903.285714239</v>
      </c>
      <c r="H162" s="19">
        <v>20767423.714285702</v>
      </c>
      <c r="I162" s="29">
        <v>34609949.49999997</v>
      </c>
      <c r="J162" s="19">
        <v>500000</v>
      </c>
      <c r="K162" s="19">
        <v>42653160.133034945</v>
      </c>
      <c r="L162" s="19">
        <v>21076012.791334711</v>
      </c>
      <c r="M162" s="29">
        <v>37694110.831932686</v>
      </c>
      <c r="N162" s="26">
        <v>550000</v>
      </c>
      <c r="O162" s="26">
        <v>46607621.936068758</v>
      </c>
      <c r="P162" s="19">
        <v>21081600.033919007</v>
      </c>
      <c r="Q162" s="29">
        <v>40313154.972988985</v>
      </c>
      <c r="R162" s="26">
        <v>600000</v>
      </c>
      <c r="S162" s="26">
        <v>50022042.722383156</v>
      </c>
      <c r="T162" s="19">
        <v>21081600.033919007</v>
      </c>
      <c r="U162" s="29">
        <v>42441133.680671945</v>
      </c>
      <c r="V162" s="26">
        <v>650000</v>
      </c>
      <c r="W162" s="26">
        <v>52800000</v>
      </c>
      <c r="X162" s="19">
        <v>21081600.033919007</v>
      </c>
      <c r="Y162" s="29">
        <v>44078046.954981588</v>
      </c>
      <c r="Z162" s="26">
        <v>700000</v>
      </c>
      <c r="AA162" s="26">
        <v>52800000</v>
      </c>
      <c r="AB162" s="19">
        <v>21081600.033919007</v>
      </c>
      <c r="AC162" s="29">
        <v>45223894.795917846</v>
      </c>
      <c r="AD162" s="26">
        <v>750000</v>
      </c>
      <c r="AE162" s="26">
        <v>52800000</v>
      </c>
      <c r="AF162" s="19">
        <v>21081600.033919007</v>
      </c>
      <c r="AG162" s="29">
        <v>45878677.203480765</v>
      </c>
      <c r="AH162" s="26">
        <v>800000</v>
      </c>
      <c r="AI162" s="26">
        <v>52800000</v>
      </c>
      <c r="AJ162" s="19">
        <v>21081600.033919007</v>
      </c>
      <c r="AK162" s="29">
        <v>46049152.983192563</v>
      </c>
      <c r="AL162" s="28">
        <v>14600000</v>
      </c>
      <c r="AM162">
        <v>31800000</v>
      </c>
      <c r="AN162">
        <v>52800000</v>
      </c>
    </row>
    <row r="163" spans="1:40" x14ac:dyDescent="0.2">
      <c r="A163" s="18">
        <v>44339</v>
      </c>
      <c r="B163" s="19">
        <v>0</v>
      </c>
      <c r="C163" s="19">
        <v>0</v>
      </c>
      <c r="D163" s="26" t="e">
        <v>#N/A</v>
      </c>
      <c r="E163" s="29" t="e">
        <v>#N/A</v>
      </c>
      <c r="F163" s="19">
        <v>450000</v>
      </c>
      <c r="G163" s="19">
        <v>38494905.571428522</v>
      </c>
      <c r="H163" s="19">
        <v>21207421.428571414</v>
      </c>
      <c r="I163" s="29">
        <v>34777189.199999973</v>
      </c>
      <c r="J163" s="19">
        <v>500000</v>
      </c>
      <c r="K163" s="19">
        <v>42663162.418749228</v>
      </c>
      <c r="L163" s="19">
        <v>21566010.505620424</v>
      </c>
      <c r="M163" s="29">
        <v>37906350.531932689</v>
      </c>
      <c r="N163" s="26">
        <v>550000</v>
      </c>
      <c r="O163" s="26">
        <v>46658069.809821889</v>
      </c>
      <c r="P163" s="19">
        <v>21581152.160165876</v>
      </c>
      <c r="Q163" s="29">
        <v>40570394.672988988</v>
      </c>
      <c r="R163" s="26">
        <v>600000</v>
      </c>
      <c r="S163" s="26">
        <v>50122490.596136287</v>
      </c>
      <c r="T163" s="19">
        <v>21581152.160165876</v>
      </c>
      <c r="U163" s="29">
        <v>42743373.380671948</v>
      </c>
      <c r="V163" s="26">
        <v>650000</v>
      </c>
      <c r="W163" s="26">
        <v>52800000</v>
      </c>
      <c r="X163" s="19">
        <v>21581152.160165876</v>
      </c>
      <c r="Y163" s="29">
        <v>44425286.654981583</v>
      </c>
      <c r="Z163" s="26">
        <v>700000</v>
      </c>
      <c r="AA163" s="26">
        <v>52800000</v>
      </c>
      <c r="AB163" s="19">
        <v>21581152.160165876</v>
      </c>
      <c r="AC163" s="29">
        <v>45616134.495917849</v>
      </c>
      <c r="AD163" s="26">
        <v>750000</v>
      </c>
      <c r="AE163" s="26">
        <v>52800000</v>
      </c>
      <c r="AF163" s="19">
        <v>21581152.160165876</v>
      </c>
      <c r="AG163" s="29">
        <v>46315916.903480768</v>
      </c>
      <c r="AH163" s="26">
        <v>800000</v>
      </c>
      <c r="AI163" s="26">
        <v>52800000</v>
      </c>
      <c r="AJ163" s="19">
        <v>21581152.160165876</v>
      </c>
      <c r="AK163" s="29">
        <v>46525951.567346215</v>
      </c>
      <c r="AL163" s="28">
        <v>14600000</v>
      </c>
      <c r="AM163">
        <v>31800000</v>
      </c>
      <c r="AN163">
        <v>52800000</v>
      </c>
    </row>
    <row r="164" spans="1:40" x14ac:dyDescent="0.2">
      <c r="A164" s="18">
        <v>44340</v>
      </c>
      <c r="B164" s="19">
        <v>0</v>
      </c>
      <c r="C164" s="19">
        <v>0</v>
      </c>
      <c r="D164" s="26" t="e">
        <v>#N/A</v>
      </c>
      <c r="E164" s="29" t="e">
        <v>#N/A</v>
      </c>
      <c r="F164" s="19">
        <v>450000</v>
      </c>
      <c r="G164" s="19">
        <v>38504907.857142806</v>
      </c>
      <c r="H164" s="19">
        <v>21647419.142857127</v>
      </c>
      <c r="I164" s="29">
        <v>34882581.199999973</v>
      </c>
      <c r="J164" s="19">
        <v>500000</v>
      </c>
      <c r="K164" s="19">
        <v>42673164.704463512</v>
      </c>
      <c r="L164" s="19">
        <v>22056008.219906136</v>
      </c>
      <c r="M164" s="29">
        <v>38056742.531932689</v>
      </c>
      <c r="N164" s="26">
        <v>550000</v>
      </c>
      <c r="O164" s="26">
        <v>46704010.4897957</v>
      </c>
      <c r="P164" s="19">
        <v>22085211.480192065</v>
      </c>
      <c r="Q164" s="29">
        <v>40765786.672988988</v>
      </c>
      <c r="R164" s="26">
        <v>600000</v>
      </c>
      <c r="S164" s="26">
        <v>50218431.276110098</v>
      </c>
      <c r="T164" s="19">
        <v>22085211.480192065</v>
      </c>
      <c r="U164" s="29">
        <v>42983765.380671948</v>
      </c>
      <c r="V164" s="26">
        <v>650000</v>
      </c>
      <c r="W164" s="26">
        <v>52800000</v>
      </c>
      <c r="X164" s="19">
        <v>22085211.480192065</v>
      </c>
      <c r="Y164" s="29">
        <v>44710678.654981583</v>
      </c>
      <c r="Z164" s="26">
        <v>700000</v>
      </c>
      <c r="AA164" s="26">
        <v>52800000</v>
      </c>
      <c r="AB164" s="19">
        <v>22085211.480192065</v>
      </c>
      <c r="AC164" s="29">
        <v>45946526.495917849</v>
      </c>
      <c r="AD164" s="26">
        <v>750000</v>
      </c>
      <c r="AE164" s="26">
        <v>52800000</v>
      </c>
      <c r="AF164" s="19">
        <v>22085211.480192065</v>
      </c>
      <c r="AG164" s="29">
        <v>46691308.903480768</v>
      </c>
      <c r="AH164" s="26">
        <v>800000</v>
      </c>
      <c r="AI164" s="26">
        <v>52800000</v>
      </c>
      <c r="AJ164" s="19">
        <v>22085211.480192065</v>
      </c>
      <c r="AK164" s="29">
        <v>46945025.877670333</v>
      </c>
      <c r="AL164" s="28">
        <v>14600000</v>
      </c>
      <c r="AM164">
        <v>31800000</v>
      </c>
      <c r="AN164">
        <v>52800000</v>
      </c>
    </row>
    <row r="165" spans="1:40" x14ac:dyDescent="0.2">
      <c r="A165" s="18">
        <v>44341</v>
      </c>
      <c r="B165" s="19">
        <v>0</v>
      </c>
      <c r="C165" s="19">
        <v>0</v>
      </c>
      <c r="D165" s="26" t="e">
        <v>#N/A</v>
      </c>
      <c r="E165" s="29" t="e">
        <v>#N/A</v>
      </c>
      <c r="F165" s="19">
        <v>450000</v>
      </c>
      <c r="G165" s="19">
        <v>38514910.14285709</v>
      </c>
      <c r="H165" s="19">
        <v>22087416.85714284</v>
      </c>
      <c r="I165" s="29">
        <v>34937540.99999997</v>
      </c>
      <c r="J165" s="19">
        <v>500000</v>
      </c>
      <c r="K165" s="19">
        <v>42683166.990177795</v>
      </c>
      <c r="L165" s="19">
        <v>22546005.934191849</v>
      </c>
      <c r="M165" s="29">
        <v>38156702.331932686</v>
      </c>
      <c r="N165" s="26">
        <v>550000</v>
      </c>
      <c r="O165" s="26">
        <v>46745443.975990191</v>
      </c>
      <c r="P165" s="19">
        <v>22593777.993997574</v>
      </c>
      <c r="Q165" s="29">
        <v>40910746.472988985</v>
      </c>
      <c r="R165" s="26">
        <v>600000</v>
      </c>
      <c r="S165" s="26">
        <v>50309864.762304589</v>
      </c>
      <c r="T165" s="19">
        <v>22593777.993997574</v>
      </c>
      <c r="U165" s="29">
        <v>43173725.180671945</v>
      </c>
      <c r="V165" s="26">
        <v>650000</v>
      </c>
      <c r="W165" s="26">
        <v>52800000</v>
      </c>
      <c r="X165" s="19">
        <v>22593777.993997574</v>
      </c>
      <c r="Y165" s="29">
        <v>44945638.454981588</v>
      </c>
      <c r="Z165" s="26">
        <v>700000</v>
      </c>
      <c r="AA165" s="26">
        <v>52800000</v>
      </c>
      <c r="AB165" s="19">
        <v>22593777.993997574</v>
      </c>
      <c r="AC165" s="29">
        <v>46226486.295917846</v>
      </c>
      <c r="AD165" s="26">
        <v>750000</v>
      </c>
      <c r="AE165" s="26">
        <v>52800000</v>
      </c>
      <c r="AF165" s="19">
        <v>22593777.993997574</v>
      </c>
      <c r="AG165" s="29">
        <v>47016268.703480765</v>
      </c>
      <c r="AH165" s="26">
        <v>800000</v>
      </c>
      <c r="AI165" s="26">
        <v>52800000</v>
      </c>
      <c r="AJ165" s="19">
        <v>22593777.993997574</v>
      </c>
      <c r="AK165" s="29">
        <v>47314985.677670337</v>
      </c>
      <c r="AL165" s="28">
        <v>14600000</v>
      </c>
      <c r="AM165">
        <v>31800000</v>
      </c>
      <c r="AN165">
        <v>52800000</v>
      </c>
    </row>
    <row r="166" spans="1:40" x14ac:dyDescent="0.2">
      <c r="A166" s="18">
        <v>44342</v>
      </c>
      <c r="B166" s="19">
        <v>0</v>
      </c>
      <c r="C166" s="19">
        <v>0</v>
      </c>
      <c r="D166" s="26" t="e">
        <v>#N/A</v>
      </c>
      <c r="E166" s="29" t="e">
        <v>#N/A</v>
      </c>
      <c r="F166" s="19">
        <v>450000</v>
      </c>
      <c r="G166" s="19">
        <v>38524912.428571373</v>
      </c>
      <c r="H166" s="19">
        <v>22527414.571428552</v>
      </c>
      <c r="I166" s="29">
        <v>34959352.49999997</v>
      </c>
      <c r="J166" s="19">
        <v>500000</v>
      </c>
      <c r="K166" s="19">
        <v>42693169.275892079</v>
      </c>
      <c r="L166" s="19">
        <v>23036003.648477562</v>
      </c>
      <c r="M166" s="29">
        <v>38223513.831932686</v>
      </c>
      <c r="N166" s="26">
        <v>550000</v>
      </c>
      <c r="O166" s="26">
        <v>46782370.268405333</v>
      </c>
      <c r="P166" s="19">
        <v>23106851.701582432</v>
      </c>
      <c r="Q166" s="29">
        <v>41022557.972988985</v>
      </c>
      <c r="R166" s="26">
        <v>600000</v>
      </c>
      <c r="S166" s="26">
        <v>50396791.054719731</v>
      </c>
      <c r="T166" s="19">
        <v>23106851.701582432</v>
      </c>
      <c r="U166" s="29">
        <v>43330536.680671945</v>
      </c>
      <c r="V166" s="26">
        <v>650000</v>
      </c>
      <c r="W166" s="26">
        <v>52800000</v>
      </c>
      <c r="X166" s="19">
        <v>23106851.701582432</v>
      </c>
      <c r="Y166" s="29">
        <v>45147449.954981588</v>
      </c>
      <c r="Z166" s="26">
        <v>700000</v>
      </c>
      <c r="AA166" s="26">
        <v>52800000</v>
      </c>
      <c r="AB166" s="19">
        <v>23106851.701582432</v>
      </c>
      <c r="AC166" s="29">
        <v>46473297.795917846</v>
      </c>
      <c r="AD166" s="26">
        <v>750000</v>
      </c>
      <c r="AE166" s="26">
        <v>52800000</v>
      </c>
      <c r="AF166" s="19">
        <v>23106851.701582432</v>
      </c>
      <c r="AG166" s="29">
        <v>47308080.203480765</v>
      </c>
      <c r="AH166" s="26">
        <v>800000</v>
      </c>
      <c r="AI166" s="26">
        <v>52800000</v>
      </c>
      <c r="AJ166" s="19">
        <v>23106851.701582432</v>
      </c>
      <c r="AK166" s="29">
        <v>47651797.177670337</v>
      </c>
      <c r="AL166" s="28">
        <v>14600000</v>
      </c>
      <c r="AM166">
        <v>31800000</v>
      </c>
      <c r="AN166">
        <v>52800000</v>
      </c>
    </row>
    <row r="167" spans="1:40" x14ac:dyDescent="0.2">
      <c r="A167" s="18">
        <v>44343</v>
      </c>
      <c r="B167" s="19">
        <v>0</v>
      </c>
      <c r="C167" s="19">
        <v>0</v>
      </c>
      <c r="D167" s="26" t="e">
        <v>#N/A</v>
      </c>
      <c r="E167" s="29" t="e">
        <v>#N/A</v>
      </c>
      <c r="F167" s="19">
        <v>450000</v>
      </c>
      <c r="G167" s="19">
        <v>38534914.714285657</v>
      </c>
      <c r="H167" s="19">
        <v>22967412.285714265</v>
      </c>
      <c r="I167" s="29">
        <v>34936703.899999976</v>
      </c>
      <c r="J167" s="19">
        <v>500000</v>
      </c>
      <c r="K167" s="19">
        <v>42703171.561606362</v>
      </c>
      <c r="L167" s="19">
        <v>23526001.362763274</v>
      </c>
      <c r="M167" s="29">
        <v>38245865.231932692</v>
      </c>
      <c r="N167" s="26">
        <v>550000</v>
      </c>
      <c r="O167" s="26">
        <v>46814789.367041156</v>
      </c>
      <c r="P167" s="19">
        <v>23624432.602946609</v>
      </c>
      <c r="Q167" s="29">
        <v>41089909.372988991</v>
      </c>
      <c r="R167" s="26">
        <v>600000</v>
      </c>
      <c r="S167" s="26">
        <v>50479210.153355554</v>
      </c>
      <c r="T167" s="19">
        <v>23624432.602946609</v>
      </c>
      <c r="U167" s="29">
        <v>43442888.080671951</v>
      </c>
      <c r="V167" s="26">
        <v>650000</v>
      </c>
      <c r="W167" s="26">
        <v>52800000</v>
      </c>
      <c r="X167" s="19">
        <v>23624432.602946609</v>
      </c>
      <c r="Y167" s="29">
        <v>45304801.354981586</v>
      </c>
      <c r="Z167" s="26">
        <v>700000</v>
      </c>
      <c r="AA167" s="26">
        <v>52800000</v>
      </c>
      <c r="AB167" s="19">
        <v>23624432.602946609</v>
      </c>
      <c r="AC167" s="29">
        <v>46675649.195917852</v>
      </c>
      <c r="AD167" s="26">
        <v>750000</v>
      </c>
      <c r="AE167" s="26">
        <v>52800000</v>
      </c>
      <c r="AF167" s="19">
        <v>23624432.602946609</v>
      </c>
      <c r="AG167" s="29">
        <v>47555431.603480771</v>
      </c>
      <c r="AH167" s="26">
        <v>800000</v>
      </c>
      <c r="AI167" s="26">
        <v>52800000</v>
      </c>
      <c r="AJ167" s="19">
        <v>23624432.602946609</v>
      </c>
      <c r="AK167" s="29">
        <v>47944148.577670343</v>
      </c>
      <c r="AL167" s="28">
        <v>14600000</v>
      </c>
      <c r="AM167">
        <v>31800000</v>
      </c>
      <c r="AN167">
        <v>52800000</v>
      </c>
    </row>
    <row r="168" spans="1:40" x14ac:dyDescent="0.2">
      <c r="A168" s="18">
        <v>44344</v>
      </c>
      <c r="B168" s="19">
        <v>0</v>
      </c>
      <c r="C168" s="19">
        <v>0</v>
      </c>
      <c r="D168" s="26" t="e">
        <v>#N/A</v>
      </c>
      <c r="E168" s="29" t="e">
        <v>#N/A</v>
      </c>
      <c r="F168" s="19">
        <v>450000</v>
      </c>
      <c r="G168" s="19">
        <v>38544916.99999994</v>
      </c>
      <c r="H168" s="19">
        <v>23407409.999999978</v>
      </c>
      <c r="I168" s="29">
        <v>34878791.349999979</v>
      </c>
      <c r="J168" s="19">
        <v>500000</v>
      </c>
      <c r="K168" s="19">
        <v>42713173.847320646</v>
      </c>
      <c r="L168" s="19">
        <v>24015999.077048987</v>
      </c>
      <c r="M168" s="29">
        <v>38232952.681932695</v>
      </c>
      <c r="N168" s="26">
        <v>550000</v>
      </c>
      <c r="O168" s="26">
        <v>46842701.271897659</v>
      </c>
      <c r="P168" s="19">
        <v>24146520.698090106</v>
      </c>
      <c r="Q168" s="29">
        <v>41121996.822988994</v>
      </c>
      <c r="R168" s="26">
        <v>600000</v>
      </c>
      <c r="S168" s="26">
        <v>50557122.058212057</v>
      </c>
      <c r="T168" s="19">
        <v>24146520.698090106</v>
      </c>
      <c r="U168" s="29">
        <v>43519975.530671947</v>
      </c>
      <c r="V168" s="26">
        <v>650000</v>
      </c>
      <c r="W168" s="26">
        <v>52800000</v>
      </c>
      <c r="X168" s="19">
        <v>24146520.698090106</v>
      </c>
      <c r="Y168" s="29">
        <v>45426888.804981589</v>
      </c>
      <c r="Z168" s="26">
        <v>700000</v>
      </c>
      <c r="AA168" s="26">
        <v>52800000</v>
      </c>
      <c r="AB168" s="19">
        <v>24146520.698090106</v>
      </c>
      <c r="AC168" s="29">
        <v>46842736.645917855</v>
      </c>
      <c r="AD168" s="26">
        <v>750000</v>
      </c>
      <c r="AE168" s="26">
        <v>52800000</v>
      </c>
      <c r="AF168" s="19">
        <v>24146520.698090106</v>
      </c>
      <c r="AG168" s="29">
        <v>47767519.053480767</v>
      </c>
      <c r="AH168" s="26">
        <v>800000</v>
      </c>
      <c r="AI168" s="26">
        <v>52800000</v>
      </c>
      <c r="AJ168" s="19">
        <v>24146520.698090106</v>
      </c>
      <c r="AK168" s="29">
        <v>48201236.027670339</v>
      </c>
      <c r="AL168" s="28">
        <v>14600000</v>
      </c>
      <c r="AM168">
        <v>31800000</v>
      </c>
      <c r="AN168">
        <v>52800000</v>
      </c>
    </row>
    <row r="169" spans="1:40" x14ac:dyDescent="0.2">
      <c r="A169" s="18">
        <v>44345</v>
      </c>
      <c r="B169" s="19">
        <v>0</v>
      </c>
      <c r="C169" s="19">
        <v>0</v>
      </c>
      <c r="D169" s="26" t="e">
        <v>#N/A</v>
      </c>
      <c r="E169" s="29" t="e">
        <v>#N/A</v>
      </c>
      <c r="F169" s="19">
        <v>450000</v>
      </c>
      <c r="G169" s="19">
        <v>38554919.285714224</v>
      </c>
      <c r="H169" s="19">
        <v>23847407.71428569</v>
      </c>
      <c r="I169" s="29">
        <v>34854233.649999976</v>
      </c>
      <c r="J169" s="19">
        <v>500000</v>
      </c>
      <c r="K169" s="19">
        <v>42723176.13303493</v>
      </c>
      <c r="L169" s="19">
        <v>24505996.7913347</v>
      </c>
      <c r="M169" s="29">
        <v>38253394.981932692</v>
      </c>
      <c r="N169" s="26">
        <v>550000</v>
      </c>
      <c r="O169" s="26">
        <v>46866105.982974812</v>
      </c>
      <c r="P169" s="19">
        <v>24673115.987012953</v>
      </c>
      <c r="Q169" s="29">
        <v>41187439.122988991</v>
      </c>
      <c r="R169" s="26">
        <v>600000</v>
      </c>
      <c r="S169" s="26">
        <v>50630526.76928921</v>
      </c>
      <c r="T169" s="19">
        <v>24673115.987012953</v>
      </c>
      <c r="U169" s="29">
        <v>43630417.830671951</v>
      </c>
      <c r="V169" s="26">
        <v>650000</v>
      </c>
      <c r="W169" s="26">
        <v>52800000</v>
      </c>
      <c r="X169" s="19">
        <v>24673115.987012953</v>
      </c>
      <c r="Y169" s="29">
        <v>45582331.104981586</v>
      </c>
      <c r="Z169" s="26">
        <v>700000</v>
      </c>
      <c r="AA169" s="26">
        <v>52800000</v>
      </c>
      <c r="AB169" s="19">
        <v>24673115.987012953</v>
      </c>
      <c r="AC169" s="29">
        <v>47043178.945917852</v>
      </c>
      <c r="AD169" s="26">
        <v>750000</v>
      </c>
      <c r="AE169" s="26">
        <v>52800000</v>
      </c>
      <c r="AF169" s="19">
        <v>24673115.987012953</v>
      </c>
      <c r="AG169" s="29">
        <v>48012961.353480771</v>
      </c>
      <c r="AH169" s="26">
        <v>800000</v>
      </c>
      <c r="AI169" s="26">
        <v>52800000</v>
      </c>
      <c r="AJ169" s="19">
        <v>24673115.987012953</v>
      </c>
      <c r="AK169" s="29">
        <v>48273109.450000003</v>
      </c>
      <c r="AL169" s="28">
        <v>14600000</v>
      </c>
      <c r="AM169">
        <v>31800000</v>
      </c>
      <c r="AN169">
        <v>52800000</v>
      </c>
    </row>
    <row r="170" spans="1:40" x14ac:dyDescent="0.2">
      <c r="A170" s="18">
        <v>44346</v>
      </c>
      <c r="B170" s="19">
        <v>0</v>
      </c>
      <c r="C170" s="19">
        <v>0</v>
      </c>
      <c r="D170" s="26" t="e">
        <v>#N/A</v>
      </c>
      <c r="E170" s="29" t="e">
        <v>#N/A</v>
      </c>
      <c r="F170" s="19">
        <v>450000</v>
      </c>
      <c r="G170" s="19">
        <v>38564921.571428508</v>
      </c>
      <c r="H170" s="19">
        <v>24287405.428571403</v>
      </c>
      <c r="I170" s="29">
        <v>35056965.949999973</v>
      </c>
      <c r="J170" s="19">
        <v>500000</v>
      </c>
      <c r="K170" s="19">
        <v>42733178.418749213</v>
      </c>
      <c r="L170" s="19">
        <v>24995994.505620413</v>
      </c>
      <c r="M170" s="29">
        <v>38501127.281932689</v>
      </c>
      <c r="N170" s="26">
        <v>550000</v>
      </c>
      <c r="O170" s="26">
        <v>46885003.500272647</v>
      </c>
      <c r="P170" s="19">
        <v>25204218.469715118</v>
      </c>
      <c r="Q170" s="29">
        <v>41480171.422988988</v>
      </c>
      <c r="R170" s="26">
        <v>600000</v>
      </c>
      <c r="S170" s="26">
        <v>50699424.286587045</v>
      </c>
      <c r="T170" s="19">
        <v>25204218.469715118</v>
      </c>
      <c r="U170" s="29">
        <v>43968150.130671948</v>
      </c>
      <c r="V170" s="26">
        <v>650000</v>
      </c>
      <c r="W170" s="26">
        <v>52800000</v>
      </c>
      <c r="X170" s="19">
        <v>25204218.469715118</v>
      </c>
      <c r="Y170" s="29">
        <v>45965063.404981583</v>
      </c>
      <c r="Z170" s="26">
        <v>700000</v>
      </c>
      <c r="AA170" s="26">
        <v>52800000</v>
      </c>
      <c r="AB170" s="19">
        <v>25204218.469715118</v>
      </c>
      <c r="AC170" s="29">
        <v>47470911.245917849</v>
      </c>
      <c r="AD170" s="26">
        <v>750000</v>
      </c>
      <c r="AE170" s="26">
        <v>52800000</v>
      </c>
      <c r="AF170" s="19">
        <v>25204218.469715118</v>
      </c>
      <c r="AG170" s="29">
        <v>48285007.549999997</v>
      </c>
      <c r="AH170" s="26">
        <v>800000</v>
      </c>
      <c r="AI170" s="26">
        <v>52800000</v>
      </c>
      <c r="AJ170" s="19">
        <v>25204218.469715118</v>
      </c>
      <c r="AK170" s="29">
        <v>48285007.549999997</v>
      </c>
      <c r="AL170" s="28">
        <v>14600000</v>
      </c>
      <c r="AM170">
        <v>31800000</v>
      </c>
      <c r="AN170">
        <v>52800000</v>
      </c>
    </row>
    <row r="171" spans="1:40" x14ac:dyDescent="0.2">
      <c r="A171" s="18">
        <v>44347</v>
      </c>
      <c r="B171" s="19">
        <v>0</v>
      </c>
      <c r="C171" s="19">
        <v>0</v>
      </c>
      <c r="D171" s="26" t="e">
        <v>#N/A</v>
      </c>
      <c r="E171" s="29" t="e">
        <v>#N/A</v>
      </c>
      <c r="F171" s="19">
        <v>450000</v>
      </c>
      <c r="G171" s="19">
        <v>38574923.857142791</v>
      </c>
      <c r="H171" s="19">
        <v>24727403.142857116</v>
      </c>
      <c r="I171" s="29">
        <v>35227403.349999979</v>
      </c>
      <c r="J171" s="19">
        <v>500000</v>
      </c>
      <c r="K171" s="19">
        <v>42743180.704463497</v>
      </c>
      <c r="L171" s="19">
        <v>25485992.219906125</v>
      </c>
      <c r="M171" s="29">
        <v>38716564.681932695</v>
      </c>
      <c r="N171" s="26">
        <v>550000</v>
      </c>
      <c r="O171" s="26">
        <v>46899393.823791131</v>
      </c>
      <c r="P171" s="19">
        <v>25739828.146196634</v>
      </c>
      <c r="Q171" s="29">
        <v>41740608.822988994</v>
      </c>
      <c r="R171" s="26">
        <v>600000</v>
      </c>
      <c r="S171" s="26">
        <v>50763814.610105529</v>
      </c>
      <c r="T171" s="19">
        <v>25739828.146196634</v>
      </c>
      <c r="U171" s="29">
        <v>44273587.530671947</v>
      </c>
      <c r="V171" s="26">
        <v>650000</v>
      </c>
      <c r="W171" s="26">
        <v>52800000</v>
      </c>
      <c r="X171" s="19">
        <v>25739828.146196634</v>
      </c>
      <c r="Y171" s="29">
        <v>46315500.804981589</v>
      </c>
      <c r="Z171" s="26">
        <v>700000</v>
      </c>
      <c r="AA171" s="26">
        <v>52800000</v>
      </c>
      <c r="AB171" s="19">
        <v>25739828.146196634</v>
      </c>
      <c r="AC171" s="29">
        <v>47866348.645917855</v>
      </c>
      <c r="AD171" s="26">
        <v>750000</v>
      </c>
      <c r="AE171" s="26">
        <v>52800000</v>
      </c>
      <c r="AF171" s="19">
        <v>25739828.146196634</v>
      </c>
      <c r="AG171" s="29">
        <v>48298805.350000001</v>
      </c>
      <c r="AH171" s="26">
        <v>800000</v>
      </c>
      <c r="AI171" s="26">
        <v>52800000</v>
      </c>
      <c r="AJ171" s="19">
        <v>25739828.146196634</v>
      </c>
      <c r="AK171" s="29">
        <v>48298805.350000001</v>
      </c>
      <c r="AL171" s="28">
        <v>14600000</v>
      </c>
      <c r="AM171">
        <v>31800000</v>
      </c>
      <c r="AN171">
        <v>52800000</v>
      </c>
    </row>
    <row r="172" spans="1:40" x14ac:dyDescent="0.2">
      <c r="A172" s="18">
        <v>44348</v>
      </c>
      <c r="B172" s="19">
        <v>0</v>
      </c>
      <c r="C172" s="19">
        <v>0</v>
      </c>
      <c r="D172" s="26" t="e">
        <v>#N/A</v>
      </c>
      <c r="E172" s="29" t="e">
        <v>#N/A</v>
      </c>
      <c r="F172" s="19">
        <v>450000</v>
      </c>
      <c r="G172" s="19">
        <v>38584926.142857075</v>
      </c>
      <c r="H172" s="19">
        <v>25167400.857142828</v>
      </c>
      <c r="I172" s="29">
        <v>35322268.099999979</v>
      </c>
      <c r="J172" s="19">
        <v>500000</v>
      </c>
      <c r="K172" s="19">
        <v>42753182.99017778</v>
      </c>
      <c r="L172" s="19">
        <v>25975989.934191838</v>
      </c>
      <c r="M172" s="29">
        <v>38856429.431932695</v>
      </c>
      <c r="N172" s="26">
        <v>550000</v>
      </c>
      <c r="O172" s="26">
        <v>46909276.953530297</v>
      </c>
      <c r="P172" s="19">
        <v>26279945.016457468</v>
      </c>
      <c r="Q172" s="29">
        <v>41925473.572988994</v>
      </c>
      <c r="R172" s="26">
        <v>600000</v>
      </c>
      <c r="S172" s="26">
        <v>50823697.739844695</v>
      </c>
      <c r="T172" s="19">
        <v>26279945.016457468</v>
      </c>
      <c r="U172" s="29">
        <v>44503452.280671947</v>
      </c>
      <c r="V172" s="26">
        <v>650000</v>
      </c>
      <c r="W172" s="26">
        <v>52800000</v>
      </c>
      <c r="X172" s="19">
        <v>26279945.016457468</v>
      </c>
      <c r="Y172" s="29">
        <v>46590365.554981589</v>
      </c>
      <c r="Z172" s="26">
        <v>700000</v>
      </c>
      <c r="AA172" s="26">
        <v>52800000</v>
      </c>
      <c r="AB172" s="19">
        <v>26279945.016457468</v>
      </c>
      <c r="AC172" s="29">
        <v>48186213.395917855</v>
      </c>
      <c r="AD172" s="26">
        <v>750000</v>
      </c>
      <c r="AE172" s="26">
        <v>52800000</v>
      </c>
      <c r="AF172" s="19">
        <v>26279945.016457468</v>
      </c>
      <c r="AG172" s="29">
        <v>48317048.600000001</v>
      </c>
      <c r="AH172" s="26">
        <v>800000</v>
      </c>
      <c r="AI172" s="26">
        <v>52800000</v>
      </c>
      <c r="AJ172" s="19">
        <v>26279945.016457468</v>
      </c>
      <c r="AK172" s="29">
        <v>48317048.600000001</v>
      </c>
      <c r="AL172" s="28">
        <v>14600000</v>
      </c>
      <c r="AM172">
        <v>31800000</v>
      </c>
      <c r="AN172">
        <v>52800000</v>
      </c>
    </row>
    <row r="173" spans="1:40" x14ac:dyDescent="0.2">
      <c r="A173" s="18">
        <v>44349</v>
      </c>
      <c r="B173" s="19">
        <v>0</v>
      </c>
      <c r="C173" s="19">
        <v>0</v>
      </c>
      <c r="D173" s="26" t="e">
        <v>#N/A</v>
      </c>
      <c r="E173" s="29" t="e">
        <v>#N/A</v>
      </c>
      <c r="F173" s="19">
        <v>450000</v>
      </c>
      <c r="G173" s="19">
        <v>38594928.428571358</v>
      </c>
      <c r="H173" s="19">
        <v>25607398.571428541</v>
      </c>
      <c r="I173" s="29">
        <v>35317474.599999979</v>
      </c>
      <c r="J173" s="19">
        <v>500000</v>
      </c>
      <c r="K173" s="19">
        <v>42763185.275892064</v>
      </c>
      <c r="L173" s="19">
        <v>26465987.648477551</v>
      </c>
      <c r="M173" s="29">
        <v>38896635.931932695</v>
      </c>
      <c r="N173" s="26">
        <v>550000</v>
      </c>
      <c r="O173" s="26">
        <v>46914652.889490142</v>
      </c>
      <c r="P173" s="19">
        <v>26824569.080497622</v>
      </c>
      <c r="Q173" s="29">
        <v>42010680.072988994</v>
      </c>
      <c r="R173" s="26">
        <v>600000</v>
      </c>
      <c r="S173" s="26">
        <v>50879073.675804541</v>
      </c>
      <c r="T173" s="19">
        <v>26824569.080497622</v>
      </c>
      <c r="U173" s="29">
        <v>44633658.780671947</v>
      </c>
      <c r="V173" s="26">
        <v>650000</v>
      </c>
      <c r="W173" s="26">
        <v>52800000</v>
      </c>
      <c r="X173" s="19">
        <v>26824569.080497622</v>
      </c>
      <c r="Y173" s="29">
        <v>46765572.054981589</v>
      </c>
      <c r="Z173" s="26">
        <v>700000</v>
      </c>
      <c r="AA173" s="26">
        <v>52800000</v>
      </c>
      <c r="AB173" s="19">
        <v>26824569.080497622</v>
      </c>
      <c r="AC173" s="29">
        <v>48341154.100000001</v>
      </c>
      <c r="AD173" s="26">
        <v>750000</v>
      </c>
      <c r="AE173" s="26">
        <v>52800000</v>
      </c>
      <c r="AF173" s="19">
        <v>26824569.080497622</v>
      </c>
      <c r="AG173" s="29">
        <v>48341154.100000001</v>
      </c>
      <c r="AH173" s="26">
        <v>800000</v>
      </c>
      <c r="AI173" s="26">
        <v>52800000</v>
      </c>
      <c r="AJ173" s="19">
        <v>26824569.080497622</v>
      </c>
      <c r="AK173" s="29">
        <v>48341154.100000001</v>
      </c>
      <c r="AL173" s="28">
        <v>14600000</v>
      </c>
      <c r="AM173">
        <v>31800000</v>
      </c>
      <c r="AN173">
        <v>52800000</v>
      </c>
    </row>
    <row r="174" spans="1:40" x14ac:dyDescent="0.2">
      <c r="A174" s="18">
        <v>44350</v>
      </c>
      <c r="B174" s="19">
        <v>0</v>
      </c>
      <c r="C174" s="19">
        <v>0</v>
      </c>
      <c r="D174" s="26" t="e">
        <v>#N/A</v>
      </c>
      <c r="E174" s="29" t="e">
        <v>#N/A</v>
      </c>
      <c r="F174" s="19">
        <v>450000</v>
      </c>
      <c r="G174" s="19">
        <v>38604930.714285642</v>
      </c>
      <c r="H174" s="19">
        <v>26047396.285714254</v>
      </c>
      <c r="I174" s="29">
        <v>35337888.699999973</v>
      </c>
      <c r="J174" s="19">
        <v>500000</v>
      </c>
      <c r="K174" s="19">
        <v>42773187.561606348</v>
      </c>
      <c r="L174" s="19">
        <v>26955985.362763263</v>
      </c>
      <c r="M174" s="29">
        <v>38962050.031932689</v>
      </c>
      <c r="N174" s="26">
        <v>550000</v>
      </c>
      <c r="O174" s="26">
        <v>46915521.631670639</v>
      </c>
      <c r="P174" s="19">
        <v>27373700.338317126</v>
      </c>
      <c r="Q174" s="29">
        <v>42121094.172988988</v>
      </c>
      <c r="R174" s="26">
        <v>600000</v>
      </c>
      <c r="S174" s="26">
        <v>50929942.417985037</v>
      </c>
      <c r="T174" s="19">
        <v>27373700.338317126</v>
      </c>
      <c r="U174" s="29">
        <v>44789072.880671948</v>
      </c>
      <c r="V174" s="26">
        <v>650000</v>
      </c>
      <c r="W174" s="26">
        <v>52800000</v>
      </c>
      <c r="X174" s="19">
        <v>27373700.338317126</v>
      </c>
      <c r="Y174" s="29">
        <v>46965986.154981583</v>
      </c>
      <c r="Z174" s="26">
        <v>700000</v>
      </c>
      <c r="AA174" s="26">
        <v>52800000</v>
      </c>
      <c r="AB174" s="19">
        <v>27373700.338317126</v>
      </c>
      <c r="AC174" s="29">
        <v>48363776.799999997</v>
      </c>
      <c r="AD174" s="26">
        <v>750000</v>
      </c>
      <c r="AE174" s="26">
        <v>52800000</v>
      </c>
      <c r="AF174" s="19">
        <v>27373700.338317126</v>
      </c>
      <c r="AG174" s="29">
        <v>48363776.799999997</v>
      </c>
      <c r="AH174" s="26">
        <v>800000</v>
      </c>
      <c r="AI174" s="26">
        <v>52800000</v>
      </c>
      <c r="AJ174" s="19">
        <v>27373700.338317126</v>
      </c>
      <c r="AK174" s="29">
        <v>48363776.799999997</v>
      </c>
      <c r="AL174" s="28">
        <v>14600000</v>
      </c>
      <c r="AM174">
        <v>31800000</v>
      </c>
      <c r="AN174">
        <v>52800000</v>
      </c>
    </row>
    <row r="175" spans="1:40" x14ac:dyDescent="0.2">
      <c r="A175" s="18">
        <v>44351</v>
      </c>
      <c r="B175" s="19">
        <v>0</v>
      </c>
      <c r="C175" s="19">
        <v>0</v>
      </c>
      <c r="D175" s="26" t="e">
        <v>#N/A</v>
      </c>
      <c r="E175" s="29" t="e">
        <v>#N/A</v>
      </c>
      <c r="F175" s="19">
        <v>450000</v>
      </c>
      <c r="G175" s="19">
        <v>38614932.999999925</v>
      </c>
      <c r="H175" s="19">
        <v>26487393.999999966</v>
      </c>
      <c r="I175" s="29">
        <v>35426768.599999979</v>
      </c>
      <c r="J175" s="19">
        <v>500000</v>
      </c>
      <c r="K175" s="19">
        <v>42783189.847320631</v>
      </c>
      <c r="L175" s="19">
        <v>27445983.077048976</v>
      </c>
      <c r="M175" s="29">
        <v>39095929.931932695</v>
      </c>
      <c r="N175" s="26">
        <v>550000</v>
      </c>
      <c r="O175" s="26">
        <v>46925523.917384923</v>
      </c>
      <c r="P175" s="19">
        <v>27913698.052602839</v>
      </c>
      <c r="Q175" s="29">
        <v>42299974.072988994</v>
      </c>
      <c r="R175" s="26">
        <v>600000</v>
      </c>
      <c r="S175" s="26">
        <v>50976303.966386214</v>
      </c>
      <c r="T175" s="19">
        <v>27927338.789915949</v>
      </c>
      <c r="U175" s="29">
        <v>45012952.780671947</v>
      </c>
      <c r="V175" s="26">
        <v>650000</v>
      </c>
      <c r="W175" s="26">
        <v>52800000</v>
      </c>
      <c r="X175" s="19">
        <v>27927338.789915949</v>
      </c>
      <c r="Y175" s="29">
        <v>47234866.054981589</v>
      </c>
      <c r="Z175" s="26">
        <v>700000</v>
      </c>
      <c r="AA175" s="26">
        <v>52800000</v>
      </c>
      <c r="AB175" s="19">
        <v>27927338.789915949</v>
      </c>
      <c r="AC175" s="29">
        <v>48382372.100000001</v>
      </c>
      <c r="AD175" s="26">
        <v>750000</v>
      </c>
      <c r="AE175" s="26">
        <v>52800000</v>
      </c>
      <c r="AF175" s="19">
        <v>27927338.789915949</v>
      </c>
      <c r="AG175" s="29">
        <v>48382372.100000001</v>
      </c>
      <c r="AH175" s="26">
        <v>800000</v>
      </c>
      <c r="AI175" s="26">
        <v>52800000</v>
      </c>
      <c r="AJ175" s="19">
        <v>27927338.789915949</v>
      </c>
      <c r="AK175" s="29">
        <v>48382372.100000001</v>
      </c>
      <c r="AL175" s="28">
        <v>14600000</v>
      </c>
      <c r="AM175">
        <v>31800000</v>
      </c>
      <c r="AN175">
        <v>52800000</v>
      </c>
    </row>
    <row r="176" spans="1:40" x14ac:dyDescent="0.2">
      <c r="A176" s="18">
        <v>44352</v>
      </c>
      <c r="B176" s="19">
        <v>0</v>
      </c>
      <c r="C176" s="19">
        <v>0</v>
      </c>
      <c r="D176" s="26" t="e">
        <v>#N/A</v>
      </c>
      <c r="E176" s="29" t="e">
        <v>#N/A</v>
      </c>
      <c r="F176" s="19">
        <v>450000</v>
      </c>
      <c r="G176" s="19">
        <v>38624935.285714209</v>
      </c>
      <c r="H176" s="19">
        <v>26927391.714285679</v>
      </c>
      <c r="I176" s="29">
        <v>35457770.542857118</v>
      </c>
      <c r="J176" s="19">
        <v>500000</v>
      </c>
      <c r="K176" s="19">
        <v>42793192.133034915</v>
      </c>
      <c r="L176" s="19">
        <v>27935980.791334689</v>
      </c>
      <c r="M176" s="29">
        <v>39151959.5423223</v>
      </c>
      <c r="N176" s="26">
        <v>550000</v>
      </c>
      <c r="O176" s="26">
        <v>46935526.203099206</v>
      </c>
      <c r="P176" s="19">
        <v>28453695.766888551</v>
      </c>
      <c r="Q176" s="29">
        <v>42401003.6833786</v>
      </c>
      <c r="R176" s="26">
        <v>600000</v>
      </c>
      <c r="S176" s="26">
        <v>51018158.321008071</v>
      </c>
      <c r="T176" s="19">
        <v>28485484.435294092</v>
      </c>
      <c r="U176" s="29">
        <v>45158982.391061559</v>
      </c>
      <c r="V176" s="26">
        <v>650000</v>
      </c>
      <c r="W176" s="26">
        <v>52800000</v>
      </c>
      <c r="X176" s="19">
        <v>28485484.435294092</v>
      </c>
      <c r="Y176" s="29">
        <v>47425895.665371194</v>
      </c>
      <c r="Z176" s="26">
        <v>700000</v>
      </c>
      <c r="AA176" s="26">
        <v>52800000</v>
      </c>
      <c r="AB176" s="19">
        <v>28485484.435294092</v>
      </c>
      <c r="AC176" s="29">
        <v>48405546.828800611</v>
      </c>
      <c r="AD176" s="26">
        <v>750000</v>
      </c>
      <c r="AE176" s="26">
        <v>52800000</v>
      </c>
      <c r="AF176" s="19">
        <v>28485484.435294092</v>
      </c>
      <c r="AG176" s="29">
        <v>48405546.828800611</v>
      </c>
      <c r="AH176" s="26">
        <v>800000</v>
      </c>
      <c r="AI176" s="26">
        <v>52800000</v>
      </c>
      <c r="AJ176" s="19">
        <v>28485484.435294092</v>
      </c>
      <c r="AK176" s="29">
        <v>48405546.828800611</v>
      </c>
      <c r="AL176" s="28">
        <v>14600000</v>
      </c>
      <c r="AM176">
        <v>31800000</v>
      </c>
      <c r="AN176">
        <v>52800000</v>
      </c>
    </row>
    <row r="177" spans="1:40" x14ac:dyDescent="0.2">
      <c r="A177" s="18">
        <v>44353</v>
      </c>
      <c r="B177" s="19">
        <v>0</v>
      </c>
      <c r="C177" s="19">
        <v>0</v>
      </c>
      <c r="D177" s="26" t="e">
        <v>#N/A</v>
      </c>
      <c r="E177" s="29" t="e">
        <v>#N/A</v>
      </c>
      <c r="F177" s="19">
        <v>450000</v>
      </c>
      <c r="G177" s="19">
        <v>38634937.571428493</v>
      </c>
      <c r="H177" s="19">
        <v>27367389.428571392</v>
      </c>
      <c r="I177" s="29">
        <v>35488772.485714257</v>
      </c>
      <c r="J177" s="19">
        <v>500000</v>
      </c>
      <c r="K177" s="19">
        <v>42803194.418749198</v>
      </c>
      <c r="L177" s="19">
        <v>28425978.505620401</v>
      </c>
      <c r="M177" s="29">
        <v>39204158.037999488</v>
      </c>
      <c r="N177" s="26">
        <v>550000</v>
      </c>
      <c r="O177" s="26">
        <v>46945528.48881349</v>
      </c>
      <c r="P177" s="19">
        <v>28993693.481174264</v>
      </c>
      <c r="Q177" s="29">
        <v>42498202.179055788</v>
      </c>
      <c r="R177" s="26">
        <v>600000</v>
      </c>
      <c r="S177" s="26">
        <v>51055505.481850579</v>
      </c>
      <c r="T177" s="19">
        <v>29048137.274451584</v>
      </c>
      <c r="U177" s="29">
        <v>45301180.886738747</v>
      </c>
      <c r="V177" s="26">
        <v>650000</v>
      </c>
      <c r="W177" s="26">
        <v>52800000</v>
      </c>
      <c r="X177" s="19">
        <v>29048137.274451584</v>
      </c>
      <c r="Y177" s="29">
        <v>47613094.161048383</v>
      </c>
      <c r="Z177" s="26">
        <v>700000</v>
      </c>
      <c r="AA177" s="26">
        <v>52800000</v>
      </c>
      <c r="AB177" s="19">
        <v>29048137.274451584</v>
      </c>
      <c r="AC177" s="29">
        <v>48428946.917290188</v>
      </c>
      <c r="AD177" s="26">
        <v>750000</v>
      </c>
      <c r="AE177" s="26">
        <v>52800000</v>
      </c>
      <c r="AF177" s="19">
        <v>29048137.274451584</v>
      </c>
      <c r="AG177" s="29">
        <v>48428946.917290188</v>
      </c>
      <c r="AH177" s="26">
        <v>800000</v>
      </c>
      <c r="AI177" s="26">
        <v>52800000</v>
      </c>
      <c r="AJ177" s="19">
        <v>29048137.274451584</v>
      </c>
      <c r="AK177" s="29">
        <v>48428946.917290188</v>
      </c>
      <c r="AL177" s="28">
        <v>14600000</v>
      </c>
      <c r="AM177">
        <v>31800000</v>
      </c>
      <c r="AN177">
        <v>52800000</v>
      </c>
    </row>
    <row r="178" spans="1:40" x14ac:dyDescent="0.2">
      <c r="A178" s="18">
        <v>44354</v>
      </c>
      <c r="B178" s="19">
        <v>0</v>
      </c>
      <c r="C178" s="19">
        <v>0</v>
      </c>
      <c r="D178" s="26" t="e">
        <v>#N/A</v>
      </c>
      <c r="E178" s="29" t="e">
        <v>#N/A</v>
      </c>
      <c r="F178" s="19">
        <v>450000</v>
      </c>
      <c r="G178" s="19">
        <v>38644939.857142776</v>
      </c>
      <c r="H178" s="19">
        <v>27807387.142857105</v>
      </c>
      <c r="I178" s="29">
        <v>35519774.428571396</v>
      </c>
      <c r="J178" s="19">
        <v>500000</v>
      </c>
      <c r="K178" s="19">
        <v>42813196.704463482</v>
      </c>
      <c r="L178" s="19">
        <v>28915976.219906114</v>
      </c>
      <c r="M178" s="29">
        <v>39252525.41896423</v>
      </c>
      <c r="N178" s="26">
        <v>550000</v>
      </c>
      <c r="O178" s="26">
        <v>46955530.774527773</v>
      </c>
      <c r="P178" s="19">
        <v>29533691.195459977</v>
      </c>
      <c r="Q178" s="29">
        <v>42591569.560020529</v>
      </c>
      <c r="R178" s="26">
        <v>600000</v>
      </c>
      <c r="S178" s="26">
        <v>51088345.448913768</v>
      </c>
      <c r="T178" s="19">
        <v>29615297.307388395</v>
      </c>
      <c r="U178" s="29">
        <v>45439548.267703488</v>
      </c>
      <c r="V178" s="26">
        <v>650000</v>
      </c>
      <c r="W178" s="26">
        <v>52800000</v>
      </c>
      <c r="X178" s="19">
        <v>29615297.307388395</v>
      </c>
      <c r="Y178" s="29">
        <v>47796461.542013124</v>
      </c>
      <c r="Z178" s="26">
        <v>700000</v>
      </c>
      <c r="AA178" s="26">
        <v>52800000</v>
      </c>
      <c r="AB178" s="19">
        <v>29615297.307388395</v>
      </c>
      <c r="AC178" s="29">
        <v>48452572.365468733</v>
      </c>
      <c r="AD178" s="26">
        <v>750000</v>
      </c>
      <c r="AE178" s="26">
        <v>52800000</v>
      </c>
      <c r="AF178" s="19">
        <v>29615297.307388395</v>
      </c>
      <c r="AG178" s="29">
        <v>48452572.365468733</v>
      </c>
      <c r="AH178" s="26">
        <v>800000</v>
      </c>
      <c r="AI178" s="26">
        <v>52800000</v>
      </c>
      <c r="AJ178" s="19">
        <v>29615297.307388395</v>
      </c>
      <c r="AK178" s="29">
        <v>48452572.365468733</v>
      </c>
      <c r="AL178" s="28">
        <v>14600000</v>
      </c>
      <c r="AM178">
        <v>31800000</v>
      </c>
      <c r="AN178">
        <v>52800000</v>
      </c>
    </row>
    <row r="179" spans="1:40" x14ac:dyDescent="0.2">
      <c r="A179" s="18">
        <v>44355</v>
      </c>
      <c r="B179" s="19">
        <v>0</v>
      </c>
      <c r="C179" s="19">
        <v>0</v>
      </c>
      <c r="D179" s="26" t="e">
        <v>#N/A</v>
      </c>
      <c r="E179" s="29" t="e">
        <v>#N/A</v>
      </c>
      <c r="F179" s="19">
        <v>450000</v>
      </c>
      <c r="G179" s="19">
        <v>38654942.14285706</v>
      </c>
      <c r="H179" s="19">
        <v>28247384.857142817</v>
      </c>
      <c r="I179" s="29">
        <v>35550776.371428534</v>
      </c>
      <c r="J179" s="19">
        <v>500000</v>
      </c>
      <c r="K179" s="19">
        <v>42823198.990177765</v>
      </c>
      <c r="L179" s="19">
        <v>29405973.934191827</v>
      </c>
      <c r="M179" s="29">
        <v>39297061.685216554</v>
      </c>
      <c r="N179" s="26">
        <v>550000</v>
      </c>
      <c r="O179" s="26">
        <v>46965533.060242057</v>
      </c>
      <c r="P179" s="19">
        <v>30073688.909745689</v>
      </c>
      <c r="Q179" s="29">
        <v>42681105.826272853</v>
      </c>
      <c r="R179" s="26">
        <v>600000</v>
      </c>
      <c r="S179" s="26">
        <v>51116678.222197637</v>
      </c>
      <c r="T179" s="19">
        <v>30186964.534104526</v>
      </c>
      <c r="U179" s="29">
        <v>45574084.533955805</v>
      </c>
      <c r="V179" s="26">
        <v>650000</v>
      </c>
      <c r="W179" s="26">
        <v>52800000</v>
      </c>
      <c r="X179" s="19">
        <v>30186964.534104526</v>
      </c>
      <c r="Y179" s="29">
        <v>47975997.808265448</v>
      </c>
      <c r="Z179" s="26">
        <v>700000</v>
      </c>
      <c r="AA179" s="26">
        <v>52800000</v>
      </c>
      <c r="AB179" s="19">
        <v>30186964.534104526</v>
      </c>
      <c r="AC179" s="29">
        <v>48476423.173336245</v>
      </c>
      <c r="AD179" s="26">
        <v>750000</v>
      </c>
      <c r="AE179" s="26">
        <v>52800000</v>
      </c>
      <c r="AF179" s="19">
        <v>30186964.534104526</v>
      </c>
      <c r="AG179" s="29">
        <v>48476423.173336245</v>
      </c>
      <c r="AH179" s="26">
        <v>800000</v>
      </c>
      <c r="AI179" s="26">
        <v>52800000</v>
      </c>
      <c r="AJ179" s="19">
        <v>30186964.534104526</v>
      </c>
      <c r="AK179" s="29">
        <v>48476423.173336245</v>
      </c>
      <c r="AL179" s="28">
        <v>14600000</v>
      </c>
      <c r="AM179">
        <v>31800000</v>
      </c>
      <c r="AN179">
        <v>52800000</v>
      </c>
    </row>
    <row r="180" spans="1:40" x14ac:dyDescent="0.2">
      <c r="A180" s="18">
        <v>44356</v>
      </c>
      <c r="B180" s="19">
        <v>0</v>
      </c>
      <c r="C180" s="19">
        <v>0</v>
      </c>
      <c r="D180" s="26" t="e">
        <v>#N/A</v>
      </c>
      <c r="E180" s="29" t="e">
        <v>#N/A</v>
      </c>
      <c r="F180" s="19">
        <v>450000</v>
      </c>
      <c r="G180" s="19">
        <v>38664944.428571343</v>
      </c>
      <c r="H180" s="19">
        <v>28687382.57142853</v>
      </c>
      <c r="I180" s="29">
        <v>35581778.314285681</v>
      </c>
      <c r="J180" s="19">
        <v>500000</v>
      </c>
      <c r="K180" s="19">
        <v>42833201.275892049</v>
      </c>
      <c r="L180" s="19">
        <v>29895971.648477539</v>
      </c>
      <c r="M180" s="29">
        <v>39337766.836756445</v>
      </c>
      <c r="N180" s="26">
        <v>550000</v>
      </c>
      <c r="O180" s="26">
        <v>46975535.34595634</v>
      </c>
      <c r="P180" s="19">
        <v>30613686.624031402</v>
      </c>
      <c r="Q180" s="29">
        <v>42766810.977812745</v>
      </c>
      <c r="R180" s="26">
        <v>600000</v>
      </c>
      <c r="S180" s="26">
        <v>51140503.801702157</v>
      </c>
      <c r="T180" s="19">
        <v>30763138.954600006</v>
      </c>
      <c r="U180" s="29">
        <v>45704789.685495704</v>
      </c>
      <c r="V180" s="26">
        <v>650000</v>
      </c>
      <c r="W180" s="26">
        <v>52800000</v>
      </c>
      <c r="X180" s="19">
        <v>30763138.954600006</v>
      </c>
      <c r="Y180" s="29">
        <v>48151702.95980534</v>
      </c>
      <c r="Z180" s="26">
        <v>700000</v>
      </c>
      <c r="AA180" s="26">
        <v>52800000</v>
      </c>
      <c r="AB180" s="19">
        <v>30763138.954600006</v>
      </c>
      <c r="AC180" s="29">
        <v>48500499.340892717</v>
      </c>
      <c r="AD180" s="26">
        <v>750000</v>
      </c>
      <c r="AE180" s="26">
        <v>52800000</v>
      </c>
      <c r="AF180" s="19">
        <v>30763138.954600006</v>
      </c>
      <c r="AG180" s="29">
        <v>48500499.340892717</v>
      </c>
      <c r="AH180" s="26">
        <v>800000</v>
      </c>
      <c r="AI180" s="26">
        <v>52800000</v>
      </c>
      <c r="AJ180" s="19">
        <v>30763138.954600006</v>
      </c>
      <c r="AK180" s="29">
        <v>48500499.340892717</v>
      </c>
      <c r="AL180" s="28">
        <v>14600000</v>
      </c>
      <c r="AM180">
        <v>31800000</v>
      </c>
      <c r="AN180">
        <v>52800000</v>
      </c>
    </row>
    <row r="181" spans="1:40" x14ac:dyDescent="0.2">
      <c r="A181" s="18">
        <v>44357</v>
      </c>
      <c r="B181" s="19">
        <v>0</v>
      </c>
      <c r="C181" s="19">
        <v>0</v>
      </c>
      <c r="D181" s="26" t="e">
        <v>#N/A</v>
      </c>
      <c r="E181" s="29" t="e">
        <v>#N/A</v>
      </c>
      <c r="F181" s="19">
        <v>450000</v>
      </c>
      <c r="G181" s="19">
        <v>38674946.714285627</v>
      </c>
      <c r="H181" s="19">
        <v>29127380.285714243</v>
      </c>
      <c r="I181" s="29">
        <v>35612780.257142819</v>
      </c>
      <c r="J181" s="19">
        <v>500000</v>
      </c>
      <c r="K181" s="19">
        <v>42843203.561606333</v>
      </c>
      <c r="L181" s="19">
        <v>30385969.362763252</v>
      </c>
      <c r="M181" s="29">
        <v>39374640.873583898</v>
      </c>
      <c r="N181" s="26">
        <v>550000</v>
      </c>
      <c r="O181" s="26">
        <v>46985537.631670624</v>
      </c>
      <c r="P181" s="19">
        <v>31153684.338317115</v>
      </c>
      <c r="Q181" s="29">
        <v>42848685.014640197</v>
      </c>
      <c r="R181" s="26">
        <v>600000</v>
      </c>
      <c r="S181" s="26">
        <v>51159822.187427357</v>
      </c>
      <c r="T181" s="19">
        <v>31343820.568874806</v>
      </c>
      <c r="U181" s="29">
        <v>45831663.722323157</v>
      </c>
      <c r="V181" s="26">
        <v>650000</v>
      </c>
      <c r="W181" s="26">
        <v>52800000</v>
      </c>
      <c r="X181" s="19">
        <v>31343820.568874806</v>
      </c>
      <c r="Y181" s="29">
        <v>48323576.996632792</v>
      </c>
      <c r="Z181" s="26">
        <v>700000</v>
      </c>
      <c r="AA181" s="26">
        <v>52800000</v>
      </c>
      <c r="AB181" s="19">
        <v>31343820.568874806</v>
      </c>
      <c r="AC181" s="29">
        <v>48524800.868138164</v>
      </c>
      <c r="AD181" s="26">
        <v>750000</v>
      </c>
      <c r="AE181" s="26">
        <v>52800000</v>
      </c>
      <c r="AF181" s="19">
        <v>31343820.568874806</v>
      </c>
      <c r="AG181" s="29">
        <v>48524800.868138164</v>
      </c>
      <c r="AH181" s="26">
        <v>800000</v>
      </c>
      <c r="AI181" s="26">
        <v>52800000</v>
      </c>
      <c r="AJ181" s="19">
        <v>31343820.568874806</v>
      </c>
      <c r="AK181" s="29">
        <v>48524800.868138164</v>
      </c>
      <c r="AL181" s="28">
        <v>14600000</v>
      </c>
      <c r="AM181">
        <v>31800000</v>
      </c>
      <c r="AN181">
        <v>52800000</v>
      </c>
    </row>
    <row r="182" spans="1:40" x14ac:dyDescent="0.2">
      <c r="A182" s="18">
        <v>44358</v>
      </c>
      <c r="B182" s="19">
        <v>0</v>
      </c>
      <c r="C182" s="19">
        <v>0</v>
      </c>
      <c r="D182" s="26" t="e">
        <v>#N/A</v>
      </c>
      <c r="E182" s="29" t="e">
        <v>#N/A</v>
      </c>
      <c r="F182" s="19">
        <v>450000</v>
      </c>
      <c r="G182" s="19">
        <v>38684948.999999911</v>
      </c>
      <c r="H182" s="19">
        <v>29567377.999999955</v>
      </c>
      <c r="I182" s="29">
        <v>35643782.199999958</v>
      </c>
      <c r="J182" s="19">
        <v>500000</v>
      </c>
      <c r="K182" s="19">
        <v>42853205.847320616</v>
      </c>
      <c r="L182" s="19">
        <v>30875967.077048965</v>
      </c>
      <c r="M182" s="29">
        <v>39408142.816441044</v>
      </c>
      <c r="N182" s="26">
        <v>550000</v>
      </c>
      <c r="O182" s="26">
        <v>46995539.917384908</v>
      </c>
      <c r="P182" s="19">
        <v>31693682.052602828</v>
      </c>
      <c r="Q182" s="29">
        <v>42926727.936755225</v>
      </c>
      <c r="R182" s="26">
        <v>600000</v>
      </c>
      <c r="S182" s="26">
        <v>51174633.379373237</v>
      </c>
      <c r="T182" s="19">
        <v>31929009.376928926</v>
      </c>
      <c r="U182" s="29">
        <v>45954706.644438185</v>
      </c>
      <c r="V182" s="26">
        <v>650000</v>
      </c>
      <c r="W182" s="26">
        <v>52800000</v>
      </c>
      <c r="X182" s="19">
        <v>31929009.376928926</v>
      </c>
      <c r="Y182" s="29">
        <v>48491619.91874782</v>
      </c>
      <c r="Z182" s="26">
        <v>700000</v>
      </c>
      <c r="AA182" s="26">
        <v>52800000</v>
      </c>
      <c r="AB182" s="19">
        <v>31929009.376928926</v>
      </c>
      <c r="AC182" s="29">
        <v>48549327.755072571</v>
      </c>
      <c r="AD182" s="26">
        <v>750000</v>
      </c>
      <c r="AE182" s="26">
        <v>52800000</v>
      </c>
      <c r="AF182" s="19">
        <v>31929009.376928926</v>
      </c>
      <c r="AG182" s="29">
        <v>48549327.755072571</v>
      </c>
      <c r="AH182" s="26">
        <v>800000</v>
      </c>
      <c r="AI182" s="26">
        <v>52800000</v>
      </c>
      <c r="AJ182" s="19">
        <v>31929009.376928926</v>
      </c>
      <c r="AK182" s="29">
        <v>48549327.755072571</v>
      </c>
      <c r="AL182" s="28">
        <v>14600000</v>
      </c>
      <c r="AM182">
        <v>31800000</v>
      </c>
      <c r="AN182">
        <v>52800000</v>
      </c>
    </row>
    <row r="183" spans="1:40" x14ac:dyDescent="0.2">
      <c r="A183" s="18">
        <v>44359</v>
      </c>
      <c r="B183" s="19">
        <v>0</v>
      </c>
      <c r="C183" s="19">
        <v>0</v>
      </c>
      <c r="D183" s="26" t="e">
        <v>#N/A</v>
      </c>
      <c r="E183" s="29" t="e">
        <v>#N/A</v>
      </c>
      <c r="F183" s="19">
        <v>450000</v>
      </c>
      <c r="G183" s="19">
        <v>38694951.285714194</v>
      </c>
      <c r="H183" s="19">
        <v>30007375.714285668</v>
      </c>
      <c r="I183" s="29">
        <v>35674784.142857097</v>
      </c>
      <c r="J183" s="19">
        <v>500000</v>
      </c>
      <c r="K183" s="19">
        <v>42863208.1330349</v>
      </c>
      <c r="L183" s="19">
        <v>31365964.791334677</v>
      </c>
      <c r="M183" s="29">
        <v>39441644.759298183</v>
      </c>
      <c r="N183" s="26">
        <v>550000</v>
      </c>
      <c r="O183" s="26">
        <v>47005542.203099191</v>
      </c>
      <c r="P183" s="19">
        <v>32233679.76688854</v>
      </c>
      <c r="Q183" s="29">
        <v>43000939.744157836</v>
      </c>
      <c r="R183" s="26">
        <v>600000</v>
      </c>
      <c r="S183" s="26">
        <v>51184937.377539769</v>
      </c>
      <c r="T183" s="19">
        <v>32518705.378762394</v>
      </c>
      <c r="U183" s="29">
        <v>46073918.451840796</v>
      </c>
      <c r="V183" s="26">
        <v>650000</v>
      </c>
      <c r="W183" s="26">
        <v>52800000</v>
      </c>
      <c r="X183" s="19">
        <v>32518705.378762394</v>
      </c>
      <c r="Y183" s="29">
        <v>48574080.001695953</v>
      </c>
      <c r="Z183" s="26">
        <v>700000</v>
      </c>
      <c r="AA183" s="26">
        <v>52800000</v>
      </c>
      <c r="AB183" s="19">
        <v>32518705.378762394</v>
      </c>
      <c r="AC183" s="29">
        <v>48574080.001695953</v>
      </c>
      <c r="AD183" s="26">
        <v>750000</v>
      </c>
      <c r="AE183" s="26">
        <v>52800000</v>
      </c>
      <c r="AF183" s="19">
        <v>32518705.378762394</v>
      </c>
      <c r="AG183" s="29">
        <v>48574080.001695953</v>
      </c>
      <c r="AH183" s="26">
        <v>800000</v>
      </c>
      <c r="AI183" s="26">
        <v>52800000</v>
      </c>
      <c r="AJ183" s="19">
        <v>32518705.378762394</v>
      </c>
      <c r="AK183" s="29">
        <v>48574080.001695953</v>
      </c>
      <c r="AL183" s="28">
        <v>14600000</v>
      </c>
      <c r="AM183">
        <v>31800000</v>
      </c>
      <c r="AN183">
        <v>52800000</v>
      </c>
    </row>
    <row r="184" spans="1:40" x14ac:dyDescent="0.2">
      <c r="A184" s="18">
        <v>44360</v>
      </c>
      <c r="B184" s="19">
        <v>0</v>
      </c>
      <c r="C184" s="19">
        <v>0</v>
      </c>
      <c r="D184" s="26" t="e">
        <v>#N/A</v>
      </c>
      <c r="E184" s="29" t="e">
        <v>#N/A</v>
      </c>
      <c r="F184" s="19">
        <v>450000</v>
      </c>
      <c r="G184" s="19">
        <v>38704953.571428478</v>
      </c>
      <c r="H184" s="19">
        <v>30447373.428571381</v>
      </c>
      <c r="I184" s="29">
        <v>35705786.085714236</v>
      </c>
      <c r="J184" s="19">
        <v>500000</v>
      </c>
      <c r="K184" s="19">
        <v>42873210.418749183</v>
      </c>
      <c r="L184" s="19">
        <v>31855962.50562039</v>
      </c>
      <c r="M184" s="29">
        <v>39475146.702155329</v>
      </c>
      <c r="N184" s="26">
        <v>550000</v>
      </c>
      <c r="O184" s="26">
        <v>47015544.488813475</v>
      </c>
      <c r="P184" s="19">
        <v>32773677.481174253</v>
      </c>
      <c r="Q184" s="29">
        <v>43071320.436848</v>
      </c>
      <c r="R184" s="26">
        <v>600000</v>
      </c>
      <c r="S184" s="26">
        <v>51190734.181926981</v>
      </c>
      <c r="T184" s="19">
        <v>33112908.574375182</v>
      </c>
      <c r="U184" s="29">
        <v>46189299.144530952</v>
      </c>
      <c r="V184" s="26">
        <v>650000</v>
      </c>
      <c r="W184" s="26">
        <v>52800000</v>
      </c>
      <c r="X184" s="19">
        <v>33112908.574375182</v>
      </c>
      <c r="Y184" s="29">
        <v>48599057.608008295</v>
      </c>
      <c r="Z184" s="26">
        <v>700000</v>
      </c>
      <c r="AA184" s="26">
        <v>52800000</v>
      </c>
      <c r="AB184" s="19">
        <v>33112908.574375182</v>
      </c>
      <c r="AC184" s="29">
        <v>48599057.608008295</v>
      </c>
      <c r="AD184" s="26">
        <v>750000</v>
      </c>
      <c r="AE184" s="26">
        <v>52800000</v>
      </c>
      <c r="AF184" s="19">
        <v>33112908.574375182</v>
      </c>
      <c r="AG184" s="29">
        <v>48599057.608008295</v>
      </c>
      <c r="AH184" s="26">
        <v>800000</v>
      </c>
      <c r="AI184" s="26">
        <v>52800000</v>
      </c>
      <c r="AJ184" s="19">
        <v>33112908.574375182</v>
      </c>
      <c r="AK184" s="29">
        <v>48599057.608008295</v>
      </c>
      <c r="AL184" s="28">
        <v>14600000</v>
      </c>
      <c r="AM184">
        <v>31800000</v>
      </c>
      <c r="AN184">
        <v>52800000</v>
      </c>
    </row>
    <row r="185" spans="1:40" x14ac:dyDescent="0.2">
      <c r="A185" s="18">
        <v>44361</v>
      </c>
      <c r="B185" s="19">
        <v>0</v>
      </c>
      <c r="C185" s="19">
        <v>0</v>
      </c>
      <c r="D185" s="26" t="e">
        <v>#N/A</v>
      </c>
      <c r="E185" s="29" t="e">
        <v>#N/A</v>
      </c>
      <c r="F185" s="19">
        <v>450000</v>
      </c>
      <c r="G185" s="19">
        <v>38714955.857142761</v>
      </c>
      <c r="H185" s="19">
        <v>30887371.142857093</v>
      </c>
      <c r="I185" s="29">
        <v>35736788.02857139</v>
      </c>
      <c r="J185" s="19">
        <v>500000</v>
      </c>
      <c r="K185" s="19">
        <v>42883212.704463467</v>
      </c>
      <c r="L185" s="19">
        <v>32345960.219906103</v>
      </c>
      <c r="M185" s="29">
        <v>39508648.645012468</v>
      </c>
      <c r="N185" s="26">
        <v>550000</v>
      </c>
      <c r="O185" s="26">
        <v>47025546.774527758</v>
      </c>
      <c r="P185" s="19">
        <v>33313675.195459966</v>
      </c>
      <c r="Q185" s="29">
        <v>43137870.014825739</v>
      </c>
      <c r="R185" s="26">
        <v>600000</v>
      </c>
      <c r="S185" s="26">
        <v>51192023.792534873</v>
      </c>
      <c r="T185" s="19">
        <v>33711618.96376729</v>
      </c>
      <c r="U185" s="29">
        <v>46300848.722508691</v>
      </c>
      <c r="V185" s="26">
        <v>650000</v>
      </c>
      <c r="W185" s="26">
        <v>52800000</v>
      </c>
      <c r="X185" s="19">
        <v>33711618.96376729</v>
      </c>
      <c r="Y185" s="29">
        <v>48624260.574009605</v>
      </c>
      <c r="Z185" s="26">
        <v>700000</v>
      </c>
      <c r="AA185" s="26">
        <v>52800000</v>
      </c>
      <c r="AB185" s="19">
        <v>33711618.96376729</v>
      </c>
      <c r="AC185" s="29">
        <v>48624260.574009605</v>
      </c>
      <c r="AD185" s="26">
        <v>750000</v>
      </c>
      <c r="AE185" s="26">
        <v>52800000</v>
      </c>
      <c r="AF185" s="19">
        <v>33711618.96376729</v>
      </c>
      <c r="AG185" s="29">
        <v>48624260.574009605</v>
      </c>
      <c r="AH185" s="26">
        <v>800000</v>
      </c>
      <c r="AI185" s="26">
        <v>52800000</v>
      </c>
      <c r="AJ185" s="19">
        <v>33711618.96376729</v>
      </c>
      <c r="AK185" s="29">
        <v>48624260.574009605</v>
      </c>
      <c r="AL185" s="28">
        <v>14600000</v>
      </c>
      <c r="AM185">
        <v>31800000</v>
      </c>
      <c r="AN185">
        <v>52800000</v>
      </c>
    </row>
    <row r="186" spans="1:40" x14ac:dyDescent="0.2">
      <c r="A186" s="18">
        <v>44362</v>
      </c>
      <c r="B186" s="19">
        <v>0</v>
      </c>
      <c r="C186" s="19">
        <v>0</v>
      </c>
      <c r="D186" s="26" t="e">
        <v>#N/A</v>
      </c>
      <c r="E186" s="29" t="e">
        <v>#N/A</v>
      </c>
      <c r="F186" s="19">
        <v>450000</v>
      </c>
      <c r="G186" s="19">
        <v>38724958.142857045</v>
      </c>
      <c r="H186" s="19">
        <v>31327368.857142806</v>
      </c>
      <c r="I186" s="29">
        <v>35767789.971428528</v>
      </c>
      <c r="J186" s="19">
        <v>500000</v>
      </c>
      <c r="K186" s="19">
        <v>42893214.990177751</v>
      </c>
      <c r="L186" s="19">
        <v>32835957.934191816</v>
      </c>
      <c r="M186" s="29">
        <v>39542150.587869607</v>
      </c>
      <c r="N186" s="26">
        <v>550000</v>
      </c>
      <c r="O186" s="26">
        <v>47035549.060242042</v>
      </c>
      <c r="P186" s="19">
        <v>33853672.909745678</v>
      </c>
      <c r="Q186" s="29">
        <v>43200588.478091054</v>
      </c>
      <c r="R186" s="26">
        <v>600000</v>
      </c>
      <c r="S186" s="26">
        <v>51202026.078249156</v>
      </c>
      <c r="T186" s="19">
        <v>34301616.678053007</v>
      </c>
      <c r="U186" s="29">
        <v>46408567.185774013</v>
      </c>
      <c r="V186" s="26">
        <v>650000</v>
      </c>
      <c r="W186" s="26">
        <v>52800000</v>
      </c>
      <c r="X186" s="19">
        <v>34314836.546938747</v>
      </c>
      <c r="Y186" s="29">
        <v>48649688.899699882</v>
      </c>
      <c r="Z186" s="26">
        <v>700000</v>
      </c>
      <c r="AA186" s="26">
        <v>52800000</v>
      </c>
      <c r="AB186" s="19">
        <v>34314836.546938747</v>
      </c>
      <c r="AC186" s="29">
        <v>48649688.899699882</v>
      </c>
      <c r="AD186" s="26">
        <v>750000</v>
      </c>
      <c r="AE186" s="26">
        <v>52800000</v>
      </c>
      <c r="AF186" s="19">
        <v>34314836.546938747</v>
      </c>
      <c r="AG186" s="29">
        <v>48649688.899699882</v>
      </c>
      <c r="AH186" s="26">
        <v>800000</v>
      </c>
      <c r="AI186" s="26">
        <v>52800000</v>
      </c>
      <c r="AJ186" s="19">
        <v>34314836.546938747</v>
      </c>
      <c r="AK186" s="29">
        <v>48649688.899699882</v>
      </c>
      <c r="AL186" s="28">
        <v>14600000</v>
      </c>
      <c r="AM186">
        <v>31800000</v>
      </c>
      <c r="AN186">
        <v>52800000</v>
      </c>
    </row>
    <row r="187" spans="1:40" x14ac:dyDescent="0.2">
      <c r="A187" s="18">
        <v>44363</v>
      </c>
      <c r="B187" s="19">
        <v>0</v>
      </c>
      <c r="C187" s="19">
        <v>0</v>
      </c>
      <c r="D187" s="26" t="e">
        <v>#N/A</v>
      </c>
      <c r="E187" s="29" t="e">
        <v>#N/A</v>
      </c>
      <c r="F187" s="19">
        <v>450000</v>
      </c>
      <c r="G187" s="19">
        <v>38734960.428571329</v>
      </c>
      <c r="H187" s="19">
        <v>31767366.571428519</v>
      </c>
      <c r="I187" s="29">
        <v>35798791.914285667</v>
      </c>
      <c r="J187" s="19">
        <v>500000</v>
      </c>
      <c r="K187" s="19">
        <v>42903217.275892034</v>
      </c>
      <c r="L187" s="19">
        <v>33325955.648477528</v>
      </c>
      <c r="M187" s="29">
        <v>39575652.530726746</v>
      </c>
      <c r="N187" s="26">
        <v>550000</v>
      </c>
      <c r="O187" s="26">
        <v>47045551.345956326</v>
      </c>
      <c r="P187" s="19">
        <v>34393670.624031395</v>
      </c>
      <c r="Q187" s="29">
        <v>43259475.826643921</v>
      </c>
      <c r="R187" s="26">
        <v>600000</v>
      </c>
      <c r="S187" s="26">
        <v>51212028.36396344</v>
      </c>
      <c r="T187" s="19">
        <v>34891614.392338723</v>
      </c>
      <c r="U187" s="29">
        <v>46512454.534326881</v>
      </c>
      <c r="V187" s="26">
        <v>650000</v>
      </c>
      <c r="W187" s="26">
        <v>52800000</v>
      </c>
      <c r="X187" s="19">
        <v>34922561.323889524</v>
      </c>
      <c r="Y187" s="29">
        <v>48675342.585079119</v>
      </c>
      <c r="Z187" s="26">
        <v>700000</v>
      </c>
      <c r="AA187" s="26">
        <v>52800000</v>
      </c>
      <c r="AB187" s="19">
        <v>34922561.323889524</v>
      </c>
      <c r="AC187" s="29">
        <v>48675342.585079119</v>
      </c>
      <c r="AD187" s="26">
        <v>750000</v>
      </c>
      <c r="AE187" s="26">
        <v>52800000</v>
      </c>
      <c r="AF187" s="19">
        <v>34922561.323889524</v>
      </c>
      <c r="AG187" s="29">
        <v>48675342.585079119</v>
      </c>
      <c r="AH187" s="26">
        <v>800000</v>
      </c>
      <c r="AI187" s="26">
        <v>52800000</v>
      </c>
      <c r="AJ187" s="19">
        <v>34922561.323889524</v>
      </c>
      <c r="AK187" s="29">
        <v>48675342.585079119</v>
      </c>
      <c r="AL187" s="28">
        <v>14600000</v>
      </c>
      <c r="AM187">
        <v>31800000</v>
      </c>
      <c r="AN187">
        <v>52800000</v>
      </c>
    </row>
    <row r="188" spans="1:40" x14ac:dyDescent="0.2">
      <c r="A188" s="18">
        <v>44364</v>
      </c>
      <c r="B188" s="19">
        <v>0</v>
      </c>
      <c r="C188" s="19">
        <v>0</v>
      </c>
      <c r="D188" s="26" t="e">
        <v>#N/A</v>
      </c>
      <c r="E188" s="29" t="e">
        <v>#N/A</v>
      </c>
      <c r="F188" s="19">
        <v>450000</v>
      </c>
      <c r="G188" s="19">
        <v>38744962.714285612</v>
      </c>
      <c r="H188" s="19">
        <v>32207364.285714231</v>
      </c>
      <c r="I188" s="29">
        <v>35829793.857142806</v>
      </c>
      <c r="J188" s="19">
        <v>500000</v>
      </c>
      <c r="K188" s="19">
        <v>42913219.561606318</v>
      </c>
      <c r="L188" s="19">
        <v>33815953.362763241</v>
      </c>
      <c r="M188" s="29">
        <v>39609154.473583892</v>
      </c>
      <c r="N188" s="26">
        <v>550000</v>
      </c>
      <c r="O188" s="26">
        <v>47055553.631670609</v>
      </c>
      <c r="P188" s="19">
        <v>34933668.338317111</v>
      </c>
      <c r="Q188" s="29">
        <v>43314532.060484372</v>
      </c>
      <c r="R188" s="26">
        <v>600000</v>
      </c>
      <c r="S188" s="26">
        <v>51222030.649677724</v>
      </c>
      <c r="T188" s="19">
        <v>35481612.106624439</v>
      </c>
      <c r="U188" s="29">
        <v>46612510.768167332</v>
      </c>
      <c r="V188" s="26">
        <v>650000</v>
      </c>
      <c r="W188" s="26">
        <v>52800000</v>
      </c>
      <c r="X188" s="19">
        <v>35534793.29461962</v>
      </c>
      <c r="Y188" s="29">
        <v>48701221.63014733</v>
      </c>
      <c r="Z188" s="26">
        <v>700000</v>
      </c>
      <c r="AA188" s="26">
        <v>52800000</v>
      </c>
      <c r="AB188" s="19">
        <v>35534793.29461962</v>
      </c>
      <c r="AC188" s="29">
        <v>48701221.63014733</v>
      </c>
      <c r="AD188" s="26">
        <v>750000</v>
      </c>
      <c r="AE188" s="26">
        <v>52800000</v>
      </c>
      <c r="AF188" s="19">
        <v>35534793.29461962</v>
      </c>
      <c r="AG188" s="29">
        <v>48701221.63014733</v>
      </c>
      <c r="AH188" s="26">
        <v>800000</v>
      </c>
      <c r="AI188" s="26">
        <v>52800000</v>
      </c>
      <c r="AJ188" s="19">
        <v>35534793.29461962</v>
      </c>
      <c r="AK188" s="29">
        <v>48701221.63014733</v>
      </c>
      <c r="AL188" s="28">
        <v>14600000</v>
      </c>
      <c r="AM188">
        <v>31800000</v>
      </c>
      <c r="AN188">
        <v>52800000</v>
      </c>
    </row>
    <row r="189" spans="1:40" x14ac:dyDescent="0.2">
      <c r="A189" s="18">
        <v>44365</v>
      </c>
      <c r="B189" s="19">
        <v>0</v>
      </c>
      <c r="C189" s="19">
        <v>0</v>
      </c>
      <c r="D189" s="26" t="e">
        <v>#N/A</v>
      </c>
      <c r="E189" s="29" t="e">
        <v>#N/A</v>
      </c>
      <c r="F189" s="19">
        <v>450000</v>
      </c>
      <c r="G189" s="19">
        <v>38754964.999999896</v>
      </c>
      <c r="H189" s="19">
        <v>32647361.999999944</v>
      </c>
      <c r="I189" s="29">
        <v>35860795.799999945</v>
      </c>
      <c r="J189" s="19">
        <v>500000</v>
      </c>
      <c r="K189" s="19">
        <v>42923221.847320601</v>
      </c>
      <c r="L189" s="19">
        <v>34305951.077048957</v>
      </c>
      <c r="M189" s="29">
        <v>39642656.416441038</v>
      </c>
      <c r="N189" s="26">
        <v>550000</v>
      </c>
      <c r="O189" s="26">
        <v>47065555.917384893</v>
      </c>
      <c r="P189" s="19">
        <v>35473666.052602828</v>
      </c>
      <c r="Q189" s="29">
        <v>43365757.179612398</v>
      </c>
      <c r="R189" s="26">
        <v>600000</v>
      </c>
      <c r="S189" s="26">
        <v>51232032.935392007</v>
      </c>
      <c r="T189" s="19">
        <v>36071609.820910156</v>
      </c>
      <c r="U189" s="29">
        <v>46708735.887295358</v>
      </c>
      <c r="V189" s="26">
        <v>650000</v>
      </c>
      <c r="W189" s="26">
        <v>52800000</v>
      </c>
      <c r="X189" s="19">
        <v>36151532.459129065</v>
      </c>
      <c r="Y189" s="29">
        <v>48727326.034904502</v>
      </c>
      <c r="Z189" s="26">
        <v>700000</v>
      </c>
      <c r="AA189" s="26">
        <v>52800000</v>
      </c>
      <c r="AB189" s="19">
        <v>36151532.459129065</v>
      </c>
      <c r="AC189" s="29">
        <v>48727326.034904502</v>
      </c>
      <c r="AD189" s="26">
        <v>750000</v>
      </c>
      <c r="AE189" s="26">
        <v>52800000</v>
      </c>
      <c r="AF189" s="19">
        <v>36151532.459129065</v>
      </c>
      <c r="AG189" s="29">
        <v>48727326.034904502</v>
      </c>
      <c r="AH189" s="26">
        <v>800000</v>
      </c>
      <c r="AI189" s="26">
        <v>52800000</v>
      </c>
      <c r="AJ189" s="19">
        <v>36151532.459129065</v>
      </c>
      <c r="AK189" s="29">
        <v>48727326.034904502</v>
      </c>
      <c r="AL189" s="28">
        <v>14600000</v>
      </c>
      <c r="AM189">
        <v>31800000</v>
      </c>
      <c r="AN189">
        <v>52800000</v>
      </c>
    </row>
    <row r="190" spans="1:40" x14ac:dyDescent="0.2">
      <c r="A190" s="18">
        <v>44366</v>
      </c>
      <c r="B190" s="19">
        <v>0</v>
      </c>
      <c r="C190" s="19">
        <v>0</v>
      </c>
      <c r="D190" s="26" t="e">
        <v>#N/A</v>
      </c>
      <c r="E190" s="29" t="e">
        <v>#N/A</v>
      </c>
      <c r="F190" s="19">
        <v>450000</v>
      </c>
      <c r="G190" s="19">
        <v>38764967.285714179</v>
      </c>
      <c r="H190" s="19">
        <v>33087359.714285657</v>
      </c>
      <c r="I190" s="29">
        <v>35891797.742857091</v>
      </c>
      <c r="J190" s="19">
        <v>500000</v>
      </c>
      <c r="K190" s="19">
        <v>42933224.133034885</v>
      </c>
      <c r="L190" s="19">
        <v>34795948.791334674</v>
      </c>
      <c r="M190" s="29">
        <v>39676158.359298177</v>
      </c>
      <c r="N190" s="26">
        <v>550000</v>
      </c>
      <c r="O190" s="26">
        <v>47075558.203099176</v>
      </c>
      <c r="P190" s="19">
        <v>36013663.766888544</v>
      </c>
      <c r="Q190" s="29">
        <v>43413151.184027985</v>
      </c>
      <c r="R190" s="26">
        <v>600000</v>
      </c>
      <c r="S190" s="26">
        <v>51242035.221106291</v>
      </c>
      <c r="T190" s="19">
        <v>36661607.535195872</v>
      </c>
      <c r="U190" s="29">
        <v>46801129.891710937</v>
      </c>
      <c r="V190" s="26">
        <v>650000</v>
      </c>
      <c r="W190" s="26">
        <v>52800000</v>
      </c>
      <c r="X190" s="19">
        <v>36772778.81741783</v>
      </c>
      <c r="Y190" s="29">
        <v>48753655.799350649</v>
      </c>
      <c r="Z190" s="26">
        <v>700000</v>
      </c>
      <c r="AA190" s="26">
        <v>52800000</v>
      </c>
      <c r="AB190" s="19">
        <v>36772778.81741783</v>
      </c>
      <c r="AC190" s="29">
        <v>48753655.799350649</v>
      </c>
      <c r="AD190" s="26">
        <v>750000</v>
      </c>
      <c r="AE190" s="26">
        <v>52800000</v>
      </c>
      <c r="AF190" s="19">
        <v>36772778.81741783</v>
      </c>
      <c r="AG190" s="29">
        <v>48753655.799350649</v>
      </c>
      <c r="AH190" s="26">
        <v>800000</v>
      </c>
      <c r="AI190" s="26">
        <v>52800000</v>
      </c>
      <c r="AJ190" s="19">
        <v>36772778.81741783</v>
      </c>
      <c r="AK190" s="29">
        <v>48753655.799350649</v>
      </c>
      <c r="AL190" s="28">
        <v>14600000</v>
      </c>
      <c r="AM190">
        <v>31800000</v>
      </c>
      <c r="AN190">
        <v>52800000</v>
      </c>
    </row>
    <row r="191" spans="1:40" x14ac:dyDescent="0.2">
      <c r="A191" s="18">
        <v>44367</v>
      </c>
      <c r="B191" s="19">
        <v>0</v>
      </c>
      <c r="C191" s="19">
        <v>0</v>
      </c>
      <c r="D191" s="26" t="e">
        <v>#N/A</v>
      </c>
      <c r="E191" s="29" t="e">
        <v>#N/A</v>
      </c>
      <c r="F191" s="19">
        <v>450000</v>
      </c>
      <c r="G191" s="19">
        <v>38774969.571428463</v>
      </c>
      <c r="H191" s="19">
        <v>33527357.428571369</v>
      </c>
      <c r="I191" s="29">
        <v>35922799.68571423</v>
      </c>
      <c r="J191" s="19">
        <v>500000</v>
      </c>
      <c r="K191" s="19">
        <v>42943226.418749169</v>
      </c>
      <c r="L191" s="19">
        <v>35285946.50562039</v>
      </c>
      <c r="M191" s="29">
        <v>39709660.302155316</v>
      </c>
      <c r="N191" s="26">
        <v>550000</v>
      </c>
      <c r="O191" s="26">
        <v>47085560.48881346</v>
      </c>
      <c r="P191" s="19">
        <v>36553661.48117426</v>
      </c>
      <c r="Q191" s="29">
        <v>43456714.073731139</v>
      </c>
      <c r="R191" s="26">
        <v>600000</v>
      </c>
      <c r="S191" s="26">
        <v>51252037.506820574</v>
      </c>
      <c r="T191" s="19">
        <v>37251605.249481589</v>
      </c>
      <c r="U191" s="29">
        <v>46889692.781414099</v>
      </c>
      <c r="V191" s="26">
        <v>650000</v>
      </c>
      <c r="W191" s="26">
        <v>52800000</v>
      </c>
      <c r="X191" s="19">
        <v>37398532.369485945</v>
      </c>
      <c r="Y191" s="29">
        <v>48780210.923485756</v>
      </c>
      <c r="Z191" s="26">
        <v>700000</v>
      </c>
      <c r="AA191" s="26">
        <v>52800000</v>
      </c>
      <c r="AB191" s="19">
        <v>37398532.369485945</v>
      </c>
      <c r="AC191" s="29">
        <v>48780210.923485756</v>
      </c>
      <c r="AD191" s="26">
        <v>750000</v>
      </c>
      <c r="AE191" s="26">
        <v>52800000</v>
      </c>
      <c r="AF191" s="19">
        <v>37398532.369485945</v>
      </c>
      <c r="AG191" s="29">
        <v>48780210.923485756</v>
      </c>
      <c r="AH191" s="26">
        <v>800000</v>
      </c>
      <c r="AI191" s="26">
        <v>52800000</v>
      </c>
      <c r="AJ191" s="19">
        <v>37398532.369485945</v>
      </c>
      <c r="AK191" s="29">
        <v>48780210.923485756</v>
      </c>
      <c r="AL191" s="28">
        <v>14600000</v>
      </c>
      <c r="AM191">
        <v>31800000</v>
      </c>
      <c r="AN191">
        <v>52800000</v>
      </c>
    </row>
    <row r="192" spans="1:40" x14ac:dyDescent="0.2">
      <c r="A192" s="18">
        <v>44368</v>
      </c>
      <c r="B192" s="19">
        <v>0</v>
      </c>
      <c r="C192" s="19">
        <v>0</v>
      </c>
      <c r="D192" s="26" t="e">
        <v>#N/A</v>
      </c>
      <c r="E192" s="29" t="e">
        <v>#N/A</v>
      </c>
      <c r="F192" s="19">
        <v>450000</v>
      </c>
      <c r="G192" s="19">
        <v>38784971.857142746</v>
      </c>
      <c r="H192" s="19">
        <v>33967355.142857082</v>
      </c>
      <c r="I192" s="29">
        <v>35953801.628571369</v>
      </c>
      <c r="J192" s="19">
        <v>500000</v>
      </c>
      <c r="K192" s="19">
        <v>42953228.704463452</v>
      </c>
      <c r="L192" s="19">
        <v>35775944.219906107</v>
      </c>
      <c r="M192" s="29">
        <v>39743162.245012455</v>
      </c>
      <c r="N192" s="26">
        <v>550000</v>
      </c>
      <c r="O192" s="26">
        <v>47095562.774527743</v>
      </c>
      <c r="P192" s="19">
        <v>37093659.195459977</v>
      </c>
      <c r="Q192" s="29">
        <v>43496445.848721847</v>
      </c>
      <c r="R192" s="26">
        <v>600000</v>
      </c>
      <c r="S192" s="26">
        <v>51262039.792534858</v>
      </c>
      <c r="T192" s="19">
        <v>37841602.963767305</v>
      </c>
      <c r="U192" s="29">
        <v>46974424.556404807</v>
      </c>
      <c r="V192" s="26">
        <v>650000</v>
      </c>
      <c r="W192" s="26">
        <v>52800000</v>
      </c>
      <c r="X192" s="19">
        <v>38028793.115333378</v>
      </c>
      <c r="Y192" s="29">
        <v>48806991.40730983</v>
      </c>
      <c r="Z192" s="26">
        <v>700000</v>
      </c>
      <c r="AA192" s="26">
        <v>52800000</v>
      </c>
      <c r="AB192" s="19">
        <v>38028793.115333378</v>
      </c>
      <c r="AC192" s="29">
        <v>48806991.40730983</v>
      </c>
      <c r="AD192" s="26">
        <v>750000</v>
      </c>
      <c r="AE192" s="26">
        <v>52800000</v>
      </c>
      <c r="AF192" s="19">
        <v>38028793.115333378</v>
      </c>
      <c r="AG192" s="29">
        <v>48806991.40730983</v>
      </c>
      <c r="AH192" s="26">
        <v>800000</v>
      </c>
      <c r="AI192" s="26">
        <v>52800000</v>
      </c>
      <c r="AJ192" s="19">
        <v>38028793.115333378</v>
      </c>
      <c r="AK192" s="29">
        <v>48806991.40730983</v>
      </c>
      <c r="AL192" s="28">
        <v>14600000</v>
      </c>
      <c r="AM192">
        <v>31800000</v>
      </c>
      <c r="AN192">
        <v>52800000</v>
      </c>
    </row>
    <row r="193" spans="1:40" x14ac:dyDescent="0.2">
      <c r="A193" s="18">
        <v>44369</v>
      </c>
      <c r="B193" s="19">
        <v>0</v>
      </c>
      <c r="C193" s="19">
        <v>0</v>
      </c>
      <c r="D193" s="26" t="e">
        <v>#N/A</v>
      </c>
      <c r="E193" s="29" t="e">
        <v>#N/A</v>
      </c>
      <c r="F193" s="19">
        <v>450000</v>
      </c>
      <c r="G193" s="19">
        <v>38794974.14285703</v>
      </c>
      <c r="H193" s="19">
        <v>34407352.857142799</v>
      </c>
      <c r="I193" s="29">
        <v>35984803.571428508</v>
      </c>
      <c r="J193" s="19">
        <v>500000</v>
      </c>
      <c r="K193" s="19">
        <v>42963230.990177736</v>
      </c>
      <c r="L193" s="19">
        <v>36265941.934191823</v>
      </c>
      <c r="M193" s="29">
        <v>39776664.187869594</v>
      </c>
      <c r="N193" s="26">
        <v>550000</v>
      </c>
      <c r="O193" s="26">
        <v>47105565.060242027</v>
      </c>
      <c r="P193" s="19">
        <v>37633656.909745693</v>
      </c>
      <c r="Q193" s="29">
        <v>43532346.509000137</v>
      </c>
      <c r="R193" s="26">
        <v>600000</v>
      </c>
      <c r="S193" s="26">
        <v>51272042.078249142</v>
      </c>
      <c r="T193" s="19">
        <v>38431600.678053021</v>
      </c>
      <c r="U193" s="29">
        <v>47055325.216683097</v>
      </c>
      <c r="V193" s="26">
        <v>650000</v>
      </c>
      <c r="W193" s="26">
        <v>52800000</v>
      </c>
      <c r="X193" s="19">
        <v>38663561.054960132</v>
      </c>
      <c r="Y193" s="29">
        <v>48833997.250822872</v>
      </c>
      <c r="Z193" s="26">
        <v>700000</v>
      </c>
      <c r="AA193" s="26">
        <v>52800000</v>
      </c>
      <c r="AB193" s="19">
        <v>38663561.054960132</v>
      </c>
      <c r="AC193" s="29">
        <v>48833997.250822872</v>
      </c>
      <c r="AD193" s="26">
        <v>750000</v>
      </c>
      <c r="AE193" s="26">
        <v>52800000</v>
      </c>
      <c r="AF193" s="19">
        <v>38663561.054960132</v>
      </c>
      <c r="AG193" s="29">
        <v>48833997.250822872</v>
      </c>
      <c r="AH193" s="26">
        <v>800000</v>
      </c>
      <c r="AI193" s="26">
        <v>52800000</v>
      </c>
      <c r="AJ193" s="19">
        <v>38663561.054960132</v>
      </c>
      <c r="AK193" s="29">
        <v>48833997.250822872</v>
      </c>
      <c r="AL193" s="28">
        <v>14600000</v>
      </c>
      <c r="AM193">
        <v>31800000</v>
      </c>
      <c r="AN193">
        <v>52800000</v>
      </c>
    </row>
    <row r="194" spans="1:40" x14ac:dyDescent="0.2">
      <c r="A194" s="18">
        <v>44370</v>
      </c>
      <c r="B194" s="19">
        <v>0</v>
      </c>
      <c r="C194" s="19">
        <v>0</v>
      </c>
      <c r="D194" s="26" t="e">
        <v>#N/A</v>
      </c>
      <c r="E194" s="29" t="e">
        <v>#N/A</v>
      </c>
      <c r="F194" s="19">
        <v>450000</v>
      </c>
      <c r="G194" s="19">
        <v>38804976.428571314</v>
      </c>
      <c r="H194" s="19">
        <v>34847350.571428515</v>
      </c>
      <c r="I194" s="29">
        <v>36015805.514285646</v>
      </c>
      <c r="J194" s="19">
        <v>500000</v>
      </c>
      <c r="K194" s="19">
        <v>42973233.275892019</v>
      </c>
      <c r="L194" s="19">
        <v>36755939.648477539</v>
      </c>
      <c r="M194" s="29">
        <v>39810166.13072674</v>
      </c>
      <c r="N194" s="26">
        <v>550000</v>
      </c>
      <c r="O194" s="26">
        <v>47115567.345956311</v>
      </c>
      <c r="P194" s="19">
        <v>38173654.62403141</v>
      </c>
      <c r="Q194" s="29">
        <v>43564416.054566011</v>
      </c>
      <c r="R194" s="26">
        <v>600000</v>
      </c>
      <c r="S194" s="26">
        <v>51282044.363963425</v>
      </c>
      <c r="T194" s="19">
        <v>39021598.392338738</v>
      </c>
      <c r="U194" s="29">
        <v>47132394.762248971</v>
      </c>
      <c r="V194" s="26">
        <v>650000</v>
      </c>
      <c r="W194" s="26">
        <v>52800000</v>
      </c>
      <c r="X194" s="19">
        <v>39302836.188366234</v>
      </c>
      <c r="Y194" s="29">
        <v>48861228.454024881</v>
      </c>
      <c r="Z194" s="26">
        <v>700000</v>
      </c>
      <c r="AA194" s="26">
        <v>52800000</v>
      </c>
      <c r="AB194" s="19">
        <v>39302836.188366234</v>
      </c>
      <c r="AC194" s="29">
        <v>48861228.454024881</v>
      </c>
      <c r="AD194" s="26">
        <v>750000</v>
      </c>
      <c r="AE194" s="26">
        <v>52800000</v>
      </c>
      <c r="AF194" s="19">
        <v>39302836.188366234</v>
      </c>
      <c r="AG194" s="29">
        <v>48861228.454024881</v>
      </c>
      <c r="AH194" s="26">
        <v>800000</v>
      </c>
      <c r="AI194" s="26">
        <v>52800000</v>
      </c>
      <c r="AJ194" s="19">
        <v>39302836.188366234</v>
      </c>
      <c r="AK194" s="29">
        <v>48861228.454024881</v>
      </c>
      <c r="AL194" s="28">
        <v>14600000</v>
      </c>
      <c r="AM194">
        <v>31800000</v>
      </c>
      <c r="AN194">
        <v>52800000</v>
      </c>
    </row>
    <row r="195" spans="1:40" x14ac:dyDescent="0.2">
      <c r="A195" s="18">
        <v>44371</v>
      </c>
      <c r="B195" s="19">
        <v>0</v>
      </c>
      <c r="C195" s="19">
        <v>0</v>
      </c>
      <c r="D195" s="26" t="e">
        <v>#N/A</v>
      </c>
      <c r="E195" s="29" t="e">
        <v>#N/A</v>
      </c>
      <c r="F195" s="19">
        <v>450000</v>
      </c>
      <c r="G195" s="19">
        <v>38814978.714285597</v>
      </c>
      <c r="H195" s="19">
        <v>35287348.285714231</v>
      </c>
      <c r="I195" s="29">
        <v>36046807.457142793</v>
      </c>
      <c r="J195" s="19">
        <v>500000</v>
      </c>
      <c r="K195" s="19">
        <v>42983235.561606303</v>
      </c>
      <c r="L195" s="19">
        <v>37245937.362763256</v>
      </c>
      <c r="M195" s="29">
        <v>39843668.073583879</v>
      </c>
      <c r="N195" s="26">
        <v>550000</v>
      </c>
      <c r="O195" s="26">
        <v>47125569.631670594</v>
      </c>
      <c r="P195" s="19">
        <v>38713652.338317126</v>
      </c>
      <c r="Q195" s="29">
        <v>43592654.485419437</v>
      </c>
      <c r="R195" s="26">
        <v>600000</v>
      </c>
      <c r="S195" s="26">
        <v>51292046.649677709</v>
      </c>
      <c r="T195" s="19">
        <v>39611596.106624454</v>
      </c>
      <c r="U195" s="29">
        <v>47205633.19310239</v>
      </c>
      <c r="V195" s="26">
        <v>650000</v>
      </c>
      <c r="W195" s="26">
        <v>52800000</v>
      </c>
      <c r="X195" s="19">
        <v>39946618.515551656</v>
      </c>
      <c r="Y195" s="29">
        <v>48888685.016915858</v>
      </c>
      <c r="Z195" s="26">
        <v>700000</v>
      </c>
      <c r="AA195" s="26">
        <v>52800000</v>
      </c>
      <c r="AB195" s="19">
        <v>39946618.515551656</v>
      </c>
      <c r="AC195" s="29">
        <v>48888685.016915858</v>
      </c>
      <c r="AD195" s="26">
        <v>750000</v>
      </c>
      <c r="AE195" s="26">
        <v>52800000</v>
      </c>
      <c r="AF195" s="19">
        <v>39946618.515551656</v>
      </c>
      <c r="AG195" s="29">
        <v>48888685.016915858</v>
      </c>
      <c r="AH195" s="26">
        <v>800000</v>
      </c>
      <c r="AI195" s="26">
        <v>52800000</v>
      </c>
      <c r="AJ195" s="19">
        <v>39946618.515551656</v>
      </c>
      <c r="AK195" s="29">
        <v>48888685.016915858</v>
      </c>
      <c r="AL195" s="28">
        <v>14600000</v>
      </c>
      <c r="AM195">
        <v>31800000</v>
      </c>
      <c r="AN195">
        <v>52800000</v>
      </c>
    </row>
    <row r="196" spans="1:40" x14ac:dyDescent="0.2">
      <c r="A196" s="18">
        <v>44372</v>
      </c>
      <c r="B196" s="19">
        <v>0</v>
      </c>
      <c r="C196" s="19">
        <v>0</v>
      </c>
      <c r="D196" s="26" t="e">
        <v>#N/A</v>
      </c>
      <c r="E196" s="29" t="e">
        <v>#N/A</v>
      </c>
      <c r="F196" s="19">
        <v>450000</v>
      </c>
      <c r="G196" s="19">
        <v>38824980.999999881</v>
      </c>
      <c r="H196" s="19">
        <v>35727345.999999948</v>
      </c>
      <c r="I196" s="29">
        <v>36077809.399999931</v>
      </c>
      <c r="J196" s="19">
        <v>500000</v>
      </c>
      <c r="K196" s="19">
        <v>42993237.847320586</v>
      </c>
      <c r="L196" s="19">
        <v>37735935.077048972</v>
      </c>
      <c r="M196" s="29">
        <v>39877170.016441017</v>
      </c>
      <c r="N196" s="26">
        <v>550000</v>
      </c>
      <c r="O196" s="26">
        <v>47135571.917384878</v>
      </c>
      <c r="P196" s="19">
        <v>39253650.052602842</v>
      </c>
      <c r="Q196" s="29">
        <v>43628656.428276576</v>
      </c>
      <c r="R196" s="26">
        <v>600000</v>
      </c>
      <c r="S196" s="26">
        <v>51302048.935391992</v>
      </c>
      <c r="T196" s="19">
        <v>40201593.820910171</v>
      </c>
      <c r="U196" s="29">
        <v>47275040.509243391</v>
      </c>
      <c r="V196" s="26">
        <v>650000</v>
      </c>
      <c r="W196" s="26">
        <v>52800000</v>
      </c>
      <c r="X196" s="19">
        <v>40594908.036516398</v>
      </c>
      <c r="Y196" s="29">
        <v>48916366.939495794</v>
      </c>
      <c r="Z196" s="26">
        <v>700000</v>
      </c>
      <c r="AA196" s="26">
        <v>52800000</v>
      </c>
      <c r="AB196" s="19">
        <v>40594908.036516398</v>
      </c>
      <c r="AC196" s="29">
        <v>48916366.939495794</v>
      </c>
      <c r="AD196" s="26">
        <v>750000</v>
      </c>
      <c r="AE196" s="26">
        <v>52800000</v>
      </c>
      <c r="AF196" s="19">
        <v>40594908.036516398</v>
      </c>
      <c r="AG196" s="29">
        <v>48916366.939495794</v>
      </c>
      <c r="AH196" s="26">
        <v>800000</v>
      </c>
      <c r="AI196" s="26">
        <v>52800000</v>
      </c>
      <c r="AJ196" s="19">
        <v>40594908.036516398</v>
      </c>
      <c r="AK196" s="29">
        <v>48916366.939495794</v>
      </c>
      <c r="AL196" s="28">
        <v>14600000</v>
      </c>
      <c r="AM196">
        <v>31800000</v>
      </c>
      <c r="AN196">
        <v>52800000</v>
      </c>
    </row>
    <row r="197" spans="1:40" x14ac:dyDescent="0.2">
      <c r="A197" s="18">
        <v>44373</v>
      </c>
      <c r="B197" s="19">
        <v>0</v>
      </c>
      <c r="C197" s="19">
        <v>0</v>
      </c>
      <c r="D197" s="26" t="e">
        <v>#N/A</v>
      </c>
      <c r="E197" s="29" t="e">
        <v>#N/A</v>
      </c>
      <c r="F197" s="19">
        <v>450000</v>
      </c>
      <c r="G197" s="19">
        <v>38834983.285714164</v>
      </c>
      <c r="H197" s="19">
        <v>36167343.714285664</v>
      </c>
      <c r="I197" s="29">
        <v>36108811.34285707</v>
      </c>
      <c r="J197" s="19">
        <v>500000</v>
      </c>
      <c r="K197" s="19">
        <v>43003240.13303487</v>
      </c>
      <c r="L197" s="19">
        <v>38225932.791334689</v>
      </c>
      <c r="M197" s="29">
        <v>39910671.959298156</v>
      </c>
      <c r="N197" s="26">
        <v>550000</v>
      </c>
      <c r="O197" s="26">
        <v>47145574.203099161</v>
      </c>
      <c r="P197" s="19">
        <v>39793647.766888559</v>
      </c>
      <c r="Q197" s="29">
        <v>43664658.371133715</v>
      </c>
      <c r="R197" s="26">
        <v>600000</v>
      </c>
      <c r="S197" s="26">
        <v>51312051.221106276</v>
      </c>
      <c r="T197" s="19">
        <v>40791591.535195887</v>
      </c>
      <c r="U197" s="29">
        <v>47340616.710671969</v>
      </c>
      <c r="V197" s="26">
        <v>650000</v>
      </c>
      <c r="W197" s="26">
        <v>52800000</v>
      </c>
      <c r="X197" s="19">
        <v>41234905.750802115</v>
      </c>
      <c r="Y197" s="29">
        <v>48944274.221764706</v>
      </c>
      <c r="Z197" s="26">
        <v>700000</v>
      </c>
      <c r="AA197" s="26">
        <v>52800000</v>
      </c>
      <c r="AB197" s="19">
        <v>41247704.751260489</v>
      </c>
      <c r="AC197" s="29">
        <v>48944274.221764706</v>
      </c>
      <c r="AD197" s="26">
        <v>750000</v>
      </c>
      <c r="AE197" s="26">
        <v>52800000</v>
      </c>
      <c r="AF197" s="19">
        <v>41247704.751260489</v>
      </c>
      <c r="AG197" s="29">
        <v>48944274.221764706</v>
      </c>
      <c r="AH197" s="26">
        <v>800000</v>
      </c>
      <c r="AI197" s="26">
        <v>52800000</v>
      </c>
      <c r="AJ197" s="19">
        <v>41247704.751260489</v>
      </c>
      <c r="AK197" s="29">
        <v>48944274.221764706</v>
      </c>
      <c r="AL197" s="28">
        <v>14600000</v>
      </c>
      <c r="AM197">
        <v>31800000</v>
      </c>
      <c r="AN197">
        <v>52800000</v>
      </c>
    </row>
    <row r="198" spans="1:40" x14ac:dyDescent="0.2">
      <c r="A198" s="18">
        <v>44374</v>
      </c>
      <c r="B198" s="19">
        <v>0</v>
      </c>
      <c r="C198" s="19">
        <v>0</v>
      </c>
      <c r="D198" s="26" t="e">
        <v>#N/A</v>
      </c>
      <c r="E198" s="29" t="e">
        <v>#N/A</v>
      </c>
      <c r="F198" s="19">
        <v>450000</v>
      </c>
      <c r="G198" s="19">
        <v>38844985.571428448</v>
      </c>
      <c r="H198" s="19">
        <v>36607341.428571381</v>
      </c>
      <c r="I198" s="29">
        <v>36139813.285714217</v>
      </c>
      <c r="J198" s="19">
        <v>500000</v>
      </c>
      <c r="K198" s="19">
        <v>43013242.418749154</v>
      </c>
      <c r="L198" s="19">
        <v>38715930.505620405</v>
      </c>
      <c r="M198" s="29">
        <v>39944173.902155295</v>
      </c>
      <c r="N198" s="26">
        <v>550000</v>
      </c>
      <c r="O198" s="26">
        <v>47155576.488813445</v>
      </c>
      <c r="P198" s="19">
        <v>40333645.481174275</v>
      </c>
      <c r="Q198" s="29">
        <v>43700660.313990854</v>
      </c>
      <c r="R198" s="26">
        <v>600000</v>
      </c>
      <c r="S198" s="26">
        <v>51322053.50682056</v>
      </c>
      <c r="T198" s="19">
        <v>41381589.249481604</v>
      </c>
      <c r="U198" s="29">
        <v>47402361.797388099</v>
      </c>
      <c r="V198" s="26">
        <v>650000</v>
      </c>
      <c r="W198" s="26">
        <v>52800000</v>
      </c>
      <c r="X198" s="19">
        <v>41874903.465087831</v>
      </c>
      <c r="Y198" s="29">
        <v>48972406.863722578</v>
      </c>
      <c r="Z198" s="26">
        <v>700000</v>
      </c>
      <c r="AA198" s="26">
        <v>52800000</v>
      </c>
      <c r="AB198" s="19">
        <v>41905008.6597839</v>
      </c>
      <c r="AC198" s="29">
        <v>48972406.863722578</v>
      </c>
      <c r="AD198" s="26">
        <v>750000</v>
      </c>
      <c r="AE198" s="26">
        <v>52800000</v>
      </c>
      <c r="AF198" s="19">
        <v>41905008.6597839</v>
      </c>
      <c r="AG198" s="29">
        <v>48972406.863722578</v>
      </c>
      <c r="AH198" s="26">
        <v>800000</v>
      </c>
      <c r="AI198" s="26">
        <v>52800000</v>
      </c>
      <c r="AJ198" s="19">
        <v>41905008.6597839</v>
      </c>
      <c r="AK198" s="29">
        <v>48972406.863722578</v>
      </c>
      <c r="AL198" s="28">
        <v>14600000</v>
      </c>
      <c r="AM198">
        <v>31800000</v>
      </c>
      <c r="AN198">
        <v>52800000</v>
      </c>
    </row>
    <row r="199" spans="1:40" x14ac:dyDescent="0.2">
      <c r="A199" s="18">
        <v>44375</v>
      </c>
      <c r="B199" s="19">
        <v>0</v>
      </c>
      <c r="C199" s="19">
        <v>0</v>
      </c>
      <c r="D199" s="26" t="e">
        <v>#N/A</v>
      </c>
      <c r="E199" s="29" t="e">
        <v>#N/A</v>
      </c>
      <c r="F199" s="19">
        <v>450000</v>
      </c>
      <c r="G199" s="19">
        <v>38854987.857142732</v>
      </c>
      <c r="H199" s="19">
        <v>37047339.142857097</v>
      </c>
      <c r="I199" s="29">
        <v>36170815.228571355</v>
      </c>
      <c r="J199" s="19">
        <v>500000</v>
      </c>
      <c r="K199" s="19">
        <v>43023244.704463437</v>
      </c>
      <c r="L199" s="19">
        <v>39205928.219906121</v>
      </c>
      <c r="M199" s="29">
        <v>39977675.845012441</v>
      </c>
      <c r="N199" s="26">
        <v>550000</v>
      </c>
      <c r="O199" s="26">
        <v>47165578.774527729</v>
      </c>
      <c r="P199" s="19">
        <v>40873643.195459992</v>
      </c>
      <c r="Q199" s="29">
        <v>43736662.256847993</v>
      </c>
      <c r="R199" s="26">
        <v>600000</v>
      </c>
      <c r="S199" s="26">
        <v>51332055.792534843</v>
      </c>
      <c r="T199" s="19">
        <v>41971586.96376732</v>
      </c>
      <c r="U199" s="29">
        <v>47460275.769391812</v>
      </c>
      <c r="V199" s="26">
        <v>650000</v>
      </c>
      <c r="W199" s="26">
        <v>52800000</v>
      </c>
      <c r="X199" s="19">
        <v>42514901.179373547</v>
      </c>
      <c r="Y199" s="29">
        <v>49000764.865369417</v>
      </c>
      <c r="Z199" s="26">
        <v>700000</v>
      </c>
      <c r="AA199" s="26">
        <v>52800000</v>
      </c>
      <c r="AB199" s="19">
        <v>42566819.76208663</v>
      </c>
      <c r="AC199" s="29">
        <v>49000764.865369417</v>
      </c>
      <c r="AD199" s="26">
        <v>750000</v>
      </c>
      <c r="AE199" s="26">
        <v>52800000</v>
      </c>
      <c r="AF199" s="19">
        <v>42566819.76208663</v>
      </c>
      <c r="AG199" s="29">
        <v>49000764.865369417</v>
      </c>
      <c r="AH199" s="26">
        <v>800000</v>
      </c>
      <c r="AI199" s="26">
        <v>52800000</v>
      </c>
      <c r="AJ199" s="19">
        <v>42566819.76208663</v>
      </c>
      <c r="AK199" s="29">
        <v>49000764.865369417</v>
      </c>
      <c r="AL199" s="28">
        <v>14600000</v>
      </c>
      <c r="AM199">
        <v>31800000</v>
      </c>
      <c r="AN199">
        <v>52800000</v>
      </c>
    </row>
    <row r="200" spans="1:40" x14ac:dyDescent="0.2">
      <c r="A200" s="18">
        <v>44376</v>
      </c>
      <c r="B200" s="19">
        <v>0</v>
      </c>
      <c r="C200" s="19">
        <v>0</v>
      </c>
      <c r="D200" s="26" t="e">
        <v>#N/A</v>
      </c>
      <c r="E200" s="29" t="e">
        <v>#N/A</v>
      </c>
      <c r="F200" s="19">
        <v>450000</v>
      </c>
      <c r="G200" s="19">
        <v>38864990.142857015</v>
      </c>
      <c r="H200" s="19">
        <v>37487336.857142814</v>
      </c>
      <c r="I200" s="29">
        <v>36201817.171428502</v>
      </c>
      <c r="J200" s="19">
        <v>500000</v>
      </c>
      <c r="K200" s="19">
        <v>43033246.990177721</v>
      </c>
      <c r="L200" s="19">
        <v>39695925.934191838</v>
      </c>
      <c r="M200" s="29">
        <v>40011177.78786958</v>
      </c>
      <c r="N200" s="26">
        <v>550000</v>
      </c>
      <c r="O200" s="26">
        <v>47175581.060242012</v>
      </c>
      <c r="P200" s="19">
        <v>41413640.909745708</v>
      </c>
      <c r="Q200" s="29">
        <v>43772664.199705139</v>
      </c>
      <c r="R200" s="26">
        <v>600000</v>
      </c>
      <c r="S200" s="26">
        <v>51342058.078249127</v>
      </c>
      <c r="T200" s="19">
        <v>42561584.678053036</v>
      </c>
      <c r="U200" s="29">
        <v>47514358.626683101</v>
      </c>
      <c r="V200" s="26">
        <v>650000</v>
      </c>
      <c r="W200" s="26">
        <v>52800000</v>
      </c>
      <c r="X200" s="19">
        <v>43154898.893659264</v>
      </c>
      <c r="Y200" s="29">
        <v>49029348.226705223</v>
      </c>
      <c r="Z200" s="26">
        <v>700000</v>
      </c>
      <c r="AA200" s="26">
        <v>52800000</v>
      </c>
      <c r="AB200" s="19">
        <v>43233138.058168709</v>
      </c>
      <c r="AC200" s="29">
        <v>49029348.226705223</v>
      </c>
      <c r="AD200" s="26">
        <v>750000</v>
      </c>
      <c r="AE200" s="26">
        <v>52800000</v>
      </c>
      <c r="AF200" s="19">
        <v>43233138.058168709</v>
      </c>
      <c r="AG200" s="29">
        <v>49029348.226705223</v>
      </c>
      <c r="AH200" s="26">
        <v>800000</v>
      </c>
      <c r="AI200" s="26">
        <v>52800000</v>
      </c>
      <c r="AJ200" s="19">
        <v>43233138.058168709</v>
      </c>
      <c r="AK200" s="29">
        <v>49029348.226705223</v>
      </c>
      <c r="AL200" s="28">
        <v>14600000</v>
      </c>
      <c r="AM200">
        <v>31800000</v>
      </c>
      <c r="AN200">
        <v>52800000</v>
      </c>
    </row>
    <row r="201" spans="1:40" x14ac:dyDescent="0.2">
      <c r="A201" s="18">
        <v>44377</v>
      </c>
      <c r="B201" s="19">
        <v>0</v>
      </c>
      <c r="C201" s="19">
        <v>0</v>
      </c>
      <c r="D201" s="26" t="e">
        <v>#N/A</v>
      </c>
      <c r="E201" s="29" t="e">
        <v>#N/A</v>
      </c>
      <c r="F201" s="19">
        <v>450000</v>
      </c>
      <c r="G201" s="19">
        <v>38874992.428571299</v>
      </c>
      <c r="H201" s="19">
        <v>37927334.57142853</v>
      </c>
      <c r="I201" s="29">
        <v>36232819.11428564</v>
      </c>
      <c r="J201" s="19">
        <v>500000</v>
      </c>
      <c r="K201" s="19">
        <v>43043249.275892004</v>
      </c>
      <c r="L201" s="19">
        <v>40185923.648477554</v>
      </c>
      <c r="M201" s="29">
        <v>40044679.730726719</v>
      </c>
      <c r="N201" s="26">
        <v>550000</v>
      </c>
      <c r="O201" s="26">
        <v>47185583.345956296</v>
      </c>
      <c r="P201" s="19">
        <v>41953638.624031425</v>
      </c>
      <c r="Q201" s="29">
        <v>43808666.142562278</v>
      </c>
      <c r="R201" s="26">
        <v>600000</v>
      </c>
      <c r="S201" s="26">
        <v>51352060.36396341</v>
      </c>
      <c r="T201" s="19">
        <v>43151582.392338753</v>
      </c>
      <c r="U201" s="29">
        <v>47564610.369261943</v>
      </c>
      <c r="V201" s="26">
        <v>650000</v>
      </c>
      <c r="W201" s="26">
        <v>52800000</v>
      </c>
      <c r="X201" s="19">
        <v>43794896.60794498</v>
      </c>
      <c r="Y201" s="29">
        <v>49058156.947729997</v>
      </c>
      <c r="Z201" s="26">
        <v>700000</v>
      </c>
      <c r="AA201" s="26">
        <v>52800000</v>
      </c>
      <c r="AB201" s="19">
        <v>43903963.548030108</v>
      </c>
      <c r="AC201" s="29">
        <v>49058156.947729997</v>
      </c>
      <c r="AD201" s="26">
        <v>750000</v>
      </c>
      <c r="AE201" s="26">
        <v>52800000</v>
      </c>
      <c r="AF201" s="19">
        <v>43903963.548030108</v>
      </c>
      <c r="AG201" s="29">
        <v>49058156.947729997</v>
      </c>
      <c r="AH201" s="26">
        <v>800000</v>
      </c>
      <c r="AI201" s="26">
        <v>52800000</v>
      </c>
      <c r="AJ201" s="19">
        <v>43903963.548030108</v>
      </c>
      <c r="AK201" s="29">
        <v>49058156.947729997</v>
      </c>
      <c r="AL201" s="28">
        <v>14600000</v>
      </c>
      <c r="AM201">
        <v>31800000</v>
      </c>
      <c r="AN201">
        <v>52800000</v>
      </c>
    </row>
    <row r="202" spans="1:40" x14ac:dyDescent="0.2">
      <c r="A202" s="18">
        <v>44378</v>
      </c>
      <c r="B202" s="19">
        <v>0</v>
      </c>
      <c r="C202" s="19">
        <v>0</v>
      </c>
      <c r="D202" s="26" t="e">
        <v>#N/A</v>
      </c>
      <c r="E202" s="29" t="e">
        <v>#N/A</v>
      </c>
      <c r="F202" s="19">
        <v>450000</v>
      </c>
      <c r="G202" s="19">
        <v>38884994.714285582</v>
      </c>
      <c r="H202" s="19">
        <v>38367332.285714246</v>
      </c>
      <c r="I202" s="29">
        <v>36263821.057142779</v>
      </c>
      <c r="J202" s="19">
        <v>500000</v>
      </c>
      <c r="K202" s="19">
        <v>43053251.561606288</v>
      </c>
      <c r="L202" s="19">
        <v>40675921.362763271</v>
      </c>
      <c r="M202" s="29">
        <v>40078181.673583865</v>
      </c>
      <c r="N202" s="26">
        <v>550000</v>
      </c>
      <c r="O202" s="26">
        <v>47195585.631670579</v>
      </c>
      <c r="P202" s="19">
        <v>42493636.338317141</v>
      </c>
      <c r="Q202" s="29">
        <v>43844668.085419416</v>
      </c>
      <c r="R202" s="26">
        <v>600000</v>
      </c>
      <c r="S202" s="26">
        <v>51362062.649677694</v>
      </c>
      <c r="T202" s="19">
        <v>43741580.106624469</v>
      </c>
      <c r="U202" s="29">
        <v>47611030.99712836</v>
      </c>
      <c r="V202" s="26">
        <v>650000</v>
      </c>
      <c r="W202" s="26">
        <v>52800000</v>
      </c>
      <c r="X202" s="19">
        <v>44434894.322230697</v>
      </c>
      <c r="Y202" s="29">
        <v>49087191.028443739</v>
      </c>
      <c r="Z202" s="26">
        <v>700000</v>
      </c>
      <c r="AA202" s="26">
        <v>52800000</v>
      </c>
      <c r="AB202" s="19">
        <v>44579296.231670827</v>
      </c>
      <c r="AC202" s="29">
        <v>49087191.028443739</v>
      </c>
      <c r="AD202" s="26">
        <v>750000</v>
      </c>
      <c r="AE202" s="26">
        <v>52800000</v>
      </c>
      <c r="AF202" s="19">
        <v>44579296.231670827</v>
      </c>
      <c r="AG202" s="29">
        <v>49087191.028443739</v>
      </c>
      <c r="AH202" s="26">
        <v>800000</v>
      </c>
      <c r="AI202" s="26">
        <v>52800000</v>
      </c>
      <c r="AJ202" s="19">
        <v>44579296.231670827</v>
      </c>
      <c r="AK202" s="29">
        <v>49087191.028443739</v>
      </c>
      <c r="AL202" s="28">
        <v>14600000</v>
      </c>
      <c r="AM202">
        <v>31800000</v>
      </c>
      <c r="AN202">
        <v>52800000</v>
      </c>
    </row>
    <row r="203" spans="1:40" x14ac:dyDescent="0.2">
      <c r="A203" s="18">
        <v>44379</v>
      </c>
      <c r="B203" s="19">
        <v>0</v>
      </c>
      <c r="C203" s="19">
        <v>0</v>
      </c>
      <c r="D203" s="26" t="e">
        <v>#N/A</v>
      </c>
      <c r="E203" s="29" t="e">
        <v>#N/A</v>
      </c>
      <c r="F203" s="19">
        <v>450000</v>
      </c>
      <c r="G203" s="19">
        <v>38894996.999999866</v>
      </c>
      <c r="H203" s="19">
        <v>38367332.285714246</v>
      </c>
      <c r="I203" s="29">
        <v>36294822.999999918</v>
      </c>
      <c r="J203" s="19">
        <v>500000</v>
      </c>
      <c r="K203" s="19">
        <v>43063253.847320572</v>
      </c>
      <c r="L203" s="19">
        <v>41165919.077048987</v>
      </c>
      <c r="M203" s="29">
        <v>40111683.616441004</v>
      </c>
      <c r="N203" s="26">
        <v>550000</v>
      </c>
      <c r="O203" s="26">
        <v>47205587.917384863</v>
      </c>
      <c r="P203" s="19">
        <v>43033634.052602857</v>
      </c>
      <c r="Q203" s="29">
        <v>43880670.028276555</v>
      </c>
      <c r="R203" s="26">
        <v>600000</v>
      </c>
      <c r="S203" s="26">
        <v>51372064.935391977</v>
      </c>
      <c r="T203" s="19">
        <v>44331577.820910186</v>
      </c>
      <c r="U203" s="29">
        <v>47653620.51028236</v>
      </c>
      <c r="V203" s="26">
        <v>650000</v>
      </c>
      <c r="W203" s="26">
        <v>52800000</v>
      </c>
      <c r="X203" s="19">
        <v>45074892.036516413</v>
      </c>
      <c r="Y203" s="29">
        <v>49116450.468846448</v>
      </c>
      <c r="Z203" s="26">
        <v>700000</v>
      </c>
      <c r="AA203" s="26">
        <v>52800000</v>
      </c>
      <c r="AB203" s="19">
        <v>45259136.109090894</v>
      </c>
      <c r="AC203" s="29">
        <v>49116450.468846448</v>
      </c>
      <c r="AD203" s="26">
        <v>750000</v>
      </c>
      <c r="AE203" s="26">
        <v>52800000</v>
      </c>
      <c r="AF203" s="19">
        <v>45259136.109090894</v>
      </c>
      <c r="AG203" s="29">
        <v>49116450.468846448</v>
      </c>
      <c r="AH203" s="26">
        <v>800000</v>
      </c>
      <c r="AI203" s="26">
        <v>52800000</v>
      </c>
      <c r="AJ203" s="19">
        <v>45259136.109090894</v>
      </c>
      <c r="AK203" s="29">
        <v>49116450.468846448</v>
      </c>
      <c r="AL203" s="28">
        <v>14600000</v>
      </c>
      <c r="AM203">
        <v>31800000</v>
      </c>
      <c r="AN203">
        <v>52800000</v>
      </c>
    </row>
    <row r="204" spans="1:40" x14ac:dyDescent="0.2">
      <c r="A204" s="18">
        <v>44380</v>
      </c>
      <c r="B204" s="19">
        <v>0</v>
      </c>
      <c r="C204" s="19">
        <v>0</v>
      </c>
      <c r="D204" s="26" t="e">
        <v>#N/A</v>
      </c>
      <c r="E204" s="29" t="e">
        <v>#N/A</v>
      </c>
      <c r="F204" s="19">
        <v>450000</v>
      </c>
      <c r="G204" s="19">
        <v>39314996.999999866</v>
      </c>
      <c r="H204" s="19">
        <v>38367332.285714246</v>
      </c>
      <c r="I204" s="29">
        <v>36325824.942857057</v>
      </c>
      <c r="J204" s="19">
        <v>500000</v>
      </c>
      <c r="K204" s="19">
        <v>43073256.133034855</v>
      </c>
      <c r="L204" s="19">
        <v>41655916.791334704</v>
      </c>
      <c r="M204" s="29">
        <v>40145185.55929815</v>
      </c>
      <c r="N204" s="26">
        <v>550000</v>
      </c>
      <c r="O204" s="26">
        <v>47215590.203099146</v>
      </c>
      <c r="P204" s="19">
        <v>43573631.766888574</v>
      </c>
      <c r="Q204" s="29">
        <v>43916671.971133694</v>
      </c>
      <c r="R204" s="26">
        <v>600000</v>
      </c>
      <c r="S204" s="26">
        <v>51382067.221106261</v>
      </c>
      <c r="T204" s="19">
        <v>44921575.535195902</v>
      </c>
      <c r="U204" s="29">
        <v>47692378.908723913</v>
      </c>
      <c r="V204" s="26">
        <v>650000</v>
      </c>
      <c r="W204" s="26">
        <v>52800000</v>
      </c>
      <c r="X204" s="19">
        <v>45714889.75080213</v>
      </c>
      <c r="Y204" s="29">
        <v>49145935.268938117</v>
      </c>
      <c r="Z204" s="26">
        <v>700000</v>
      </c>
      <c r="AA204" s="26">
        <v>52800000</v>
      </c>
      <c r="AB204" s="19">
        <v>45943483.180290282</v>
      </c>
      <c r="AC204" s="29">
        <v>49145935.268938117</v>
      </c>
      <c r="AD204" s="26">
        <v>750000</v>
      </c>
      <c r="AE204" s="26">
        <v>52800000</v>
      </c>
      <c r="AF204" s="19">
        <v>45943483.180290282</v>
      </c>
      <c r="AG204" s="29">
        <v>49145935.268938117</v>
      </c>
      <c r="AH204" s="26">
        <v>800000</v>
      </c>
      <c r="AI204" s="26">
        <v>52800000</v>
      </c>
      <c r="AJ204" s="19">
        <v>45943483.180290282</v>
      </c>
      <c r="AK204" s="29">
        <v>49145935.268938117</v>
      </c>
      <c r="AL204" s="28">
        <v>14600000</v>
      </c>
      <c r="AM204">
        <v>31800000</v>
      </c>
      <c r="AN204">
        <v>52800000</v>
      </c>
    </row>
    <row r="205" spans="1:40" x14ac:dyDescent="0.2">
      <c r="A205" s="18">
        <v>44381</v>
      </c>
      <c r="B205" s="19">
        <v>0</v>
      </c>
      <c r="C205" s="19">
        <v>0</v>
      </c>
      <c r="D205" s="26" t="e">
        <v>#N/A</v>
      </c>
      <c r="E205" s="29" t="e">
        <v>#N/A</v>
      </c>
      <c r="F205" s="19">
        <v>450000</v>
      </c>
      <c r="G205" s="19">
        <v>39734996.999999866</v>
      </c>
      <c r="H205" s="19">
        <v>38367332.285714246</v>
      </c>
      <c r="I205" s="29">
        <v>36356826.885714203</v>
      </c>
      <c r="J205" s="19">
        <v>500000</v>
      </c>
      <c r="K205" s="19">
        <v>43083258.418749139</v>
      </c>
      <c r="L205" s="19">
        <v>42145914.50562042</v>
      </c>
      <c r="M205" s="29">
        <v>40178687.502155289</v>
      </c>
      <c r="N205" s="26">
        <v>550000</v>
      </c>
      <c r="O205" s="26">
        <v>47225592.48881343</v>
      </c>
      <c r="P205" s="19">
        <v>44113629.48117429</v>
      </c>
      <c r="Q205" s="29">
        <v>43952673.913990848</v>
      </c>
      <c r="R205" s="26">
        <v>600000</v>
      </c>
      <c r="S205" s="26">
        <v>51392069.506820545</v>
      </c>
      <c r="T205" s="19">
        <v>45511573.249481618</v>
      </c>
      <c r="U205" s="29">
        <v>47727306.192453042</v>
      </c>
      <c r="V205" s="26">
        <v>650000</v>
      </c>
      <c r="W205" s="26">
        <v>52800000</v>
      </c>
      <c r="X205" s="19">
        <v>46354887.465087846</v>
      </c>
      <c r="Y205" s="29">
        <v>49175645.428718761</v>
      </c>
      <c r="Z205" s="26">
        <v>700000</v>
      </c>
      <c r="AA205" s="26">
        <v>52800000</v>
      </c>
      <c r="AB205" s="19">
        <v>46632337.445268989</v>
      </c>
      <c r="AC205" s="29">
        <v>49175645.428718761</v>
      </c>
      <c r="AD205" s="26">
        <v>750000</v>
      </c>
      <c r="AE205" s="26">
        <v>52800000</v>
      </c>
      <c r="AF205" s="19">
        <v>46632337.445268989</v>
      </c>
      <c r="AG205" s="29">
        <v>49175645.428718761</v>
      </c>
      <c r="AH205" s="26">
        <v>800000</v>
      </c>
      <c r="AI205" s="26">
        <v>52800000</v>
      </c>
      <c r="AJ205" s="19">
        <v>46632337.445268989</v>
      </c>
      <c r="AK205" s="29">
        <v>49175645.428718761</v>
      </c>
      <c r="AL205" s="28">
        <v>14600000</v>
      </c>
      <c r="AM205">
        <v>31800000</v>
      </c>
      <c r="AN205">
        <v>52800000</v>
      </c>
    </row>
    <row r="206" spans="1:40" x14ac:dyDescent="0.2">
      <c r="A206" s="18">
        <v>44382</v>
      </c>
      <c r="B206" s="19">
        <v>0</v>
      </c>
      <c r="C206" s="19">
        <v>0</v>
      </c>
      <c r="D206" s="26" t="e">
        <v>#N/A</v>
      </c>
      <c r="E206" s="29" t="e">
        <v>#N/A</v>
      </c>
      <c r="F206" s="19">
        <v>450000</v>
      </c>
      <c r="G206" s="19">
        <v>40154996.999999866</v>
      </c>
      <c r="H206" s="19">
        <v>38367332.285714246</v>
      </c>
      <c r="I206" s="29">
        <v>36387828.828571342</v>
      </c>
      <c r="J206" s="19">
        <v>500000</v>
      </c>
      <c r="K206" s="19">
        <v>43093260.704463422</v>
      </c>
      <c r="L206" s="19">
        <v>42145914.50562042</v>
      </c>
      <c r="M206" s="29">
        <v>40212189.445012428</v>
      </c>
      <c r="N206" s="26">
        <v>550000</v>
      </c>
      <c r="O206" s="26">
        <v>47235594.774527714</v>
      </c>
      <c r="P206" s="19">
        <v>44653627.195460007</v>
      </c>
      <c r="Q206" s="29">
        <v>43988675.856847987</v>
      </c>
      <c r="R206" s="26">
        <v>600000</v>
      </c>
      <c r="S206" s="26">
        <v>51402071.792534828</v>
      </c>
      <c r="T206" s="19">
        <v>46101570.963767335</v>
      </c>
      <c r="U206" s="29">
        <v>47758402.361469753</v>
      </c>
      <c r="V206" s="26">
        <v>650000</v>
      </c>
      <c r="W206" s="26">
        <v>52800000</v>
      </c>
      <c r="X206" s="19">
        <v>46994885.179373562</v>
      </c>
      <c r="Y206" s="29">
        <v>49205580.948188365</v>
      </c>
      <c r="Z206" s="26">
        <v>700000</v>
      </c>
      <c r="AA206" s="26">
        <v>52800000</v>
      </c>
      <c r="AB206" s="19">
        <v>47325698.904027045</v>
      </c>
      <c r="AC206" s="29">
        <v>49205580.948188365</v>
      </c>
      <c r="AD206" s="26">
        <v>750000</v>
      </c>
      <c r="AE206" s="26">
        <v>52800000</v>
      </c>
      <c r="AF206" s="19">
        <v>47325698.904027045</v>
      </c>
      <c r="AG206" s="29">
        <v>49205580.948188365</v>
      </c>
      <c r="AH206" s="26">
        <v>800000</v>
      </c>
      <c r="AI206" s="26">
        <v>52800000</v>
      </c>
      <c r="AJ206" s="19">
        <v>47325698.904027045</v>
      </c>
      <c r="AK206" s="29">
        <v>49205580.948188365</v>
      </c>
      <c r="AL206" s="28">
        <v>14600000</v>
      </c>
      <c r="AM206">
        <v>31800000</v>
      </c>
      <c r="AN206">
        <v>52800000</v>
      </c>
    </row>
    <row r="207" spans="1:40" x14ac:dyDescent="0.2">
      <c r="A207" s="18">
        <v>44383</v>
      </c>
      <c r="B207" s="19">
        <v>0</v>
      </c>
      <c r="C207" s="19">
        <v>0</v>
      </c>
      <c r="D207" s="26" t="e">
        <v>#N/A</v>
      </c>
      <c r="E207" s="29" t="e">
        <v>#N/A</v>
      </c>
      <c r="F207" s="19">
        <v>450000</v>
      </c>
      <c r="G207" s="19">
        <v>40574996.999999866</v>
      </c>
      <c r="H207" s="19">
        <v>38367332.285714246</v>
      </c>
      <c r="I207" s="29">
        <v>36418830.771428481</v>
      </c>
      <c r="J207" s="19">
        <v>500000</v>
      </c>
      <c r="K207" s="19">
        <v>43513260.704463422</v>
      </c>
      <c r="L207" s="19">
        <v>42145914.50562042</v>
      </c>
      <c r="M207" s="29">
        <v>40245691.387869567</v>
      </c>
      <c r="N207" s="26">
        <v>550000</v>
      </c>
      <c r="O207" s="26">
        <v>47245597.060241997</v>
      </c>
      <c r="P207" s="19">
        <v>45193624.909745723</v>
      </c>
      <c r="Q207" s="29">
        <v>44024677.799705125</v>
      </c>
      <c r="R207" s="26">
        <v>600000</v>
      </c>
      <c r="S207" s="26">
        <v>51412074.078249112</v>
      </c>
      <c r="T207" s="19">
        <v>46691568.678053051</v>
      </c>
      <c r="U207" s="29">
        <v>47796904.304326892</v>
      </c>
      <c r="V207" s="26">
        <v>650000</v>
      </c>
      <c r="W207" s="26">
        <v>52800000</v>
      </c>
      <c r="X207" s="19">
        <v>47634882.893659279</v>
      </c>
      <c r="Y207" s="29">
        <v>49235741.827346936</v>
      </c>
      <c r="Z207" s="26">
        <v>700000</v>
      </c>
      <c r="AA207" s="26">
        <v>52800000</v>
      </c>
      <c r="AB207" s="19">
        <v>48023567.55656442</v>
      </c>
      <c r="AC207" s="29">
        <v>49235741.827346936</v>
      </c>
      <c r="AD207" s="26">
        <v>750000</v>
      </c>
      <c r="AE207" s="26">
        <v>52800000</v>
      </c>
      <c r="AF207" s="19">
        <v>48023567.55656442</v>
      </c>
      <c r="AG207" s="29">
        <v>49235741.827346936</v>
      </c>
      <c r="AH207" s="26">
        <v>800000</v>
      </c>
      <c r="AI207" s="26">
        <v>52800000</v>
      </c>
      <c r="AJ207" s="19">
        <v>48023567.55656442</v>
      </c>
      <c r="AK207" s="29">
        <v>49235741.827346936</v>
      </c>
      <c r="AL207" s="28">
        <v>14600000</v>
      </c>
      <c r="AM207">
        <v>31800000</v>
      </c>
      <c r="AN207">
        <v>52800000</v>
      </c>
    </row>
    <row r="208" spans="1:40" x14ac:dyDescent="0.2">
      <c r="A208" s="18">
        <v>44384</v>
      </c>
      <c r="B208" s="19">
        <v>0</v>
      </c>
      <c r="C208" s="19">
        <v>0</v>
      </c>
      <c r="D208" s="26" t="e">
        <v>#N/A</v>
      </c>
      <c r="E208" s="29" t="e">
        <v>#N/A</v>
      </c>
      <c r="F208" s="19">
        <v>450000</v>
      </c>
      <c r="G208" s="19">
        <v>40994996.999999866</v>
      </c>
      <c r="H208" s="19">
        <v>38367332.285714246</v>
      </c>
      <c r="I208" s="29">
        <v>36449832.71428562</v>
      </c>
      <c r="J208" s="19">
        <v>500000</v>
      </c>
      <c r="K208" s="19">
        <v>43933260.704463422</v>
      </c>
      <c r="L208" s="19">
        <v>42145914.50562042</v>
      </c>
      <c r="M208" s="29">
        <v>40279193.330726705</v>
      </c>
      <c r="N208" s="26">
        <v>550000</v>
      </c>
      <c r="O208" s="26">
        <v>47255599.345956281</v>
      </c>
      <c r="P208" s="19">
        <v>45733622.624031439</v>
      </c>
      <c r="Q208" s="29">
        <v>44060679.742562264</v>
      </c>
      <c r="R208" s="26">
        <v>600000</v>
      </c>
      <c r="S208" s="26">
        <v>51422076.363963395</v>
      </c>
      <c r="T208" s="19">
        <v>47281566.392338768</v>
      </c>
      <c r="U208" s="29">
        <v>47835406.247184031</v>
      </c>
      <c r="V208" s="26">
        <v>650000</v>
      </c>
      <c r="W208" s="26">
        <v>52800000</v>
      </c>
      <c r="X208" s="19">
        <v>48274880.607944995</v>
      </c>
      <c r="Y208" s="29">
        <v>49266128.066194475</v>
      </c>
      <c r="Z208" s="26">
        <v>700000</v>
      </c>
      <c r="AA208" s="26">
        <v>52800000</v>
      </c>
      <c r="AB208" s="19">
        <v>48713565.270850137</v>
      </c>
      <c r="AC208" s="29">
        <v>49266128.066194475</v>
      </c>
      <c r="AD208" s="26">
        <v>750000</v>
      </c>
      <c r="AE208" s="26">
        <v>52800000</v>
      </c>
      <c r="AF208" s="19">
        <v>48725943.402881116</v>
      </c>
      <c r="AG208" s="29">
        <v>49266128.066194475</v>
      </c>
      <c r="AH208" s="26">
        <v>800000</v>
      </c>
      <c r="AI208" s="26">
        <v>52800000</v>
      </c>
      <c r="AJ208" s="19">
        <v>48725943.402881116</v>
      </c>
      <c r="AK208" s="29">
        <v>49266128.066194475</v>
      </c>
      <c r="AL208" s="28">
        <v>14600000</v>
      </c>
      <c r="AM208">
        <v>31800000</v>
      </c>
      <c r="AN208">
        <v>52800000</v>
      </c>
    </row>
    <row r="209" spans="1:40" x14ac:dyDescent="0.2">
      <c r="A209" s="18">
        <v>44385</v>
      </c>
      <c r="B209" s="19">
        <v>0</v>
      </c>
      <c r="C209" s="19">
        <v>0</v>
      </c>
      <c r="D209" s="26" t="e">
        <v>#N/A</v>
      </c>
      <c r="E209" s="29" t="e">
        <v>#N/A</v>
      </c>
      <c r="F209" s="19">
        <v>450000</v>
      </c>
      <c r="G209" s="19">
        <v>41414996.999999866</v>
      </c>
      <c r="H209" s="19">
        <v>38367332.285714246</v>
      </c>
      <c r="I209" s="29">
        <v>36480834.657142758</v>
      </c>
      <c r="J209" s="19">
        <v>500000</v>
      </c>
      <c r="K209" s="19">
        <v>44353260.704463422</v>
      </c>
      <c r="L209" s="19">
        <v>42145914.50562042</v>
      </c>
      <c r="M209" s="29">
        <v>40312695.273583852</v>
      </c>
      <c r="N209" s="26">
        <v>550000</v>
      </c>
      <c r="O209" s="26">
        <v>47265601.631670564</v>
      </c>
      <c r="P209" s="19">
        <v>46273620.338317156</v>
      </c>
      <c r="Q209" s="29">
        <v>44096681.685419403</v>
      </c>
      <c r="R209" s="26">
        <v>600000</v>
      </c>
      <c r="S209" s="26">
        <v>51432078.649677679</v>
      </c>
      <c r="T209" s="19">
        <v>47871564.106624484</v>
      </c>
      <c r="U209" s="29">
        <v>47873908.19004117</v>
      </c>
      <c r="V209" s="26">
        <v>650000</v>
      </c>
      <c r="W209" s="26">
        <v>52800000</v>
      </c>
      <c r="X209" s="19">
        <v>48914878.322230712</v>
      </c>
      <c r="Y209" s="29">
        <v>49296739.664730981</v>
      </c>
      <c r="Z209" s="26">
        <v>700000</v>
      </c>
      <c r="AA209" s="26">
        <v>52800000</v>
      </c>
      <c r="AB209" s="19">
        <v>49403562.985135853</v>
      </c>
      <c r="AC209" s="29">
        <v>49296739.664730981</v>
      </c>
      <c r="AD209" s="26">
        <v>750000</v>
      </c>
      <c r="AE209" s="26">
        <v>52800000</v>
      </c>
      <c r="AF209" s="19">
        <v>49432826.44297716</v>
      </c>
      <c r="AG209" s="29">
        <v>49296739.664730981</v>
      </c>
      <c r="AH209" s="26">
        <v>800000</v>
      </c>
      <c r="AI209" s="26">
        <v>52800000</v>
      </c>
      <c r="AJ209" s="19">
        <v>49432826.44297716</v>
      </c>
      <c r="AK209" s="29">
        <v>49296739.664730981</v>
      </c>
      <c r="AL209" s="28">
        <v>14600000</v>
      </c>
      <c r="AM209">
        <v>31800000</v>
      </c>
      <c r="AN209">
        <v>52800000</v>
      </c>
    </row>
    <row r="210" spans="1:40" x14ac:dyDescent="0.2">
      <c r="A210" s="18">
        <v>44386</v>
      </c>
      <c r="B210" s="19">
        <v>0</v>
      </c>
      <c r="C210" s="19">
        <v>0</v>
      </c>
      <c r="D210" s="26" t="e">
        <v>#N/A</v>
      </c>
      <c r="E210" s="29" t="e">
        <v>#N/A</v>
      </c>
      <c r="F210" s="19">
        <v>450000</v>
      </c>
      <c r="G210" s="19">
        <v>41834996.999999866</v>
      </c>
      <c r="H210" s="19">
        <v>38367332.285714246</v>
      </c>
      <c r="I210" s="29">
        <v>36511836.599999905</v>
      </c>
      <c r="J210" s="19">
        <v>500000</v>
      </c>
      <c r="K210" s="19">
        <v>44773260.704463422</v>
      </c>
      <c r="L210" s="19">
        <v>42145914.50562042</v>
      </c>
      <c r="M210" s="29">
        <v>40346197.216440991</v>
      </c>
      <c r="N210" s="26">
        <v>550000</v>
      </c>
      <c r="O210" s="26">
        <v>47275603.917384848</v>
      </c>
      <c r="P210" s="19">
        <v>46273620.338317156</v>
      </c>
      <c r="Q210" s="29">
        <v>44132683.628276549</v>
      </c>
      <c r="R210" s="26">
        <v>600000</v>
      </c>
      <c r="S210" s="26">
        <v>51442080.935391963</v>
      </c>
      <c r="T210" s="19">
        <v>48461561.8209102</v>
      </c>
      <c r="U210" s="29">
        <v>47912410.132898316</v>
      </c>
      <c r="V210" s="26">
        <v>650000</v>
      </c>
      <c r="W210" s="26">
        <v>52800000</v>
      </c>
      <c r="X210" s="19">
        <v>49554876.036516428</v>
      </c>
      <c r="Y210" s="29">
        <v>49327576.622956455</v>
      </c>
      <c r="Z210" s="26">
        <v>700000</v>
      </c>
      <c r="AA210" s="26">
        <v>52800000</v>
      </c>
      <c r="AB210" s="19">
        <v>50093560.69942157</v>
      </c>
      <c r="AC210" s="29">
        <v>49327576.622956455</v>
      </c>
      <c r="AD210" s="26">
        <v>750000</v>
      </c>
      <c r="AE210" s="26">
        <v>52800000</v>
      </c>
      <c r="AF210" s="19">
        <v>50144216.676852524</v>
      </c>
      <c r="AG210" s="29">
        <v>49327576.622956455</v>
      </c>
      <c r="AH210" s="26">
        <v>800000</v>
      </c>
      <c r="AI210" s="26">
        <v>52800000</v>
      </c>
      <c r="AJ210" s="19">
        <v>50144216.676852524</v>
      </c>
      <c r="AK210" s="29">
        <v>49327576.622956455</v>
      </c>
      <c r="AL210" s="28">
        <v>14600000</v>
      </c>
      <c r="AM210">
        <v>31800000</v>
      </c>
      <c r="AN210">
        <v>52800000</v>
      </c>
    </row>
    <row r="211" spans="1:40" x14ac:dyDescent="0.2">
      <c r="A211" s="18">
        <v>44387</v>
      </c>
      <c r="B211" s="19">
        <v>0</v>
      </c>
      <c r="C211" s="19">
        <v>0</v>
      </c>
      <c r="D211" s="26" t="e">
        <v>#N/A</v>
      </c>
      <c r="E211" s="29" t="e">
        <v>#N/A</v>
      </c>
      <c r="F211" s="19">
        <v>450000</v>
      </c>
      <c r="G211" s="19">
        <v>42254996.999999866</v>
      </c>
      <c r="H211" s="19">
        <v>38367332.285714246</v>
      </c>
      <c r="I211" s="29">
        <v>36542838.542857051</v>
      </c>
      <c r="J211" s="19">
        <v>500000</v>
      </c>
      <c r="K211" s="19">
        <v>45193260.704463422</v>
      </c>
      <c r="L211" s="19">
        <v>42145914.50562042</v>
      </c>
      <c r="M211" s="29">
        <v>40379699.159298129</v>
      </c>
      <c r="N211" s="26">
        <v>550000</v>
      </c>
      <c r="O211" s="26">
        <v>47695603.917384848</v>
      </c>
      <c r="P211" s="19">
        <v>46273620.338317156</v>
      </c>
      <c r="Q211" s="29">
        <v>44168685.571133688</v>
      </c>
      <c r="R211" s="26">
        <v>600000</v>
      </c>
      <c r="S211" s="26">
        <v>51452083.221106246</v>
      </c>
      <c r="T211" s="19">
        <v>49051559.535195917</v>
      </c>
      <c r="U211" s="29">
        <v>47950912.075755462</v>
      </c>
      <c r="V211" s="26">
        <v>650000</v>
      </c>
      <c r="W211" s="26">
        <v>52800000</v>
      </c>
      <c r="X211" s="19">
        <v>50194873.750802144</v>
      </c>
      <c r="Y211" s="29">
        <v>49358638.940870889</v>
      </c>
      <c r="Z211" s="26">
        <v>700000</v>
      </c>
      <c r="AA211" s="26">
        <v>52800000</v>
      </c>
      <c r="AB211" s="19">
        <v>50783558.413707286</v>
      </c>
      <c r="AC211" s="29">
        <v>49358638.940870889</v>
      </c>
      <c r="AD211" s="26">
        <v>750000</v>
      </c>
      <c r="AE211" s="26">
        <v>52800000</v>
      </c>
      <c r="AF211" s="19">
        <v>50860114.104507208</v>
      </c>
      <c r="AG211" s="29">
        <v>49358638.940870889</v>
      </c>
      <c r="AH211" s="26">
        <v>800000</v>
      </c>
      <c r="AI211" s="26">
        <v>52800000</v>
      </c>
      <c r="AJ211" s="19">
        <v>50860114.104507208</v>
      </c>
      <c r="AK211" s="29">
        <v>49358638.940870889</v>
      </c>
      <c r="AL211" s="28">
        <v>14600000</v>
      </c>
      <c r="AM211">
        <v>31800000</v>
      </c>
      <c r="AN211">
        <v>52800000</v>
      </c>
    </row>
    <row r="212" spans="1:40" x14ac:dyDescent="0.2">
      <c r="A212" s="18">
        <v>44388</v>
      </c>
      <c r="B212" s="19">
        <v>0</v>
      </c>
      <c r="C212" s="19">
        <v>0</v>
      </c>
      <c r="D212" s="26" t="e">
        <v>#N/A</v>
      </c>
      <c r="E212" s="29" t="e">
        <v>#N/A</v>
      </c>
      <c r="F212" s="19">
        <v>450000</v>
      </c>
      <c r="G212" s="19">
        <v>42674996.999999866</v>
      </c>
      <c r="H212" s="19">
        <v>38367332.285714246</v>
      </c>
      <c r="I212" s="29">
        <v>36573840.48571419</v>
      </c>
      <c r="J212" s="19">
        <v>500000</v>
      </c>
      <c r="K212" s="19">
        <v>45613260.704463422</v>
      </c>
      <c r="L212" s="19">
        <v>42145914.50562042</v>
      </c>
      <c r="M212" s="29">
        <v>40413201.102155268</v>
      </c>
      <c r="N212" s="26">
        <v>550000</v>
      </c>
      <c r="O212" s="26">
        <v>48115603.917384848</v>
      </c>
      <c r="P212" s="19">
        <v>46273620.338317156</v>
      </c>
      <c r="Q212" s="29">
        <v>44204687.513990827</v>
      </c>
      <c r="R212" s="26">
        <v>600000</v>
      </c>
      <c r="S212" s="26">
        <v>51462085.50682053</v>
      </c>
      <c r="T212" s="19">
        <v>49641557.249481633</v>
      </c>
      <c r="U212" s="29">
        <v>47989414.018612601</v>
      </c>
      <c r="V212" s="26">
        <v>650000</v>
      </c>
      <c r="W212" s="26">
        <v>52800000</v>
      </c>
      <c r="X212" s="19">
        <v>50834871.465087861</v>
      </c>
      <c r="Y212" s="29">
        <v>49389926.618474297</v>
      </c>
      <c r="Z212" s="26">
        <v>700000</v>
      </c>
      <c r="AA212" s="26">
        <v>52800000</v>
      </c>
      <c r="AB212" s="19">
        <v>51473556.127993003</v>
      </c>
      <c r="AC212" s="29">
        <v>49389926.618474297</v>
      </c>
      <c r="AD212" s="26">
        <v>750000</v>
      </c>
      <c r="AE212" s="26">
        <v>52800000</v>
      </c>
      <c r="AF212" s="19">
        <v>51580518.725941241</v>
      </c>
      <c r="AG212" s="29">
        <v>49389926.618474297</v>
      </c>
      <c r="AH212" s="26">
        <v>800000</v>
      </c>
      <c r="AI212" s="26">
        <v>52800000</v>
      </c>
      <c r="AJ212" s="19">
        <v>51580518.725941241</v>
      </c>
      <c r="AK212" s="29">
        <v>49389926.618474297</v>
      </c>
      <c r="AL212" s="28">
        <v>14600000</v>
      </c>
      <c r="AM212">
        <v>31800000</v>
      </c>
      <c r="AN212">
        <v>52800000</v>
      </c>
    </row>
    <row r="213" spans="1:40" x14ac:dyDescent="0.2">
      <c r="A213" s="18">
        <v>44389</v>
      </c>
      <c r="B213" s="19">
        <v>0</v>
      </c>
      <c r="C213" s="19">
        <v>0</v>
      </c>
      <c r="D213" s="26" t="e">
        <v>#N/A</v>
      </c>
      <c r="E213" s="29" t="e">
        <v>#N/A</v>
      </c>
      <c r="F213" s="19">
        <v>450000</v>
      </c>
      <c r="G213" s="19">
        <v>43094996.999999866</v>
      </c>
      <c r="H213" s="19">
        <v>38367332.285714246</v>
      </c>
      <c r="I213" s="29">
        <v>36604842.428571329</v>
      </c>
      <c r="J213" s="19">
        <v>500000</v>
      </c>
      <c r="K213" s="19">
        <v>46033260.704463422</v>
      </c>
      <c r="L213" s="19">
        <v>42145914.50562042</v>
      </c>
      <c r="M213" s="29">
        <v>40446703.045012414</v>
      </c>
      <c r="N213" s="26">
        <v>550000</v>
      </c>
      <c r="O213" s="26">
        <v>48535603.917384848</v>
      </c>
      <c r="P213" s="19">
        <v>46273620.338317156</v>
      </c>
      <c r="Q213" s="29">
        <v>44240689.456847966</v>
      </c>
      <c r="R213" s="26">
        <v>600000</v>
      </c>
      <c r="S213" s="26">
        <v>51472087.792534813</v>
      </c>
      <c r="T213" s="19">
        <v>50231554.96376735</v>
      </c>
      <c r="U213" s="29">
        <v>48027915.96146974</v>
      </c>
      <c r="V213" s="26">
        <v>650000</v>
      </c>
      <c r="W213" s="26">
        <v>52800000</v>
      </c>
      <c r="X213" s="19">
        <v>51474869.179373577</v>
      </c>
      <c r="Y213" s="29">
        <v>49421439.655766666</v>
      </c>
      <c r="Z213" s="26">
        <v>700000</v>
      </c>
      <c r="AA213" s="26">
        <v>52800000</v>
      </c>
      <c r="AB213" s="19">
        <v>52163553.842278719</v>
      </c>
      <c r="AC213" s="29">
        <v>49421439.655766666</v>
      </c>
      <c r="AD213" s="26">
        <v>750000</v>
      </c>
      <c r="AE213" s="26">
        <v>52800000</v>
      </c>
      <c r="AF213" s="19">
        <v>52305430.541154593</v>
      </c>
      <c r="AG213" s="29">
        <v>49421439.655766666</v>
      </c>
      <c r="AH213" s="26">
        <v>800000</v>
      </c>
      <c r="AI213" s="26">
        <v>52800000</v>
      </c>
      <c r="AJ213" s="19">
        <v>52305430.541154593</v>
      </c>
      <c r="AK213" s="29">
        <v>49421439.655766666</v>
      </c>
      <c r="AL213" s="28">
        <v>14600000</v>
      </c>
      <c r="AM213">
        <v>31800000</v>
      </c>
      <c r="AN213">
        <v>52800000</v>
      </c>
    </row>
    <row r="214" spans="1:40" x14ac:dyDescent="0.2">
      <c r="A214" s="18">
        <v>44390</v>
      </c>
      <c r="B214" s="19">
        <v>0</v>
      </c>
      <c r="C214" s="19">
        <v>0</v>
      </c>
      <c r="D214" s="26" t="e">
        <v>#N/A</v>
      </c>
      <c r="E214" s="29" t="e">
        <v>#N/A</v>
      </c>
      <c r="F214" s="19">
        <v>450000</v>
      </c>
      <c r="G214" s="19">
        <v>43514996.999999866</v>
      </c>
      <c r="H214" s="19">
        <v>38367332.285714246</v>
      </c>
      <c r="I214" s="29">
        <v>36635844.371428467</v>
      </c>
      <c r="J214" s="19">
        <v>500000</v>
      </c>
      <c r="K214" s="19">
        <v>46453260.704463422</v>
      </c>
      <c r="L214" s="19">
        <v>42145914.50562042</v>
      </c>
      <c r="M214" s="29">
        <v>40480204.987869561</v>
      </c>
      <c r="N214" s="26">
        <v>550000</v>
      </c>
      <c r="O214" s="26">
        <v>48955603.917384848</v>
      </c>
      <c r="P214" s="19">
        <v>46273620.338317156</v>
      </c>
      <c r="Q214" s="29">
        <v>44276691.399705105</v>
      </c>
      <c r="R214" s="26">
        <v>600000</v>
      </c>
      <c r="S214" s="26">
        <v>51482090.078249097</v>
      </c>
      <c r="T214" s="19">
        <v>50821552.678053066</v>
      </c>
      <c r="U214" s="29">
        <v>48066417.904326878</v>
      </c>
      <c r="V214" s="26">
        <v>650000</v>
      </c>
      <c r="W214" s="26">
        <v>52800000</v>
      </c>
      <c r="X214" s="19">
        <v>52114866.893659294</v>
      </c>
      <c r="Y214" s="29">
        <v>49453178.05274801</v>
      </c>
      <c r="Z214" s="26">
        <v>700000</v>
      </c>
      <c r="AA214" s="26">
        <v>52800000</v>
      </c>
      <c r="AB214" s="19">
        <v>52800000</v>
      </c>
      <c r="AC214" s="29">
        <v>49453178.05274801</v>
      </c>
      <c r="AD214" s="26">
        <v>750000</v>
      </c>
      <c r="AE214" s="26">
        <v>52800000</v>
      </c>
      <c r="AF214" s="19">
        <v>52800000</v>
      </c>
      <c r="AG214" s="29">
        <v>49453178.05274801</v>
      </c>
      <c r="AH214" s="26">
        <v>800000</v>
      </c>
      <c r="AI214" s="26">
        <v>52800000</v>
      </c>
      <c r="AJ214" s="19">
        <v>52800000</v>
      </c>
      <c r="AK214" s="29">
        <v>49453178.05274801</v>
      </c>
      <c r="AL214" s="28">
        <v>14600000</v>
      </c>
      <c r="AM214">
        <v>31800000</v>
      </c>
      <c r="AN214">
        <v>52800000</v>
      </c>
    </row>
    <row r="215" spans="1:40" x14ac:dyDescent="0.2">
      <c r="A215" s="18">
        <v>44391</v>
      </c>
      <c r="B215" s="19">
        <v>0</v>
      </c>
      <c r="C215" s="19">
        <v>0</v>
      </c>
      <c r="D215" s="26" t="e">
        <v>#N/A</v>
      </c>
      <c r="E215" s="29" t="e">
        <v>#N/A</v>
      </c>
      <c r="F215" s="19">
        <v>450000</v>
      </c>
      <c r="G215" s="19">
        <v>43934996.999999866</v>
      </c>
      <c r="H215" s="19">
        <v>38367332.285714246</v>
      </c>
      <c r="I215" s="29">
        <v>36666846.314285614</v>
      </c>
      <c r="J215" s="19">
        <v>500000</v>
      </c>
      <c r="K215" s="19">
        <v>46873260.704463422</v>
      </c>
      <c r="L215" s="19">
        <v>42145914.50562042</v>
      </c>
      <c r="M215" s="29">
        <v>40513706.9307267</v>
      </c>
      <c r="N215" s="26">
        <v>550000</v>
      </c>
      <c r="O215" s="26">
        <v>49375603.917384848</v>
      </c>
      <c r="P215" s="19">
        <v>46273620.338317156</v>
      </c>
      <c r="Q215" s="29">
        <v>44312693.342562258</v>
      </c>
      <c r="R215" s="26">
        <v>600000</v>
      </c>
      <c r="S215" s="26">
        <v>51492092.36396338</v>
      </c>
      <c r="T215" s="19">
        <v>50821552.678053066</v>
      </c>
      <c r="U215" s="29">
        <v>48104919.847184025</v>
      </c>
      <c r="V215" s="26">
        <v>650000</v>
      </c>
      <c r="W215" s="26">
        <v>52800000</v>
      </c>
      <c r="X215" s="19">
        <v>52754864.60794501</v>
      </c>
      <c r="Y215" s="29">
        <v>49485141.809418313</v>
      </c>
      <c r="Z215" s="26">
        <v>700000</v>
      </c>
      <c r="AA215" s="26">
        <v>52800000</v>
      </c>
      <c r="AB215" s="19">
        <v>52800000</v>
      </c>
      <c r="AC215" s="29">
        <v>49485141.809418313</v>
      </c>
      <c r="AD215" s="26">
        <v>750000</v>
      </c>
      <c r="AE215" s="26">
        <v>52800000</v>
      </c>
      <c r="AF215" s="19">
        <v>52800000</v>
      </c>
      <c r="AG215" s="29">
        <v>49485141.809418313</v>
      </c>
      <c r="AH215" s="26">
        <v>800000</v>
      </c>
      <c r="AI215" s="26">
        <v>52800000</v>
      </c>
      <c r="AJ215" s="19">
        <v>52800000</v>
      </c>
      <c r="AK215" s="29">
        <v>49485141.809418313</v>
      </c>
      <c r="AL215" s="28">
        <v>14600000</v>
      </c>
      <c r="AM215">
        <v>31800000</v>
      </c>
      <c r="AN215">
        <v>52800000</v>
      </c>
    </row>
    <row r="216" spans="1:40" x14ac:dyDescent="0.2">
      <c r="A216" s="18">
        <v>44392</v>
      </c>
      <c r="B216" s="19">
        <v>0</v>
      </c>
      <c r="C216" s="19">
        <v>0</v>
      </c>
      <c r="D216" s="26" t="e">
        <v>#N/A</v>
      </c>
      <c r="E216" s="29" t="e">
        <v>#N/A</v>
      </c>
      <c r="F216" s="19">
        <v>450000</v>
      </c>
      <c r="G216" s="19">
        <v>44354996.999999866</v>
      </c>
      <c r="H216" s="19">
        <v>38367332.285714246</v>
      </c>
      <c r="I216" s="29">
        <v>36697848.257142752</v>
      </c>
      <c r="J216" s="19">
        <v>500000</v>
      </c>
      <c r="K216" s="19">
        <v>47293260.704463422</v>
      </c>
      <c r="L216" s="19">
        <v>42145914.50562042</v>
      </c>
      <c r="M216" s="29">
        <v>40547208.873583838</v>
      </c>
      <c r="N216" s="26">
        <v>550000</v>
      </c>
      <c r="O216" s="26">
        <v>49795603.917384848</v>
      </c>
      <c r="P216" s="19">
        <v>46273620.338317156</v>
      </c>
      <c r="Q216" s="29">
        <v>44348695.285419397</v>
      </c>
      <c r="R216" s="26">
        <v>600000</v>
      </c>
      <c r="S216" s="26">
        <v>51912092.36396338</v>
      </c>
      <c r="T216" s="19">
        <v>50821552.678053066</v>
      </c>
      <c r="U216" s="29">
        <v>48143421.790041164</v>
      </c>
      <c r="V216" s="26">
        <v>650000</v>
      </c>
      <c r="W216" s="26">
        <v>52800000</v>
      </c>
      <c r="X216" s="19">
        <v>52800000</v>
      </c>
      <c r="Y216" s="29">
        <v>49517330.925777584</v>
      </c>
      <c r="Z216" s="26">
        <v>700000</v>
      </c>
      <c r="AA216" s="26">
        <v>52800000</v>
      </c>
      <c r="AB216" s="19">
        <v>52800000</v>
      </c>
      <c r="AC216" s="29">
        <v>49517330.925777584</v>
      </c>
      <c r="AD216" s="26">
        <v>750000</v>
      </c>
      <c r="AE216" s="26">
        <v>52800000</v>
      </c>
      <c r="AF216" s="19">
        <v>52800000</v>
      </c>
      <c r="AG216" s="29">
        <v>49517330.925777584</v>
      </c>
      <c r="AH216" s="26">
        <v>800000</v>
      </c>
      <c r="AI216" s="26">
        <v>52800000</v>
      </c>
      <c r="AJ216" s="19">
        <v>52800000</v>
      </c>
      <c r="AK216" s="29">
        <v>49517330.925777584</v>
      </c>
      <c r="AL216" s="28">
        <v>14600000</v>
      </c>
      <c r="AM216">
        <v>31800000</v>
      </c>
      <c r="AN216">
        <v>52800000</v>
      </c>
    </row>
    <row r="217" spans="1:40" x14ac:dyDescent="0.2">
      <c r="A217" s="18">
        <v>44393</v>
      </c>
      <c r="B217" s="19">
        <v>0</v>
      </c>
      <c r="C217" s="19">
        <v>0</v>
      </c>
      <c r="D217" s="26" t="e">
        <v>#N/A</v>
      </c>
      <c r="E217" s="29" t="e">
        <v>#N/A</v>
      </c>
      <c r="F217" s="19">
        <v>450000</v>
      </c>
      <c r="G217" s="19">
        <v>44774996.999999866</v>
      </c>
      <c r="H217" s="19">
        <v>38367332.285714246</v>
      </c>
      <c r="I217" s="29">
        <v>36728850.199999891</v>
      </c>
      <c r="J217" s="19">
        <v>500000</v>
      </c>
      <c r="K217" s="19">
        <v>47713260.704463422</v>
      </c>
      <c r="L217" s="19">
        <v>42145914.50562042</v>
      </c>
      <c r="M217" s="29">
        <v>40580710.816440977</v>
      </c>
      <c r="N217" s="26">
        <v>550000</v>
      </c>
      <c r="O217" s="26">
        <v>50215603.917384848</v>
      </c>
      <c r="P217" s="19">
        <v>46273620.338317156</v>
      </c>
      <c r="Q217" s="29">
        <v>44384697.228276536</v>
      </c>
      <c r="R217" s="26">
        <v>600000</v>
      </c>
      <c r="S217" s="26">
        <v>52332092.36396338</v>
      </c>
      <c r="T217" s="19">
        <v>50821552.678053066</v>
      </c>
      <c r="U217" s="29">
        <v>48181923.732898302</v>
      </c>
      <c r="V217" s="26">
        <v>650000</v>
      </c>
      <c r="W217" s="26">
        <v>52800000</v>
      </c>
      <c r="X217" s="19">
        <v>52800000</v>
      </c>
      <c r="Y217" s="29">
        <v>49549745.401825823</v>
      </c>
      <c r="Z217" s="26">
        <v>700000</v>
      </c>
      <c r="AA217" s="26">
        <v>52800000</v>
      </c>
      <c r="AB217" s="19">
        <v>52800000</v>
      </c>
      <c r="AC217" s="29">
        <v>49549745.401825823</v>
      </c>
      <c r="AD217" s="26">
        <v>750000</v>
      </c>
      <c r="AE217" s="26">
        <v>52800000</v>
      </c>
      <c r="AF217" s="19">
        <v>52800000</v>
      </c>
      <c r="AG217" s="29">
        <v>49549745.401825823</v>
      </c>
      <c r="AH217" s="26">
        <v>800000</v>
      </c>
      <c r="AI217" s="26">
        <v>52800000</v>
      </c>
      <c r="AJ217" s="19">
        <v>52800000</v>
      </c>
      <c r="AK217" s="29">
        <v>49549745.401825823</v>
      </c>
      <c r="AL217" s="28">
        <v>14600000</v>
      </c>
      <c r="AM217">
        <v>31800000</v>
      </c>
      <c r="AN217">
        <v>52800000</v>
      </c>
    </row>
    <row r="218" spans="1:40" x14ac:dyDescent="0.2">
      <c r="A218" s="18">
        <v>44394</v>
      </c>
      <c r="B218" s="19">
        <v>0</v>
      </c>
      <c r="C218" s="19">
        <v>0</v>
      </c>
      <c r="D218" s="26" t="e">
        <v>#N/A</v>
      </c>
      <c r="E218" s="29" t="e">
        <v>#N/A</v>
      </c>
      <c r="F218" s="19">
        <v>450000</v>
      </c>
      <c r="G218" s="19">
        <v>45194996.999999866</v>
      </c>
      <c r="H218" s="19">
        <v>38367332.285714246</v>
      </c>
      <c r="I218" s="29">
        <v>36759852.14285703</v>
      </c>
      <c r="J218" s="19">
        <v>500000</v>
      </c>
      <c r="K218" s="19">
        <v>48133260.704463422</v>
      </c>
      <c r="L218" s="19">
        <v>42145914.50562042</v>
      </c>
      <c r="M218" s="29">
        <v>40614212.759298116</v>
      </c>
      <c r="N218" s="26">
        <v>550000</v>
      </c>
      <c r="O218" s="26">
        <v>50635603.917384848</v>
      </c>
      <c r="P218" s="19">
        <v>46273620.338317156</v>
      </c>
      <c r="Q218" s="29">
        <v>44420699.171133675</v>
      </c>
      <c r="R218" s="26">
        <v>600000</v>
      </c>
      <c r="S218" s="26">
        <v>52752092.36396338</v>
      </c>
      <c r="T218" s="19">
        <v>50821552.678053066</v>
      </c>
      <c r="U218" s="29">
        <v>48220425.675755441</v>
      </c>
      <c r="V218" s="26">
        <v>650000</v>
      </c>
      <c r="W218" s="26">
        <v>52800000</v>
      </c>
      <c r="X218" s="19">
        <v>52800000</v>
      </c>
      <c r="Y218" s="29">
        <v>49581745.287540108</v>
      </c>
      <c r="Z218" s="26">
        <v>700000</v>
      </c>
      <c r="AA218" s="26">
        <v>52800000</v>
      </c>
      <c r="AB218" s="19">
        <v>52800000</v>
      </c>
      <c r="AC218" s="29">
        <v>49582385.237563021</v>
      </c>
      <c r="AD218" s="26">
        <v>750000</v>
      </c>
      <c r="AE218" s="26">
        <v>52800000</v>
      </c>
      <c r="AF218" s="19">
        <v>52800000</v>
      </c>
      <c r="AG218" s="29">
        <v>49582385.237563021</v>
      </c>
      <c r="AH218" s="26">
        <v>800000</v>
      </c>
      <c r="AI218" s="26">
        <v>52800000</v>
      </c>
      <c r="AJ218" s="19">
        <v>52800000</v>
      </c>
      <c r="AK218" s="29">
        <v>49582385.237563021</v>
      </c>
      <c r="AL218" s="28">
        <v>14600000</v>
      </c>
      <c r="AM218">
        <v>31800000</v>
      </c>
      <c r="AN218">
        <v>52800000</v>
      </c>
    </row>
    <row r="219" spans="1:40" x14ac:dyDescent="0.2">
      <c r="A219" s="18">
        <v>44395</v>
      </c>
      <c r="B219" s="19">
        <v>0</v>
      </c>
      <c r="C219" s="19">
        <v>0</v>
      </c>
      <c r="D219" s="26" t="e">
        <v>#N/A</v>
      </c>
      <c r="E219" s="29" t="e">
        <v>#N/A</v>
      </c>
      <c r="F219" s="19">
        <v>450000</v>
      </c>
      <c r="G219" s="19">
        <v>45614996.999999866</v>
      </c>
      <c r="H219" s="19">
        <v>38367332.285714246</v>
      </c>
      <c r="I219" s="29">
        <v>36790854.085714169</v>
      </c>
      <c r="J219" s="19">
        <v>500000</v>
      </c>
      <c r="K219" s="19">
        <v>48553260.704463422</v>
      </c>
      <c r="L219" s="19">
        <v>42145914.50562042</v>
      </c>
      <c r="M219" s="29">
        <v>40647714.702155262</v>
      </c>
      <c r="N219" s="26">
        <v>550000</v>
      </c>
      <c r="O219" s="26">
        <v>51055603.917384848</v>
      </c>
      <c r="P219" s="19">
        <v>46273620.338317156</v>
      </c>
      <c r="Q219" s="29">
        <v>44456701.113990813</v>
      </c>
      <c r="R219" s="26">
        <v>600000</v>
      </c>
      <c r="S219" s="26">
        <v>52800000</v>
      </c>
      <c r="T219" s="19">
        <v>50821552.678053066</v>
      </c>
      <c r="U219" s="29">
        <v>48258927.61861258</v>
      </c>
      <c r="V219" s="26">
        <v>650000</v>
      </c>
      <c r="W219" s="26">
        <v>52800000</v>
      </c>
      <c r="X219" s="19">
        <v>52800000</v>
      </c>
      <c r="Y219" s="29">
        <v>49613745.173254393</v>
      </c>
      <c r="Z219" s="26">
        <v>700000</v>
      </c>
      <c r="AA219" s="26">
        <v>52800000</v>
      </c>
      <c r="AB219" s="19">
        <v>52800000</v>
      </c>
      <c r="AC219" s="29">
        <v>49615250.432989195</v>
      </c>
      <c r="AD219" s="26">
        <v>750000</v>
      </c>
      <c r="AE219" s="26">
        <v>52800000</v>
      </c>
      <c r="AF219" s="19">
        <v>52800000</v>
      </c>
      <c r="AG219" s="29">
        <v>49615250.432989195</v>
      </c>
      <c r="AH219" s="26">
        <v>800000</v>
      </c>
      <c r="AI219" s="26">
        <v>52800000</v>
      </c>
      <c r="AJ219" s="19">
        <v>52800000</v>
      </c>
      <c r="AK219" s="29">
        <v>49615250.432989195</v>
      </c>
      <c r="AL219" s="28">
        <v>14600000</v>
      </c>
      <c r="AM219">
        <v>31800000</v>
      </c>
      <c r="AN219">
        <v>52800000</v>
      </c>
    </row>
    <row r="220" spans="1:40" x14ac:dyDescent="0.2">
      <c r="A220" s="18">
        <v>44396</v>
      </c>
      <c r="B220" s="19">
        <v>0</v>
      </c>
      <c r="C220" s="19">
        <v>0</v>
      </c>
      <c r="D220" s="26" t="e">
        <v>#N/A</v>
      </c>
      <c r="E220" s="29" t="e">
        <v>#N/A</v>
      </c>
      <c r="F220" s="19">
        <v>450000</v>
      </c>
      <c r="G220" s="19">
        <v>46034996.999999866</v>
      </c>
      <c r="H220" s="19">
        <v>38367332.285714246</v>
      </c>
      <c r="I220" s="29">
        <v>36821856.028571315</v>
      </c>
      <c r="J220" s="19">
        <v>500000</v>
      </c>
      <c r="K220" s="19">
        <v>48973260.704463422</v>
      </c>
      <c r="L220" s="19">
        <v>42145914.50562042</v>
      </c>
      <c r="M220" s="29">
        <v>40681216.645012401</v>
      </c>
      <c r="N220" s="26">
        <v>550000</v>
      </c>
      <c r="O220" s="26">
        <v>51475603.917384848</v>
      </c>
      <c r="P220" s="19">
        <v>46273620.338317156</v>
      </c>
      <c r="Q220" s="29">
        <v>44492703.05684796</v>
      </c>
      <c r="R220" s="26">
        <v>600000</v>
      </c>
      <c r="S220" s="26">
        <v>52800000</v>
      </c>
      <c r="T220" s="19">
        <v>50821552.678053066</v>
      </c>
      <c r="U220" s="29">
        <v>48297429.561469726</v>
      </c>
      <c r="V220" s="26">
        <v>650000</v>
      </c>
      <c r="W220" s="26">
        <v>52800000</v>
      </c>
      <c r="X220" s="19">
        <v>52800000</v>
      </c>
      <c r="Y220" s="29">
        <v>49645745.058968678</v>
      </c>
      <c r="Z220" s="26">
        <v>700000</v>
      </c>
      <c r="AA220" s="26">
        <v>52800000</v>
      </c>
      <c r="AB220" s="19">
        <v>52800000</v>
      </c>
      <c r="AC220" s="29">
        <v>49648340.988104329</v>
      </c>
      <c r="AD220" s="26">
        <v>750000</v>
      </c>
      <c r="AE220" s="26">
        <v>52800000</v>
      </c>
      <c r="AF220" s="19">
        <v>52800000</v>
      </c>
      <c r="AG220" s="29">
        <v>49648340.988104329</v>
      </c>
      <c r="AH220" s="26">
        <v>800000</v>
      </c>
      <c r="AI220" s="26">
        <v>52800000</v>
      </c>
      <c r="AJ220" s="19">
        <v>52800000</v>
      </c>
      <c r="AK220" s="29">
        <v>49648340.988104329</v>
      </c>
      <c r="AL220" s="28">
        <v>14600000</v>
      </c>
      <c r="AM220">
        <v>31800000</v>
      </c>
      <c r="AN220">
        <v>52800000</v>
      </c>
    </row>
    <row r="221" spans="1:40" x14ac:dyDescent="0.2">
      <c r="A221" s="18">
        <v>44397</v>
      </c>
      <c r="B221" s="19">
        <v>0</v>
      </c>
      <c r="C221" s="19">
        <v>0</v>
      </c>
      <c r="D221" s="26" t="e">
        <v>#N/A</v>
      </c>
      <c r="E221" s="29" t="e">
        <v>#N/A</v>
      </c>
      <c r="F221" s="19">
        <v>450000</v>
      </c>
      <c r="G221" s="19">
        <v>46454996.999999866</v>
      </c>
      <c r="H221" s="19">
        <v>38367332.285714246</v>
      </c>
      <c r="I221" s="29">
        <v>36852857.971428454</v>
      </c>
      <c r="J221" s="19">
        <v>500000</v>
      </c>
      <c r="K221" s="19">
        <v>49393260.704463422</v>
      </c>
      <c r="L221" s="19">
        <v>42145914.50562042</v>
      </c>
      <c r="M221" s="29">
        <v>40714718.58786954</v>
      </c>
      <c r="N221" s="26">
        <v>550000</v>
      </c>
      <c r="O221" s="26">
        <v>51895603.917384848</v>
      </c>
      <c r="P221" s="19">
        <v>46273620.338317156</v>
      </c>
      <c r="Q221" s="29">
        <v>44528704.999705099</v>
      </c>
      <c r="R221" s="26">
        <v>600000</v>
      </c>
      <c r="S221" s="26">
        <v>52800000</v>
      </c>
      <c r="T221" s="19">
        <v>50821552.678053066</v>
      </c>
      <c r="U221" s="29">
        <v>48335931.504326865</v>
      </c>
      <c r="V221" s="26">
        <v>650000</v>
      </c>
      <c r="W221" s="26">
        <v>52800000</v>
      </c>
      <c r="X221" s="19">
        <v>52800000</v>
      </c>
      <c r="Y221" s="29">
        <v>49677744.944682963</v>
      </c>
      <c r="Z221" s="26">
        <v>700000</v>
      </c>
      <c r="AA221" s="26">
        <v>52800000</v>
      </c>
      <c r="AB221" s="19">
        <v>52800000</v>
      </c>
      <c r="AC221" s="29">
        <v>49681656.902908437</v>
      </c>
      <c r="AD221" s="26">
        <v>750000</v>
      </c>
      <c r="AE221" s="26">
        <v>52800000</v>
      </c>
      <c r="AF221" s="19">
        <v>52800000</v>
      </c>
      <c r="AG221" s="29">
        <v>49681656.902908437</v>
      </c>
      <c r="AH221" s="26">
        <v>800000</v>
      </c>
      <c r="AI221" s="26">
        <v>52800000</v>
      </c>
      <c r="AJ221" s="19">
        <v>52800000</v>
      </c>
      <c r="AK221" s="29">
        <v>49681656.902908437</v>
      </c>
      <c r="AL221" s="28">
        <v>14600000</v>
      </c>
      <c r="AM221">
        <v>31800000</v>
      </c>
      <c r="AN221">
        <v>52800000</v>
      </c>
    </row>
    <row r="222" spans="1:40" x14ac:dyDescent="0.2">
      <c r="A222" s="18">
        <v>44398</v>
      </c>
      <c r="B222" s="19">
        <v>0</v>
      </c>
      <c r="C222" s="19">
        <v>0</v>
      </c>
      <c r="D222" s="26" t="e">
        <v>#N/A</v>
      </c>
      <c r="E222" s="29" t="e">
        <v>#N/A</v>
      </c>
      <c r="F222" s="19">
        <v>450000</v>
      </c>
      <c r="G222" s="19">
        <v>46874996.999999866</v>
      </c>
      <c r="H222" s="19">
        <v>38367332.285714246</v>
      </c>
      <c r="I222" s="29">
        <v>36883859.9142856</v>
      </c>
      <c r="J222" s="19">
        <v>500000</v>
      </c>
      <c r="K222" s="19">
        <v>49813260.704463422</v>
      </c>
      <c r="L222" s="19">
        <v>42145914.50562042</v>
      </c>
      <c r="M222" s="29">
        <v>40748220.530726679</v>
      </c>
      <c r="N222" s="26">
        <v>550000</v>
      </c>
      <c r="O222" s="26">
        <v>52315603.917384848</v>
      </c>
      <c r="P222" s="19">
        <v>46273620.338317156</v>
      </c>
      <c r="Q222" s="29">
        <v>44564706.942562237</v>
      </c>
      <c r="R222" s="26">
        <v>600000</v>
      </c>
      <c r="S222" s="26">
        <v>52800000</v>
      </c>
      <c r="T222" s="19">
        <v>50821552.678053066</v>
      </c>
      <c r="U222" s="29">
        <v>48374433.447184011</v>
      </c>
      <c r="V222" s="26">
        <v>650000</v>
      </c>
      <c r="W222" s="26">
        <v>52800000</v>
      </c>
      <c r="X222" s="19">
        <v>52800000</v>
      </c>
      <c r="Y222" s="29">
        <v>49709744.830397248</v>
      </c>
      <c r="Z222" s="26">
        <v>700000</v>
      </c>
      <c r="AA222" s="26">
        <v>52800000</v>
      </c>
      <c r="AB222" s="19">
        <v>52800000</v>
      </c>
      <c r="AC222" s="29">
        <v>49715198.177401505</v>
      </c>
      <c r="AD222" s="26">
        <v>750000</v>
      </c>
      <c r="AE222" s="26">
        <v>52800000</v>
      </c>
      <c r="AF222" s="19">
        <v>52800000</v>
      </c>
      <c r="AG222" s="29">
        <v>49715198.177401505</v>
      </c>
      <c r="AH222" s="26">
        <v>800000</v>
      </c>
      <c r="AI222" s="26">
        <v>52800000</v>
      </c>
      <c r="AJ222" s="19">
        <v>52800000</v>
      </c>
      <c r="AK222" s="29">
        <v>49715198.177401505</v>
      </c>
      <c r="AL222" s="28">
        <v>14600000</v>
      </c>
      <c r="AM222">
        <v>31800000</v>
      </c>
      <c r="AN222">
        <v>52800000</v>
      </c>
    </row>
    <row r="223" spans="1:40" x14ac:dyDescent="0.2">
      <c r="A223" s="18">
        <v>44399</v>
      </c>
      <c r="B223" s="19">
        <v>0</v>
      </c>
      <c r="C223" s="19">
        <v>0</v>
      </c>
      <c r="D223" s="26" t="e">
        <v>#N/A</v>
      </c>
      <c r="E223" s="29" t="e">
        <v>#N/A</v>
      </c>
      <c r="F223" s="19">
        <v>450000</v>
      </c>
      <c r="G223" s="19">
        <v>47294996.999999866</v>
      </c>
      <c r="H223" s="19">
        <v>38367332.285714246</v>
      </c>
      <c r="I223" s="29">
        <v>36914861.857142739</v>
      </c>
      <c r="J223" s="19">
        <v>500000</v>
      </c>
      <c r="K223" s="19">
        <v>50233260.704463422</v>
      </c>
      <c r="L223" s="19">
        <v>42145914.50562042</v>
      </c>
      <c r="M223" s="29">
        <v>40781722.473583817</v>
      </c>
      <c r="N223" s="26">
        <v>550000</v>
      </c>
      <c r="O223" s="26">
        <v>52735603.917384848</v>
      </c>
      <c r="P223" s="19">
        <v>46273620.338317156</v>
      </c>
      <c r="Q223" s="29">
        <v>44600708.885419376</v>
      </c>
      <c r="R223" s="26">
        <v>600000</v>
      </c>
      <c r="S223" s="26">
        <v>52800000</v>
      </c>
      <c r="T223" s="19">
        <v>50821552.678053066</v>
      </c>
      <c r="U223" s="29">
        <v>48412935.39004115</v>
      </c>
      <c r="V223" s="26">
        <v>650000</v>
      </c>
      <c r="W223" s="26">
        <v>52800000</v>
      </c>
      <c r="X223" s="19">
        <v>52800000</v>
      </c>
      <c r="Y223" s="29">
        <v>49741744.716111533</v>
      </c>
      <c r="Z223" s="26">
        <v>700000</v>
      </c>
      <c r="AA223" s="26">
        <v>52800000</v>
      </c>
      <c r="AB223" s="19">
        <v>52800000</v>
      </c>
      <c r="AC223" s="29">
        <v>49748964.811583541</v>
      </c>
      <c r="AD223" s="26">
        <v>750000</v>
      </c>
      <c r="AE223" s="26">
        <v>52800000</v>
      </c>
      <c r="AF223" s="19">
        <v>52800000</v>
      </c>
      <c r="AG223" s="29">
        <v>49748964.811583541</v>
      </c>
      <c r="AH223" s="26">
        <v>800000</v>
      </c>
      <c r="AI223" s="26">
        <v>52800000</v>
      </c>
      <c r="AJ223" s="19">
        <v>52800000</v>
      </c>
      <c r="AK223" s="29">
        <v>49748964.811583541</v>
      </c>
      <c r="AL223" s="28">
        <v>14600000</v>
      </c>
      <c r="AM223">
        <v>31800000</v>
      </c>
      <c r="AN223">
        <v>52800000</v>
      </c>
    </row>
    <row r="224" spans="1:40" x14ac:dyDescent="0.2">
      <c r="A224" s="18">
        <v>44400</v>
      </c>
      <c r="B224" s="19">
        <v>0</v>
      </c>
      <c r="C224" s="19">
        <v>0</v>
      </c>
      <c r="D224" s="26" t="e">
        <v>#N/A</v>
      </c>
      <c r="E224" s="29" t="e">
        <v>#N/A</v>
      </c>
      <c r="F224" s="19">
        <v>450000</v>
      </c>
      <c r="G224" s="19">
        <v>47714996.999999866</v>
      </c>
      <c r="H224" s="19">
        <v>38367332.285714246</v>
      </c>
      <c r="I224" s="29">
        <v>36923863.914285593</v>
      </c>
      <c r="J224" s="19">
        <v>500000</v>
      </c>
      <c r="K224" s="19">
        <v>50653260.704463422</v>
      </c>
      <c r="L224" s="19">
        <v>42145914.50562042</v>
      </c>
      <c r="M224" s="29">
        <v>40815224.416440971</v>
      </c>
      <c r="N224" s="26">
        <v>550000</v>
      </c>
      <c r="O224" s="26">
        <v>52800000</v>
      </c>
      <c r="P224" s="19">
        <v>46273620.338317156</v>
      </c>
      <c r="Q224" s="29">
        <v>44636710.828276515</v>
      </c>
      <c r="R224" s="26">
        <v>600000</v>
      </c>
      <c r="S224" s="26">
        <v>52800000</v>
      </c>
      <c r="T224" s="19">
        <v>50821552.678053066</v>
      </c>
      <c r="U224" s="29">
        <v>48451437.332898289</v>
      </c>
      <c r="V224" s="26">
        <v>650000</v>
      </c>
      <c r="W224" s="26">
        <v>52800000</v>
      </c>
      <c r="X224" s="19">
        <v>52800000</v>
      </c>
      <c r="Y224" s="29">
        <v>49773744.601825818</v>
      </c>
      <c r="Z224" s="26">
        <v>700000</v>
      </c>
      <c r="AA224" s="26">
        <v>52800000</v>
      </c>
      <c r="AB224" s="19">
        <v>52800000</v>
      </c>
      <c r="AC224" s="29">
        <v>49782956.805454545</v>
      </c>
      <c r="AD224" s="26">
        <v>750000</v>
      </c>
      <c r="AE224" s="26">
        <v>52800000</v>
      </c>
      <c r="AF224" s="19">
        <v>52800000</v>
      </c>
      <c r="AG224" s="29">
        <v>49782956.805454545</v>
      </c>
      <c r="AH224" s="26">
        <v>800000</v>
      </c>
      <c r="AI224" s="26">
        <v>52800000</v>
      </c>
      <c r="AJ224" s="19">
        <v>52800000</v>
      </c>
      <c r="AK224" s="29">
        <v>49782956.805454545</v>
      </c>
      <c r="AL224" s="28">
        <v>14600000</v>
      </c>
      <c r="AM224">
        <v>31800000</v>
      </c>
      <c r="AN224">
        <v>52800000</v>
      </c>
    </row>
    <row r="225" spans="1:40" x14ac:dyDescent="0.2">
      <c r="A225" s="18">
        <v>44401</v>
      </c>
      <c r="B225" s="19">
        <v>0</v>
      </c>
      <c r="C225" s="19">
        <v>0</v>
      </c>
      <c r="D225" s="26" t="e">
        <v>#N/A</v>
      </c>
      <c r="E225" s="29" t="e">
        <v>#N/A</v>
      </c>
      <c r="F225" s="19">
        <v>450000</v>
      </c>
      <c r="G225" s="19">
        <v>48134996.999999866</v>
      </c>
      <c r="H225" s="19">
        <v>38787332.285714246</v>
      </c>
      <c r="I225" s="29">
        <v>37301863.914285593</v>
      </c>
      <c r="J225" s="19">
        <v>500000</v>
      </c>
      <c r="K225" s="19">
        <v>51073260.704463422</v>
      </c>
      <c r="L225" s="19">
        <v>42145914.50562042</v>
      </c>
      <c r="M225" s="29">
        <v>40848726.35929811</v>
      </c>
      <c r="N225" s="26">
        <v>550000</v>
      </c>
      <c r="O225" s="26">
        <v>52800000</v>
      </c>
      <c r="P225" s="19">
        <v>46273620.338317156</v>
      </c>
      <c r="Q225" s="29">
        <v>44672712.771133661</v>
      </c>
      <c r="R225" s="26">
        <v>600000</v>
      </c>
      <c r="S225" s="26">
        <v>52800000</v>
      </c>
      <c r="T225" s="19">
        <v>50821552.678053066</v>
      </c>
      <c r="U225" s="29">
        <v>48489939.275755435</v>
      </c>
      <c r="V225" s="26">
        <v>650000</v>
      </c>
      <c r="W225" s="26">
        <v>52800000</v>
      </c>
      <c r="X225" s="19">
        <v>52800000</v>
      </c>
      <c r="Y225" s="29">
        <v>49805744.487540103</v>
      </c>
      <c r="Z225" s="26">
        <v>700000</v>
      </c>
      <c r="AA225" s="26">
        <v>52800000</v>
      </c>
      <c r="AB225" s="19">
        <v>52800000</v>
      </c>
      <c r="AC225" s="29">
        <v>49817174.159014516</v>
      </c>
      <c r="AD225" s="26">
        <v>750000</v>
      </c>
      <c r="AE225" s="26">
        <v>52800000</v>
      </c>
      <c r="AF225" s="19">
        <v>52800000</v>
      </c>
      <c r="AG225" s="29">
        <v>49817174.159014516</v>
      </c>
      <c r="AH225" s="26">
        <v>800000</v>
      </c>
      <c r="AI225" s="26">
        <v>52800000</v>
      </c>
      <c r="AJ225" s="19">
        <v>52800000</v>
      </c>
      <c r="AK225" s="29">
        <v>49817174.159014516</v>
      </c>
      <c r="AL225" s="28">
        <v>14600000</v>
      </c>
      <c r="AM225">
        <v>31800000</v>
      </c>
      <c r="AN225">
        <v>52800000</v>
      </c>
    </row>
    <row r="226" spans="1:40" x14ac:dyDescent="0.2">
      <c r="A226" s="18">
        <v>44402</v>
      </c>
      <c r="B226" s="19">
        <v>0</v>
      </c>
      <c r="C226" s="19">
        <v>0</v>
      </c>
      <c r="D226" s="26" t="e">
        <v>#N/A</v>
      </c>
      <c r="E226" s="29" t="e">
        <v>#N/A</v>
      </c>
      <c r="F226" s="19">
        <v>450000</v>
      </c>
      <c r="G226" s="19">
        <v>48554996.999999866</v>
      </c>
      <c r="H226" s="19">
        <v>39207332.285714246</v>
      </c>
      <c r="I226" s="29">
        <v>37679863.914285593</v>
      </c>
      <c r="J226" s="19">
        <v>500000</v>
      </c>
      <c r="K226" s="19">
        <v>51493260.704463422</v>
      </c>
      <c r="L226" s="19">
        <v>42145914.50562042</v>
      </c>
      <c r="M226" s="29">
        <v>40882228.302155249</v>
      </c>
      <c r="N226" s="26">
        <v>550000</v>
      </c>
      <c r="O226" s="26">
        <v>52800000</v>
      </c>
      <c r="P226" s="19">
        <v>46273620.338317156</v>
      </c>
      <c r="Q226" s="29">
        <v>44708714.713990808</v>
      </c>
      <c r="R226" s="26">
        <v>600000</v>
      </c>
      <c r="S226" s="26">
        <v>52800000</v>
      </c>
      <c r="T226" s="19">
        <v>50821552.678053066</v>
      </c>
      <c r="U226" s="29">
        <v>48528441.218612574</v>
      </c>
      <c r="V226" s="26">
        <v>650000</v>
      </c>
      <c r="W226" s="26">
        <v>52800000</v>
      </c>
      <c r="X226" s="19">
        <v>52800000</v>
      </c>
      <c r="Y226" s="29">
        <v>49837744.373254389</v>
      </c>
      <c r="Z226" s="26">
        <v>700000</v>
      </c>
      <c r="AA226" s="26">
        <v>52800000</v>
      </c>
      <c r="AB226" s="19">
        <v>52800000</v>
      </c>
      <c r="AC226" s="29">
        <v>49851616.872263446</v>
      </c>
      <c r="AD226" s="26">
        <v>750000</v>
      </c>
      <c r="AE226" s="26">
        <v>52800000</v>
      </c>
      <c r="AF226" s="19">
        <v>52800000</v>
      </c>
      <c r="AG226" s="29">
        <v>49851616.872263446</v>
      </c>
      <c r="AH226" s="26">
        <v>800000</v>
      </c>
      <c r="AI226" s="26">
        <v>52800000</v>
      </c>
      <c r="AJ226" s="19">
        <v>52800000</v>
      </c>
      <c r="AK226" s="29">
        <v>49851616.872263446</v>
      </c>
      <c r="AL226" s="28">
        <v>14600000</v>
      </c>
      <c r="AM226">
        <v>31800000</v>
      </c>
      <c r="AN226">
        <v>52800000</v>
      </c>
    </row>
    <row r="227" spans="1:40" x14ac:dyDescent="0.2">
      <c r="A227" s="18">
        <v>44403</v>
      </c>
      <c r="B227" s="19">
        <v>0</v>
      </c>
      <c r="C227" s="19">
        <v>0</v>
      </c>
      <c r="D227" s="26" t="e">
        <v>#N/A</v>
      </c>
      <c r="E227" s="29" t="e">
        <v>#N/A</v>
      </c>
      <c r="F227" s="19">
        <v>450000</v>
      </c>
      <c r="G227" s="19">
        <v>48974996.999999866</v>
      </c>
      <c r="H227" s="19">
        <v>39627332.285714246</v>
      </c>
      <c r="I227" s="29">
        <v>38057863.914285593</v>
      </c>
      <c r="J227" s="19">
        <v>500000</v>
      </c>
      <c r="K227" s="19">
        <v>51913260.704463422</v>
      </c>
      <c r="L227" s="19">
        <v>42145914.50562042</v>
      </c>
      <c r="M227" s="29">
        <v>40891230.359298103</v>
      </c>
      <c r="N227" s="26">
        <v>550000</v>
      </c>
      <c r="O227" s="26">
        <v>52800000</v>
      </c>
      <c r="P227" s="19">
        <v>46273620.338317156</v>
      </c>
      <c r="Q227" s="29">
        <v>44744716.656847946</v>
      </c>
      <c r="R227" s="26">
        <v>600000</v>
      </c>
      <c r="S227" s="26">
        <v>52800000</v>
      </c>
      <c r="T227" s="19">
        <v>50821552.678053066</v>
      </c>
      <c r="U227" s="29">
        <v>48566943.161469713</v>
      </c>
      <c r="V227" s="26">
        <v>650000</v>
      </c>
      <c r="W227" s="26">
        <v>52800000</v>
      </c>
      <c r="X227" s="19">
        <v>52800000</v>
      </c>
      <c r="Y227" s="29">
        <v>49869744.258968681</v>
      </c>
      <c r="Z227" s="26">
        <v>700000</v>
      </c>
      <c r="AA227" s="26">
        <v>52800000</v>
      </c>
      <c r="AB227" s="19">
        <v>52800000</v>
      </c>
      <c r="AC227" s="29">
        <v>49886284.945201352</v>
      </c>
      <c r="AD227" s="26">
        <v>750000</v>
      </c>
      <c r="AE227" s="26">
        <v>52800000</v>
      </c>
      <c r="AF227" s="19">
        <v>52800000</v>
      </c>
      <c r="AG227" s="29">
        <v>49886284.945201352</v>
      </c>
      <c r="AH227" s="26">
        <v>800000</v>
      </c>
      <c r="AI227" s="26">
        <v>52800000</v>
      </c>
      <c r="AJ227" s="19">
        <v>52800000</v>
      </c>
      <c r="AK227" s="29">
        <v>49886284.945201352</v>
      </c>
      <c r="AL227" s="28">
        <v>14600000</v>
      </c>
      <c r="AM227">
        <v>31800000</v>
      </c>
      <c r="AN227">
        <v>52800000</v>
      </c>
    </row>
    <row r="228" spans="1:40" x14ac:dyDescent="0.2">
      <c r="A228" s="18">
        <v>44404</v>
      </c>
      <c r="B228" s="19">
        <v>0</v>
      </c>
      <c r="C228" s="19">
        <v>0</v>
      </c>
      <c r="D228" s="26" t="e">
        <v>#N/A</v>
      </c>
      <c r="E228" s="29" t="e">
        <v>#N/A</v>
      </c>
      <c r="F228" s="19">
        <v>450000</v>
      </c>
      <c r="G228" s="19">
        <v>49394996.999999866</v>
      </c>
      <c r="H228" s="19">
        <v>40047332.285714246</v>
      </c>
      <c r="I228" s="29">
        <v>38435863.914285593</v>
      </c>
      <c r="J228" s="19">
        <v>500000</v>
      </c>
      <c r="K228" s="19">
        <v>52333260.704463422</v>
      </c>
      <c r="L228" s="19">
        <v>42565914.50562042</v>
      </c>
      <c r="M228" s="29">
        <v>41269230.359298103</v>
      </c>
      <c r="N228" s="26">
        <v>550000</v>
      </c>
      <c r="O228" s="26">
        <v>52800000</v>
      </c>
      <c r="P228" s="19">
        <v>46273620.338317156</v>
      </c>
      <c r="Q228" s="29">
        <v>44780718.599705085</v>
      </c>
      <c r="R228" s="26">
        <v>600000</v>
      </c>
      <c r="S228" s="26">
        <v>52800000</v>
      </c>
      <c r="T228" s="19">
        <v>50821552.678053066</v>
      </c>
      <c r="U228" s="29">
        <v>48605445.104326852</v>
      </c>
      <c r="V228" s="26">
        <v>650000</v>
      </c>
      <c r="W228" s="26">
        <v>52800000</v>
      </c>
      <c r="X228" s="19">
        <v>52800000</v>
      </c>
      <c r="Y228" s="29">
        <v>49901744.144682966</v>
      </c>
      <c r="Z228" s="26">
        <v>700000</v>
      </c>
      <c r="AA228" s="26">
        <v>52800000</v>
      </c>
      <c r="AB228" s="19">
        <v>52800000</v>
      </c>
      <c r="AC228" s="29">
        <v>49921178.377828218</v>
      </c>
      <c r="AD228" s="26">
        <v>750000</v>
      </c>
      <c r="AE228" s="26">
        <v>52800000</v>
      </c>
      <c r="AF228" s="19">
        <v>52800000</v>
      </c>
      <c r="AG228" s="29">
        <v>49921178.377828218</v>
      </c>
      <c r="AH228" s="26">
        <v>800000</v>
      </c>
      <c r="AI228" s="26">
        <v>52800000</v>
      </c>
      <c r="AJ228" s="19">
        <v>52800000</v>
      </c>
      <c r="AK228" s="29">
        <v>49921178.377828218</v>
      </c>
      <c r="AL228" s="28">
        <v>14600000</v>
      </c>
      <c r="AM228">
        <v>31800000</v>
      </c>
      <c r="AN228">
        <v>52800000</v>
      </c>
    </row>
    <row r="229" spans="1:40" x14ac:dyDescent="0.2">
      <c r="A229" s="18">
        <v>44405</v>
      </c>
      <c r="B229" s="19">
        <v>0</v>
      </c>
      <c r="C229" s="19">
        <v>0</v>
      </c>
      <c r="D229" s="26" t="e">
        <v>#N/A</v>
      </c>
      <c r="E229" s="29" t="e">
        <v>#N/A</v>
      </c>
      <c r="F229" s="19">
        <v>450000</v>
      </c>
      <c r="G229" s="19">
        <v>49814996.999999866</v>
      </c>
      <c r="H229" s="19">
        <v>40467332.285714246</v>
      </c>
      <c r="I229" s="29">
        <v>38813863.914285593</v>
      </c>
      <c r="J229" s="19">
        <v>500000</v>
      </c>
      <c r="K229" s="19">
        <v>52753260.704463422</v>
      </c>
      <c r="L229" s="19">
        <v>42985914.50562042</v>
      </c>
      <c r="M229" s="29">
        <v>41647230.359298103</v>
      </c>
      <c r="N229" s="26">
        <v>550000</v>
      </c>
      <c r="O229" s="26">
        <v>52800000</v>
      </c>
      <c r="P229" s="19">
        <v>46273620.338317156</v>
      </c>
      <c r="Q229" s="29">
        <v>44816720.542562224</v>
      </c>
      <c r="R229" s="26">
        <v>600000</v>
      </c>
      <c r="S229" s="26">
        <v>52800000</v>
      </c>
      <c r="T229" s="19">
        <v>50821552.678053066</v>
      </c>
      <c r="U229" s="29">
        <v>48643947.04718399</v>
      </c>
      <c r="V229" s="26">
        <v>650000</v>
      </c>
      <c r="W229" s="26">
        <v>52800000</v>
      </c>
      <c r="X229" s="19">
        <v>52800000</v>
      </c>
      <c r="Y229" s="29">
        <v>49933744.030397251</v>
      </c>
      <c r="Z229" s="26">
        <v>700000</v>
      </c>
      <c r="AA229" s="26">
        <v>52800000</v>
      </c>
      <c r="AB229" s="19">
        <v>52800000</v>
      </c>
      <c r="AC229" s="29">
        <v>49955678.263542503</v>
      </c>
      <c r="AD229" s="26">
        <v>750000</v>
      </c>
      <c r="AE229" s="26">
        <v>52800000</v>
      </c>
      <c r="AF229" s="19">
        <v>52800000</v>
      </c>
      <c r="AG229" s="29">
        <v>49956297.170144059</v>
      </c>
      <c r="AH229" s="26">
        <v>800000</v>
      </c>
      <c r="AI229" s="26">
        <v>52800000</v>
      </c>
      <c r="AJ229" s="19">
        <v>52800000</v>
      </c>
      <c r="AK229" s="29">
        <v>49956297.170144059</v>
      </c>
      <c r="AL229" s="28">
        <v>14600000</v>
      </c>
      <c r="AM229">
        <v>31800000</v>
      </c>
      <c r="AN229">
        <v>52800000</v>
      </c>
    </row>
    <row r="230" spans="1:40" x14ac:dyDescent="0.2">
      <c r="A230" s="18">
        <v>44406</v>
      </c>
      <c r="B230" s="19">
        <v>0</v>
      </c>
      <c r="C230" s="19">
        <v>0</v>
      </c>
      <c r="D230" s="26" t="e">
        <v>#N/A</v>
      </c>
      <c r="E230" s="29" t="e">
        <v>#N/A</v>
      </c>
      <c r="F230" s="19">
        <v>450000</v>
      </c>
      <c r="G230" s="19">
        <v>50234996.999999866</v>
      </c>
      <c r="H230" s="19">
        <v>40887332.285714246</v>
      </c>
      <c r="I230" s="29">
        <v>39191863.914285593</v>
      </c>
      <c r="J230" s="19">
        <v>500000</v>
      </c>
      <c r="K230" s="19">
        <v>52800000</v>
      </c>
      <c r="L230" s="19">
        <v>43405914.50562042</v>
      </c>
      <c r="M230" s="29">
        <v>42025230.359298103</v>
      </c>
      <c r="N230" s="26">
        <v>550000</v>
      </c>
      <c r="O230" s="26">
        <v>52800000</v>
      </c>
      <c r="P230" s="19">
        <v>46273620.338317156</v>
      </c>
      <c r="Q230" s="29">
        <v>44852722.48541937</v>
      </c>
      <c r="R230" s="26">
        <v>600000</v>
      </c>
      <c r="S230" s="26">
        <v>52800000</v>
      </c>
      <c r="T230" s="19">
        <v>50821552.678053066</v>
      </c>
      <c r="U230" s="29">
        <v>48682448.990041137</v>
      </c>
      <c r="V230" s="26">
        <v>650000</v>
      </c>
      <c r="W230" s="26">
        <v>52800000</v>
      </c>
      <c r="X230" s="19">
        <v>52800000</v>
      </c>
      <c r="Y230" s="29">
        <v>49965743.916111536</v>
      </c>
      <c r="Z230" s="26">
        <v>700000</v>
      </c>
      <c r="AA230" s="26">
        <v>52800000</v>
      </c>
      <c r="AB230" s="19">
        <v>52800000</v>
      </c>
      <c r="AC230" s="29">
        <v>49990178.149256796</v>
      </c>
      <c r="AD230" s="26">
        <v>750000</v>
      </c>
      <c r="AE230" s="26">
        <v>52800000</v>
      </c>
      <c r="AF230" s="19">
        <v>52800000</v>
      </c>
      <c r="AG230" s="29">
        <v>49991641.32214886</v>
      </c>
      <c r="AH230" s="26">
        <v>800000</v>
      </c>
      <c r="AI230" s="26">
        <v>52800000</v>
      </c>
      <c r="AJ230" s="19">
        <v>52800000</v>
      </c>
      <c r="AK230" s="29">
        <v>49991641.32214886</v>
      </c>
      <c r="AL230" s="28">
        <v>14600000</v>
      </c>
      <c r="AM230">
        <v>31800000</v>
      </c>
      <c r="AN230">
        <v>52800000</v>
      </c>
    </row>
    <row r="231" spans="1:40" x14ac:dyDescent="0.2">
      <c r="A231" s="18">
        <v>44407</v>
      </c>
      <c r="B231" s="19">
        <v>0</v>
      </c>
      <c r="C231" s="19">
        <v>0</v>
      </c>
      <c r="D231" s="26" t="e">
        <v>#N/A</v>
      </c>
      <c r="E231" s="29" t="e">
        <v>#N/A</v>
      </c>
      <c r="F231" s="19">
        <v>450000</v>
      </c>
      <c r="G231" s="19">
        <v>50654996.999999866</v>
      </c>
      <c r="H231" s="19">
        <v>41307332.285714246</v>
      </c>
      <c r="I231" s="29">
        <v>39569863.914285593</v>
      </c>
      <c r="J231" s="19">
        <v>500000</v>
      </c>
      <c r="K231" s="19">
        <v>52800000</v>
      </c>
      <c r="L231" s="19">
        <v>43825914.50562042</v>
      </c>
      <c r="M231" s="29">
        <v>42403230.359298103</v>
      </c>
      <c r="N231" s="26">
        <v>550000</v>
      </c>
      <c r="O231" s="26">
        <v>52800000</v>
      </c>
      <c r="P231" s="19">
        <v>46273620.338317156</v>
      </c>
      <c r="Q231" s="29">
        <v>44861724.542562224</v>
      </c>
      <c r="R231" s="26">
        <v>600000</v>
      </c>
      <c r="S231" s="26">
        <v>52800000</v>
      </c>
      <c r="T231" s="19">
        <v>50821552.678053066</v>
      </c>
      <c r="U231" s="29">
        <v>48720950.932898283</v>
      </c>
      <c r="V231" s="26">
        <v>650000</v>
      </c>
      <c r="W231" s="26">
        <v>52800000</v>
      </c>
      <c r="X231" s="19">
        <v>52800000</v>
      </c>
      <c r="Y231" s="29">
        <v>49997743.801825821</v>
      </c>
      <c r="Z231" s="26">
        <v>700000</v>
      </c>
      <c r="AA231" s="26">
        <v>52800000</v>
      </c>
      <c r="AB231" s="19">
        <v>52800000</v>
      </c>
      <c r="AC231" s="29">
        <v>50024678.034971081</v>
      </c>
      <c r="AD231" s="26">
        <v>750000</v>
      </c>
      <c r="AE231" s="26">
        <v>52800000</v>
      </c>
      <c r="AF231" s="19">
        <v>52800000</v>
      </c>
      <c r="AG231" s="29">
        <v>50027210.833842628</v>
      </c>
      <c r="AH231" s="26">
        <v>800000</v>
      </c>
      <c r="AI231" s="26">
        <v>52800000</v>
      </c>
      <c r="AJ231" s="19">
        <v>52800000</v>
      </c>
      <c r="AK231" s="29">
        <v>50027210.833842628</v>
      </c>
      <c r="AL231" s="28">
        <v>14600000</v>
      </c>
      <c r="AM231">
        <v>31800000</v>
      </c>
      <c r="AN231">
        <v>52800000</v>
      </c>
    </row>
    <row r="232" spans="1:40" x14ac:dyDescent="0.2">
      <c r="A232" s="18">
        <v>44408</v>
      </c>
      <c r="B232" s="19">
        <v>0</v>
      </c>
      <c r="C232" s="19">
        <v>0</v>
      </c>
      <c r="D232" s="26" t="e">
        <v>#N/A</v>
      </c>
      <c r="E232" s="29" t="e">
        <v>#N/A</v>
      </c>
      <c r="F232" s="19">
        <v>450000</v>
      </c>
      <c r="G232" s="19">
        <v>51074996.999999866</v>
      </c>
      <c r="H232" s="19">
        <v>41727332.285714246</v>
      </c>
      <c r="I232" s="29">
        <v>39947863.914285593</v>
      </c>
      <c r="J232" s="19">
        <v>500000</v>
      </c>
      <c r="K232" s="19">
        <v>52800000</v>
      </c>
      <c r="L232" s="19">
        <v>44245914.50562042</v>
      </c>
      <c r="M232" s="29">
        <v>42781230.359298103</v>
      </c>
      <c r="N232" s="26">
        <v>550000</v>
      </c>
      <c r="O232" s="26">
        <v>52800000</v>
      </c>
      <c r="P232" s="19">
        <v>46693620.338317156</v>
      </c>
      <c r="Q232" s="29">
        <v>45239724.542562224</v>
      </c>
      <c r="R232" s="26">
        <v>600000</v>
      </c>
      <c r="S232" s="26">
        <v>52800000</v>
      </c>
      <c r="T232" s="19">
        <v>50821552.678053066</v>
      </c>
      <c r="U232" s="29">
        <v>48759452.875755422</v>
      </c>
      <c r="V232" s="26">
        <v>650000</v>
      </c>
      <c r="W232" s="26">
        <v>52800000</v>
      </c>
      <c r="X232" s="19">
        <v>52800000</v>
      </c>
      <c r="Y232" s="29">
        <v>50029743.687540106</v>
      </c>
      <c r="Z232" s="26">
        <v>700000</v>
      </c>
      <c r="AA232" s="26">
        <v>52800000</v>
      </c>
      <c r="AB232" s="19">
        <v>52800000</v>
      </c>
      <c r="AC232" s="29">
        <v>50059177.920685366</v>
      </c>
      <c r="AD232" s="26">
        <v>750000</v>
      </c>
      <c r="AE232" s="26">
        <v>52800000</v>
      </c>
      <c r="AF232" s="19">
        <v>52800000</v>
      </c>
      <c r="AG232" s="29">
        <v>50063005.705225363</v>
      </c>
      <c r="AH232" s="26">
        <v>800000</v>
      </c>
      <c r="AI232" s="26">
        <v>52800000</v>
      </c>
      <c r="AJ232" s="19">
        <v>52800000</v>
      </c>
      <c r="AK232" s="29">
        <v>50063005.705225363</v>
      </c>
      <c r="AL232" s="28">
        <v>14600000</v>
      </c>
      <c r="AM232">
        <v>31800000</v>
      </c>
      <c r="AN232">
        <v>52800000</v>
      </c>
    </row>
    <row r="233" spans="1:40" x14ac:dyDescent="0.2">
      <c r="A233" s="18">
        <v>44409</v>
      </c>
      <c r="B233" s="19">
        <v>0</v>
      </c>
      <c r="C233" s="19">
        <v>0</v>
      </c>
      <c r="D233" s="26" t="e">
        <v>#N/A</v>
      </c>
      <c r="E233" s="29" t="e">
        <v>#N/A</v>
      </c>
      <c r="F233" s="19">
        <v>450000</v>
      </c>
      <c r="G233" s="19">
        <v>51494996.999999866</v>
      </c>
      <c r="H233" s="19">
        <v>42147332.285714246</v>
      </c>
      <c r="I233" s="29">
        <v>40325863.914285593</v>
      </c>
      <c r="J233" s="19">
        <v>500000</v>
      </c>
      <c r="K233" s="19">
        <v>52800000</v>
      </c>
      <c r="L233" s="19">
        <v>44665914.50562042</v>
      </c>
      <c r="M233" s="29">
        <v>43159230.359298103</v>
      </c>
      <c r="N233" s="26">
        <v>550000</v>
      </c>
      <c r="O233" s="26">
        <v>52800000</v>
      </c>
      <c r="P233" s="19">
        <v>47113620.338317156</v>
      </c>
      <c r="Q233" s="29">
        <v>45617724.542562224</v>
      </c>
      <c r="R233" s="26">
        <v>600000</v>
      </c>
      <c r="S233" s="26">
        <v>52800000</v>
      </c>
      <c r="T233" s="19">
        <v>50821552.678053066</v>
      </c>
      <c r="U233" s="29">
        <v>48797954.818612561</v>
      </c>
      <c r="V233" s="26">
        <v>650000</v>
      </c>
      <c r="W233" s="26">
        <v>52800000</v>
      </c>
      <c r="X233" s="19">
        <v>52800000</v>
      </c>
      <c r="Y233" s="29">
        <v>50061743.573254392</v>
      </c>
      <c r="Z233" s="26">
        <v>700000</v>
      </c>
      <c r="AA233" s="26">
        <v>52800000</v>
      </c>
      <c r="AB233" s="19">
        <v>52800000</v>
      </c>
      <c r="AC233" s="29">
        <v>50093677.806399651</v>
      </c>
      <c r="AD233" s="26">
        <v>750000</v>
      </c>
      <c r="AE233" s="26">
        <v>52800000</v>
      </c>
      <c r="AF233" s="19">
        <v>52800000</v>
      </c>
      <c r="AG233" s="29">
        <v>50099025.936297059</v>
      </c>
      <c r="AH233" s="26">
        <v>800000</v>
      </c>
      <c r="AI233" s="26">
        <v>52800000</v>
      </c>
      <c r="AJ233" s="19">
        <v>52800000</v>
      </c>
      <c r="AK233" s="29">
        <v>50099025.936297059</v>
      </c>
      <c r="AL233" s="28">
        <v>14600000</v>
      </c>
      <c r="AM233">
        <v>31800000</v>
      </c>
      <c r="AN233">
        <v>52800000</v>
      </c>
    </row>
    <row r="234" spans="1:40" x14ac:dyDescent="0.2">
      <c r="A234" s="18">
        <v>44410</v>
      </c>
      <c r="B234" s="19">
        <v>0</v>
      </c>
      <c r="C234" s="19">
        <v>0</v>
      </c>
      <c r="D234" s="26" t="e">
        <v>#N/A</v>
      </c>
      <c r="E234" s="29" t="e">
        <v>#N/A</v>
      </c>
      <c r="F234" s="19">
        <v>450000</v>
      </c>
      <c r="G234" s="19">
        <v>51914996.999999866</v>
      </c>
      <c r="H234" s="19">
        <v>42567332.285714246</v>
      </c>
      <c r="I234" s="29">
        <v>40703863.914285593</v>
      </c>
      <c r="J234" s="19">
        <v>500000</v>
      </c>
      <c r="K234" s="19">
        <v>52800000</v>
      </c>
      <c r="L234" s="19">
        <v>45085914.50562042</v>
      </c>
      <c r="M234" s="29">
        <v>43537230.359298103</v>
      </c>
      <c r="N234" s="26">
        <v>550000</v>
      </c>
      <c r="O234" s="26">
        <v>52800000</v>
      </c>
      <c r="P234" s="19">
        <v>47533620.338317156</v>
      </c>
      <c r="Q234" s="29">
        <v>45995724.542562224</v>
      </c>
      <c r="R234" s="26">
        <v>600000</v>
      </c>
      <c r="S234" s="26">
        <v>52800000</v>
      </c>
      <c r="T234" s="19">
        <v>50821552.678053066</v>
      </c>
      <c r="U234" s="29">
        <v>48836456.761469699</v>
      </c>
      <c r="V234" s="26">
        <v>650000</v>
      </c>
      <c r="W234" s="26">
        <v>52800000</v>
      </c>
      <c r="X234" s="19">
        <v>52800000</v>
      </c>
      <c r="Y234" s="29">
        <v>50093743.458968677</v>
      </c>
      <c r="Z234" s="26">
        <v>700000</v>
      </c>
      <c r="AA234" s="26">
        <v>52800000</v>
      </c>
      <c r="AB234" s="19">
        <v>52800000</v>
      </c>
      <c r="AC234" s="29">
        <v>50128177.692113936</v>
      </c>
      <c r="AD234" s="26">
        <v>750000</v>
      </c>
      <c r="AE234" s="26">
        <v>52800000</v>
      </c>
      <c r="AF234" s="19">
        <v>52800000</v>
      </c>
      <c r="AG234" s="29">
        <v>50135271.52705773</v>
      </c>
      <c r="AH234" s="26">
        <v>800000</v>
      </c>
      <c r="AI234" s="26">
        <v>52800000</v>
      </c>
      <c r="AJ234" s="19">
        <v>52800000</v>
      </c>
      <c r="AK234" s="29">
        <v>50135271.52705773</v>
      </c>
      <c r="AL234" s="28">
        <v>14600000</v>
      </c>
      <c r="AM234">
        <v>31800000</v>
      </c>
      <c r="AN234">
        <v>52800000</v>
      </c>
    </row>
    <row r="235" spans="1:40" x14ac:dyDescent="0.2">
      <c r="A235" s="18">
        <v>44411</v>
      </c>
      <c r="B235" s="19">
        <v>0</v>
      </c>
      <c r="C235" s="19">
        <v>0</v>
      </c>
      <c r="D235" s="26" t="e">
        <v>#N/A</v>
      </c>
      <c r="E235" s="29" t="e">
        <v>#N/A</v>
      </c>
      <c r="F235" s="19">
        <v>450000</v>
      </c>
      <c r="G235" s="19">
        <v>52334996.999999866</v>
      </c>
      <c r="H235" s="19">
        <v>42987332.285714246</v>
      </c>
      <c r="I235" s="29">
        <v>41081863.914285593</v>
      </c>
      <c r="J235" s="19">
        <v>500000</v>
      </c>
      <c r="K235" s="19">
        <v>52800000</v>
      </c>
      <c r="L235" s="19">
        <v>45505914.50562042</v>
      </c>
      <c r="M235" s="29">
        <v>43915230.359298103</v>
      </c>
      <c r="N235" s="26">
        <v>550000</v>
      </c>
      <c r="O235" s="26">
        <v>52800000</v>
      </c>
      <c r="P235" s="19">
        <v>47953620.338317156</v>
      </c>
      <c r="Q235" s="29">
        <v>46373724.542562224</v>
      </c>
      <c r="R235" s="26">
        <v>600000</v>
      </c>
      <c r="S235" s="26">
        <v>52800000</v>
      </c>
      <c r="T235" s="19">
        <v>50821552.678053066</v>
      </c>
      <c r="U235" s="29">
        <v>48874958.704326846</v>
      </c>
      <c r="V235" s="26">
        <v>650000</v>
      </c>
      <c r="W235" s="26">
        <v>52800000</v>
      </c>
      <c r="X235" s="19">
        <v>52800000</v>
      </c>
      <c r="Y235" s="29">
        <v>50125743.344682962</v>
      </c>
      <c r="Z235" s="26">
        <v>700000</v>
      </c>
      <c r="AA235" s="26">
        <v>52800000</v>
      </c>
      <c r="AB235" s="19">
        <v>52800000</v>
      </c>
      <c r="AC235" s="29">
        <v>50160000</v>
      </c>
      <c r="AD235" s="26">
        <v>750000</v>
      </c>
      <c r="AE235" s="26">
        <v>52800000</v>
      </c>
      <c r="AF235" s="19">
        <v>52800000</v>
      </c>
      <c r="AG235" s="29">
        <v>50160000</v>
      </c>
      <c r="AH235" s="26">
        <v>800000</v>
      </c>
      <c r="AI235" s="26">
        <v>52800000</v>
      </c>
      <c r="AJ235" s="19">
        <v>52800000</v>
      </c>
      <c r="AK235" s="29">
        <v>50160000</v>
      </c>
      <c r="AL235" s="28">
        <v>14600000</v>
      </c>
      <c r="AM235">
        <v>31800000</v>
      </c>
      <c r="AN235">
        <v>52800000</v>
      </c>
    </row>
    <row r="236" spans="1:40" x14ac:dyDescent="0.2">
      <c r="A236" s="18">
        <v>44412</v>
      </c>
      <c r="B236" s="19">
        <v>0</v>
      </c>
      <c r="C236" s="19">
        <v>0</v>
      </c>
      <c r="D236" s="26" t="e">
        <v>#N/A</v>
      </c>
      <c r="E236" s="29" t="e">
        <v>#N/A</v>
      </c>
      <c r="F236" s="19">
        <v>450000</v>
      </c>
      <c r="G236" s="19">
        <v>52754996.999999866</v>
      </c>
      <c r="H236" s="19">
        <v>43407332.285714246</v>
      </c>
      <c r="I236" s="29">
        <v>41459863.914285593</v>
      </c>
      <c r="J236" s="19">
        <v>500000</v>
      </c>
      <c r="K236" s="19">
        <v>52800000</v>
      </c>
      <c r="L236" s="19">
        <v>45925914.50562042</v>
      </c>
      <c r="M236" s="29">
        <v>44293230.359298103</v>
      </c>
      <c r="N236" s="26">
        <v>550000</v>
      </c>
      <c r="O236" s="26">
        <v>52800000</v>
      </c>
      <c r="P236" s="19">
        <v>48373620.338317156</v>
      </c>
      <c r="Q236" s="29">
        <v>46751724.542562224</v>
      </c>
      <c r="R236" s="26">
        <v>600000</v>
      </c>
      <c r="S236" s="26">
        <v>52800000</v>
      </c>
      <c r="T236" s="19">
        <v>50821552.678053066</v>
      </c>
      <c r="U236" s="29">
        <v>48883960.761469699</v>
      </c>
      <c r="V236" s="26">
        <v>650000</v>
      </c>
      <c r="W236" s="26">
        <v>52800000</v>
      </c>
      <c r="X236" s="19">
        <v>52800000</v>
      </c>
      <c r="Y236" s="29">
        <v>50157743.230397254</v>
      </c>
      <c r="Z236" s="26">
        <v>700000</v>
      </c>
      <c r="AA236" s="26">
        <v>52800000</v>
      </c>
      <c r="AB236" s="19">
        <v>52800000</v>
      </c>
      <c r="AC236" s="29">
        <v>50160000</v>
      </c>
      <c r="AD236" s="26">
        <v>750000</v>
      </c>
      <c r="AE236" s="26">
        <v>52800000</v>
      </c>
      <c r="AF236" s="19">
        <v>52800000</v>
      </c>
      <c r="AG236" s="29">
        <v>50160000</v>
      </c>
      <c r="AH236" s="26">
        <v>800000</v>
      </c>
      <c r="AI236" s="26">
        <v>52800000</v>
      </c>
      <c r="AJ236" s="19">
        <v>52800000</v>
      </c>
      <c r="AK236" s="29">
        <v>50160000</v>
      </c>
      <c r="AL236" s="28">
        <v>14600000</v>
      </c>
      <c r="AM236">
        <v>31800000</v>
      </c>
      <c r="AN236">
        <v>52800000</v>
      </c>
    </row>
    <row r="237" spans="1:40" x14ac:dyDescent="0.2">
      <c r="A237" s="18">
        <v>44413</v>
      </c>
      <c r="B237" s="19">
        <v>0</v>
      </c>
      <c r="C237" s="19">
        <v>0</v>
      </c>
      <c r="D237" s="26" t="e">
        <v>#N/A</v>
      </c>
      <c r="E237" s="29" t="e">
        <v>#N/A</v>
      </c>
      <c r="F237" s="19">
        <v>450000</v>
      </c>
      <c r="G237" s="19">
        <v>52800000</v>
      </c>
      <c r="H237" s="19">
        <v>43827332.285714246</v>
      </c>
      <c r="I237" s="29">
        <v>41837863.914285593</v>
      </c>
      <c r="J237" s="19">
        <v>500000</v>
      </c>
      <c r="K237" s="19">
        <v>52800000</v>
      </c>
      <c r="L237" s="19">
        <v>46345914.50562042</v>
      </c>
      <c r="M237" s="29">
        <v>44671230.359298103</v>
      </c>
      <c r="N237" s="26">
        <v>550000</v>
      </c>
      <c r="O237" s="26">
        <v>52800000</v>
      </c>
      <c r="P237" s="19">
        <v>48793620.338317156</v>
      </c>
      <c r="Q237" s="29">
        <v>47129724.542562224</v>
      </c>
      <c r="R237" s="26">
        <v>600000</v>
      </c>
      <c r="S237" s="26">
        <v>52800000</v>
      </c>
      <c r="T237" s="19">
        <v>51241552.678053066</v>
      </c>
      <c r="U237" s="29">
        <v>49261960.761469699</v>
      </c>
      <c r="V237" s="26">
        <v>650000</v>
      </c>
      <c r="W237" s="26">
        <v>52800000</v>
      </c>
      <c r="X237" s="19">
        <v>52800000</v>
      </c>
      <c r="Y237" s="29">
        <v>50160000</v>
      </c>
      <c r="Z237" s="26">
        <v>700000</v>
      </c>
      <c r="AA237" s="26">
        <v>52800000</v>
      </c>
      <c r="AB237" s="19">
        <v>52800000</v>
      </c>
      <c r="AC237" s="29">
        <v>50160000</v>
      </c>
      <c r="AD237" s="26">
        <v>750000</v>
      </c>
      <c r="AE237" s="26">
        <v>52800000</v>
      </c>
      <c r="AF237" s="19">
        <v>52800000</v>
      </c>
      <c r="AG237" s="29">
        <v>50160000</v>
      </c>
      <c r="AH237" s="26">
        <v>800000</v>
      </c>
      <c r="AI237" s="26">
        <v>52800000</v>
      </c>
      <c r="AJ237" s="19">
        <v>52800000</v>
      </c>
      <c r="AK237" s="29">
        <v>50160000</v>
      </c>
      <c r="AL237" s="28">
        <v>14600000</v>
      </c>
      <c r="AM237">
        <v>31800000</v>
      </c>
      <c r="AN237">
        <v>52800000</v>
      </c>
    </row>
    <row r="238" spans="1:40" x14ac:dyDescent="0.2">
      <c r="A238" s="18">
        <v>44414</v>
      </c>
      <c r="B238" s="19">
        <v>0</v>
      </c>
      <c r="C238" s="19">
        <v>0</v>
      </c>
      <c r="D238" s="26" t="e">
        <v>#N/A</v>
      </c>
      <c r="E238" s="29" t="e">
        <v>#N/A</v>
      </c>
      <c r="F238" s="19">
        <v>450000</v>
      </c>
      <c r="G238" s="19">
        <v>52800000</v>
      </c>
      <c r="H238" s="19">
        <v>44247332.285714246</v>
      </c>
      <c r="I238" s="29">
        <v>42215863.914285593</v>
      </c>
      <c r="J238" s="19">
        <v>500000</v>
      </c>
      <c r="K238" s="19">
        <v>52800000</v>
      </c>
      <c r="L238" s="19">
        <v>46765914.50562042</v>
      </c>
      <c r="M238" s="29">
        <v>45049230.359298103</v>
      </c>
      <c r="N238" s="26">
        <v>550000</v>
      </c>
      <c r="O238" s="26">
        <v>52800000</v>
      </c>
      <c r="P238" s="19">
        <v>49213620.338317156</v>
      </c>
      <c r="Q238" s="29">
        <v>47507724.542562224</v>
      </c>
      <c r="R238" s="26">
        <v>600000</v>
      </c>
      <c r="S238" s="26">
        <v>52800000</v>
      </c>
      <c r="T238" s="19">
        <v>51661552.678053066</v>
      </c>
      <c r="U238" s="29">
        <v>49639960.761469699</v>
      </c>
      <c r="V238" s="26">
        <v>650000</v>
      </c>
      <c r="W238" s="26">
        <v>52800000</v>
      </c>
      <c r="X238" s="19">
        <v>52800000</v>
      </c>
      <c r="Y238" s="29">
        <v>50160000</v>
      </c>
      <c r="Z238" s="26">
        <v>700000</v>
      </c>
      <c r="AA238" s="26">
        <v>52800000</v>
      </c>
      <c r="AB238" s="19">
        <v>52800000</v>
      </c>
      <c r="AC238" s="29">
        <v>50160000</v>
      </c>
      <c r="AD238" s="26">
        <v>750000</v>
      </c>
      <c r="AE238" s="26">
        <v>52800000</v>
      </c>
      <c r="AF238" s="19">
        <v>52800000</v>
      </c>
      <c r="AG238" s="29">
        <v>50160000</v>
      </c>
      <c r="AH238" s="26">
        <v>800000</v>
      </c>
      <c r="AI238" s="26">
        <v>52800000</v>
      </c>
      <c r="AJ238" s="19">
        <v>52800000</v>
      </c>
      <c r="AK238" s="29">
        <v>50160000</v>
      </c>
      <c r="AL238" s="28">
        <v>14600000</v>
      </c>
      <c r="AM238">
        <v>31800000</v>
      </c>
      <c r="AN238">
        <v>52800000</v>
      </c>
    </row>
    <row r="239" spans="1:40" x14ac:dyDescent="0.2">
      <c r="A239" s="18">
        <v>44415</v>
      </c>
      <c r="B239" s="19">
        <v>0</v>
      </c>
      <c r="C239" s="19">
        <v>0</v>
      </c>
      <c r="D239" s="26" t="e">
        <v>#N/A</v>
      </c>
      <c r="E239" s="29" t="e">
        <v>#N/A</v>
      </c>
      <c r="F239" s="19">
        <v>450000</v>
      </c>
      <c r="G239" s="19">
        <v>52800000</v>
      </c>
      <c r="H239" s="19">
        <v>44667332.285714246</v>
      </c>
      <c r="I239" s="29">
        <v>42593863.914285593</v>
      </c>
      <c r="J239" s="19">
        <v>500000</v>
      </c>
      <c r="K239" s="19">
        <v>52800000</v>
      </c>
      <c r="L239" s="19">
        <v>47185914.50562042</v>
      </c>
      <c r="M239" s="29">
        <v>45427230.359298103</v>
      </c>
      <c r="N239" s="26">
        <v>550000</v>
      </c>
      <c r="O239" s="26">
        <v>52800000</v>
      </c>
      <c r="P239" s="19">
        <v>49633620.338317156</v>
      </c>
      <c r="Q239" s="29">
        <v>47885724.542562224</v>
      </c>
      <c r="R239" s="26">
        <v>600000</v>
      </c>
      <c r="S239" s="26">
        <v>52800000</v>
      </c>
      <c r="T239" s="19">
        <v>52081552.678053066</v>
      </c>
      <c r="U239" s="29">
        <v>50017960.761469699</v>
      </c>
      <c r="V239" s="26">
        <v>650000</v>
      </c>
      <c r="W239" s="26">
        <v>52800000</v>
      </c>
      <c r="X239" s="19">
        <v>52800000</v>
      </c>
      <c r="Y239" s="29">
        <v>50160000</v>
      </c>
      <c r="Z239" s="26">
        <v>700000</v>
      </c>
      <c r="AA239" s="26">
        <v>52800000</v>
      </c>
      <c r="AB239" s="19">
        <v>52800000</v>
      </c>
      <c r="AC239" s="29">
        <v>50160000</v>
      </c>
      <c r="AD239" s="26">
        <v>750000</v>
      </c>
      <c r="AE239" s="26">
        <v>52800000</v>
      </c>
      <c r="AF239" s="19">
        <v>52800000</v>
      </c>
      <c r="AG239" s="29">
        <v>50160000</v>
      </c>
      <c r="AH239" s="26">
        <v>800000</v>
      </c>
      <c r="AI239" s="26">
        <v>52800000</v>
      </c>
      <c r="AJ239" s="19">
        <v>52800000</v>
      </c>
      <c r="AK239" s="29">
        <v>50160000</v>
      </c>
      <c r="AL239" s="28">
        <v>14600000</v>
      </c>
      <c r="AM239">
        <v>31800000</v>
      </c>
      <c r="AN239">
        <v>52800000</v>
      </c>
    </row>
    <row r="240" spans="1:40" x14ac:dyDescent="0.2">
      <c r="A240" s="18">
        <v>44416</v>
      </c>
      <c r="B240" s="19">
        <v>0</v>
      </c>
      <c r="C240" s="19">
        <v>0</v>
      </c>
      <c r="D240" s="26" t="e">
        <v>#N/A</v>
      </c>
      <c r="E240" s="29" t="e">
        <v>#N/A</v>
      </c>
      <c r="F240" s="19">
        <v>450000</v>
      </c>
      <c r="G240" s="19">
        <v>52800000</v>
      </c>
      <c r="H240" s="19">
        <v>45087332.285714246</v>
      </c>
      <c r="I240" s="29">
        <v>42971863.914285593</v>
      </c>
      <c r="J240" s="19">
        <v>500000</v>
      </c>
      <c r="K240" s="19">
        <v>52800000</v>
      </c>
      <c r="L240" s="19">
        <v>47605914.50562042</v>
      </c>
      <c r="M240" s="29">
        <v>45805230.359298103</v>
      </c>
      <c r="N240" s="26">
        <v>550000</v>
      </c>
      <c r="O240" s="26">
        <v>52800000</v>
      </c>
      <c r="P240" s="19">
        <v>50053620.338317156</v>
      </c>
      <c r="Q240" s="29">
        <v>48263724.542562224</v>
      </c>
      <c r="R240" s="26">
        <v>600000</v>
      </c>
      <c r="S240" s="26">
        <v>52800000</v>
      </c>
      <c r="T240" s="19">
        <v>52501552.678053066</v>
      </c>
      <c r="U240" s="29">
        <v>50061077.633902654</v>
      </c>
      <c r="V240" s="26">
        <v>650000</v>
      </c>
      <c r="W240" s="26">
        <v>52800000</v>
      </c>
      <c r="X240" s="19">
        <v>52800000</v>
      </c>
      <c r="Y240" s="29">
        <v>50160000</v>
      </c>
      <c r="Z240" s="26">
        <v>700000</v>
      </c>
      <c r="AA240" s="26">
        <v>52800000</v>
      </c>
      <c r="AB240" s="19">
        <v>52800000</v>
      </c>
      <c r="AC240" s="29">
        <v>50160000</v>
      </c>
      <c r="AD240" s="26">
        <v>750000</v>
      </c>
      <c r="AE240" s="26">
        <v>52800000</v>
      </c>
      <c r="AF240" s="19">
        <v>52800000</v>
      </c>
      <c r="AG240" s="29">
        <v>50160000</v>
      </c>
      <c r="AH240" s="26">
        <v>800000</v>
      </c>
      <c r="AI240" s="26">
        <v>52800000</v>
      </c>
      <c r="AJ240" s="19">
        <v>52800000</v>
      </c>
      <c r="AK240" s="29">
        <v>50160000</v>
      </c>
      <c r="AL240" s="28">
        <v>14600000</v>
      </c>
      <c r="AM240">
        <v>31800000</v>
      </c>
      <c r="AN240">
        <v>52800000</v>
      </c>
    </row>
    <row r="241" spans="1:40" x14ac:dyDescent="0.2">
      <c r="A241" s="18">
        <v>44417</v>
      </c>
      <c r="B241" s="19">
        <v>0</v>
      </c>
      <c r="C241" s="19">
        <v>0</v>
      </c>
      <c r="D241" s="26" t="e">
        <v>#N/A</v>
      </c>
      <c r="E241" s="29" t="e">
        <v>#N/A</v>
      </c>
      <c r="F241" s="19">
        <v>450000</v>
      </c>
      <c r="G241" s="19">
        <v>52800000</v>
      </c>
      <c r="H241" s="19">
        <v>45507332.285714246</v>
      </c>
      <c r="I241" s="29">
        <v>43349863.914285593</v>
      </c>
      <c r="J241" s="19">
        <v>500000</v>
      </c>
      <c r="K241" s="19">
        <v>52800000</v>
      </c>
      <c r="L241" s="19">
        <v>48025914.50562042</v>
      </c>
      <c r="M241" s="29">
        <v>46183230.359298103</v>
      </c>
      <c r="N241" s="26">
        <v>550000</v>
      </c>
      <c r="O241" s="26">
        <v>52800000</v>
      </c>
      <c r="P241" s="19">
        <v>50473620.338317156</v>
      </c>
      <c r="Q241" s="29">
        <v>48641724.542562224</v>
      </c>
      <c r="R241" s="26">
        <v>600000</v>
      </c>
      <c r="S241" s="26">
        <v>52800000</v>
      </c>
      <c r="T241" s="19">
        <v>52800000</v>
      </c>
      <c r="U241" s="29">
        <v>50061077.633902654</v>
      </c>
      <c r="V241" s="26">
        <v>650000</v>
      </c>
      <c r="W241" s="26">
        <v>52800000</v>
      </c>
      <c r="X241" s="19">
        <v>52800000</v>
      </c>
      <c r="Y241" s="29">
        <v>50160000</v>
      </c>
      <c r="Z241" s="26">
        <v>700000</v>
      </c>
      <c r="AA241" s="26">
        <v>52800000</v>
      </c>
      <c r="AB241" s="19">
        <v>52800000</v>
      </c>
      <c r="AC241" s="29">
        <v>50160000</v>
      </c>
      <c r="AD241" s="26">
        <v>750000</v>
      </c>
      <c r="AE241" s="26">
        <v>52800000</v>
      </c>
      <c r="AF241" s="19">
        <v>52800000</v>
      </c>
      <c r="AG241" s="29">
        <v>50160000</v>
      </c>
      <c r="AH241" s="26">
        <v>800000</v>
      </c>
      <c r="AI241" s="26">
        <v>52800000</v>
      </c>
      <c r="AJ241" s="19">
        <v>52800000</v>
      </c>
      <c r="AK241" s="29">
        <v>50160000</v>
      </c>
      <c r="AL241" s="28">
        <v>14600000</v>
      </c>
      <c r="AM241">
        <v>31800000</v>
      </c>
      <c r="AN241">
        <v>52800000</v>
      </c>
    </row>
    <row r="242" spans="1:40" x14ac:dyDescent="0.2">
      <c r="A242" s="18">
        <v>44418</v>
      </c>
      <c r="B242" s="19">
        <v>0</v>
      </c>
      <c r="C242" s="19">
        <v>0</v>
      </c>
      <c r="D242" s="26" t="e">
        <v>#N/A</v>
      </c>
      <c r="E242" s="29" t="e">
        <v>#N/A</v>
      </c>
      <c r="F242" s="19">
        <v>450000</v>
      </c>
      <c r="G242" s="19">
        <v>52800000</v>
      </c>
      <c r="H242" s="19">
        <v>45927332.285714246</v>
      </c>
      <c r="I242" s="29">
        <v>43727863.914285593</v>
      </c>
      <c r="J242" s="19">
        <v>500000</v>
      </c>
      <c r="K242" s="19">
        <v>52800000</v>
      </c>
      <c r="L242" s="19">
        <v>48445914.50562042</v>
      </c>
      <c r="M242" s="29">
        <v>46561230.359298103</v>
      </c>
      <c r="N242" s="26">
        <v>550000</v>
      </c>
      <c r="O242" s="26">
        <v>52800000</v>
      </c>
      <c r="P242" s="19">
        <v>50893620.338317156</v>
      </c>
      <c r="Q242" s="29">
        <v>49019724.542562224</v>
      </c>
      <c r="R242" s="26">
        <v>600000</v>
      </c>
      <c r="S242" s="26">
        <v>52800000</v>
      </c>
      <c r="T242" s="19">
        <v>52800000</v>
      </c>
      <c r="U242" s="29">
        <v>50061077.633902654</v>
      </c>
      <c r="V242" s="26">
        <v>650000</v>
      </c>
      <c r="W242" s="26">
        <v>52800000</v>
      </c>
      <c r="X242" s="19">
        <v>52800000</v>
      </c>
      <c r="Y242" s="29">
        <v>50160000</v>
      </c>
      <c r="Z242" s="26">
        <v>700000</v>
      </c>
      <c r="AA242" s="26">
        <v>52800000</v>
      </c>
      <c r="AB242" s="19">
        <v>52800000</v>
      </c>
      <c r="AC242" s="29">
        <v>50160000</v>
      </c>
      <c r="AD242" s="26">
        <v>750000</v>
      </c>
      <c r="AE242" s="26">
        <v>52800000</v>
      </c>
      <c r="AF242" s="19">
        <v>52800000</v>
      </c>
      <c r="AG242" s="29">
        <v>50160000</v>
      </c>
      <c r="AH242" s="26">
        <v>800000</v>
      </c>
      <c r="AI242" s="26">
        <v>52800000</v>
      </c>
      <c r="AJ242" s="19">
        <v>52800000</v>
      </c>
      <c r="AK242" s="29">
        <v>50160000</v>
      </c>
      <c r="AL242" s="28">
        <v>14600000</v>
      </c>
      <c r="AM242">
        <v>31800000</v>
      </c>
      <c r="AN242">
        <v>52800000</v>
      </c>
    </row>
    <row r="243" spans="1:40" x14ac:dyDescent="0.2">
      <c r="A243" s="18">
        <v>44419</v>
      </c>
      <c r="B243" s="19">
        <v>0</v>
      </c>
      <c r="C243" s="19">
        <v>0</v>
      </c>
      <c r="D243" s="26" t="e">
        <v>#N/A</v>
      </c>
      <c r="E243" s="29" t="e">
        <v>#N/A</v>
      </c>
      <c r="F243" s="19">
        <v>450000</v>
      </c>
      <c r="G243" s="19">
        <v>52800000</v>
      </c>
      <c r="H243" s="19">
        <v>46347332.285714246</v>
      </c>
      <c r="I243" s="29">
        <v>44105863.914285593</v>
      </c>
      <c r="J243" s="19">
        <v>500000</v>
      </c>
      <c r="K243" s="19">
        <v>52800000</v>
      </c>
      <c r="L243" s="19">
        <v>48865914.50562042</v>
      </c>
      <c r="M243" s="29">
        <v>46939230.359298103</v>
      </c>
      <c r="N243" s="26">
        <v>550000</v>
      </c>
      <c r="O243" s="26">
        <v>52800000</v>
      </c>
      <c r="P243" s="19">
        <v>51313620.338317156</v>
      </c>
      <c r="Q243" s="29">
        <v>49397724.542562224</v>
      </c>
      <c r="R243" s="26">
        <v>600000</v>
      </c>
      <c r="S243" s="26">
        <v>52800000</v>
      </c>
      <c r="T243" s="19">
        <v>52800000</v>
      </c>
      <c r="U243" s="29">
        <v>50061077.633902654</v>
      </c>
      <c r="V243" s="26">
        <v>650000</v>
      </c>
      <c r="W243" s="26">
        <v>52800000</v>
      </c>
      <c r="X243" s="19">
        <v>52800000</v>
      </c>
      <c r="Y243" s="29">
        <v>50160000</v>
      </c>
      <c r="Z243" s="26">
        <v>700000</v>
      </c>
      <c r="AA243" s="26">
        <v>52800000</v>
      </c>
      <c r="AB243" s="19">
        <v>52800000</v>
      </c>
      <c r="AC243" s="29">
        <v>50160000</v>
      </c>
      <c r="AD243" s="26">
        <v>750000</v>
      </c>
      <c r="AE243" s="26">
        <v>52800000</v>
      </c>
      <c r="AF243" s="19">
        <v>52800000</v>
      </c>
      <c r="AG243" s="29">
        <v>50160000</v>
      </c>
      <c r="AH243" s="26">
        <v>800000</v>
      </c>
      <c r="AI243" s="26">
        <v>52800000</v>
      </c>
      <c r="AJ243" s="19">
        <v>52800000</v>
      </c>
      <c r="AK243" s="29">
        <v>50160000</v>
      </c>
      <c r="AL243" s="28">
        <v>14600000</v>
      </c>
      <c r="AM243">
        <v>31800000</v>
      </c>
      <c r="AN243">
        <v>52800000</v>
      </c>
    </row>
    <row r="244" spans="1:40" x14ac:dyDescent="0.2">
      <c r="A244" s="18">
        <v>44420</v>
      </c>
      <c r="B244" s="19">
        <v>0</v>
      </c>
      <c r="C244" s="19">
        <v>0</v>
      </c>
      <c r="D244" s="26" t="e">
        <v>#N/A</v>
      </c>
      <c r="E244" s="29" t="e">
        <v>#N/A</v>
      </c>
      <c r="F244" s="19">
        <v>450000</v>
      </c>
      <c r="G244" s="19">
        <v>52800000</v>
      </c>
      <c r="H244" s="19">
        <v>46767332.285714246</v>
      </c>
      <c r="I244" s="29">
        <v>44483863.914285593</v>
      </c>
      <c r="J244" s="19">
        <v>500000</v>
      </c>
      <c r="K244" s="19">
        <v>52800000</v>
      </c>
      <c r="L244" s="19">
        <v>49285914.50562042</v>
      </c>
      <c r="M244" s="29">
        <v>47317230.359298103</v>
      </c>
      <c r="N244" s="26">
        <v>550000</v>
      </c>
      <c r="O244" s="26">
        <v>52800000</v>
      </c>
      <c r="P244" s="19">
        <v>51733620.338317156</v>
      </c>
      <c r="Q244" s="29">
        <v>49775724.542562224</v>
      </c>
      <c r="R244" s="26">
        <v>600000</v>
      </c>
      <c r="S244" s="26">
        <v>52800000</v>
      </c>
      <c r="T244" s="19">
        <v>52800000</v>
      </c>
      <c r="U244" s="29">
        <v>50061077.633902654</v>
      </c>
      <c r="V244" s="26">
        <v>650000</v>
      </c>
      <c r="W244" s="26">
        <v>52800000</v>
      </c>
      <c r="X244" s="19">
        <v>52800000</v>
      </c>
      <c r="Y244" s="29">
        <v>50160000</v>
      </c>
      <c r="Z244" s="26">
        <v>700000</v>
      </c>
      <c r="AA244" s="26">
        <v>52800000</v>
      </c>
      <c r="AB244" s="19">
        <v>52800000</v>
      </c>
      <c r="AC244" s="29">
        <v>50160000</v>
      </c>
      <c r="AD244" s="26">
        <v>750000</v>
      </c>
      <c r="AE244" s="26">
        <v>52800000</v>
      </c>
      <c r="AF244" s="19">
        <v>52800000</v>
      </c>
      <c r="AG244" s="29">
        <v>50160000</v>
      </c>
      <c r="AH244" s="26">
        <v>800000</v>
      </c>
      <c r="AI244" s="26">
        <v>52800000</v>
      </c>
      <c r="AJ244" s="19">
        <v>52800000</v>
      </c>
      <c r="AK244" s="29">
        <v>50160000</v>
      </c>
      <c r="AL244" s="28">
        <v>14600000</v>
      </c>
      <c r="AM244">
        <v>31800000</v>
      </c>
      <c r="AN244">
        <v>52800000</v>
      </c>
    </row>
    <row r="245" spans="1:40" x14ac:dyDescent="0.2">
      <c r="A245" s="18">
        <v>44421</v>
      </c>
      <c r="B245" s="19">
        <v>0</v>
      </c>
      <c r="C245" s="19">
        <v>0</v>
      </c>
      <c r="D245" s="26" t="e">
        <v>#N/A</v>
      </c>
      <c r="E245" s="29" t="e">
        <v>#N/A</v>
      </c>
      <c r="F245" s="19">
        <v>450000</v>
      </c>
      <c r="G245" s="19">
        <v>52800000</v>
      </c>
      <c r="H245" s="19">
        <v>47187332.285714246</v>
      </c>
      <c r="I245" s="29">
        <v>44861863.914285593</v>
      </c>
      <c r="J245" s="19">
        <v>500000</v>
      </c>
      <c r="K245" s="19">
        <v>52800000</v>
      </c>
      <c r="L245" s="19">
        <v>49705914.50562042</v>
      </c>
      <c r="M245" s="29">
        <v>47695230.359298103</v>
      </c>
      <c r="N245" s="26">
        <v>550000</v>
      </c>
      <c r="O245" s="26">
        <v>52800000</v>
      </c>
      <c r="P245" s="19">
        <v>52153620.338317156</v>
      </c>
      <c r="Q245" s="29">
        <v>49833681.016915858</v>
      </c>
      <c r="R245" s="26">
        <v>600000</v>
      </c>
      <c r="S245" s="26">
        <v>52800000</v>
      </c>
      <c r="T245" s="19">
        <v>52800000</v>
      </c>
      <c r="U245" s="29">
        <v>50061077.633902654</v>
      </c>
      <c r="V245" s="26">
        <v>650000</v>
      </c>
      <c r="W245" s="26">
        <v>52800000</v>
      </c>
      <c r="X245" s="19">
        <v>52800000</v>
      </c>
      <c r="Y245" s="29">
        <v>50160000</v>
      </c>
      <c r="Z245" s="26">
        <v>700000</v>
      </c>
      <c r="AA245" s="26">
        <v>52800000</v>
      </c>
      <c r="AB245" s="19">
        <v>52800000</v>
      </c>
      <c r="AC245" s="29">
        <v>50160000</v>
      </c>
      <c r="AD245" s="26">
        <v>750000</v>
      </c>
      <c r="AE245" s="26">
        <v>52800000</v>
      </c>
      <c r="AF245" s="19">
        <v>52800000</v>
      </c>
      <c r="AG245" s="29">
        <v>50160000</v>
      </c>
      <c r="AH245" s="26">
        <v>800000</v>
      </c>
      <c r="AI245" s="26">
        <v>52800000</v>
      </c>
      <c r="AJ245" s="19">
        <v>52800000</v>
      </c>
      <c r="AK245" s="29">
        <v>50160000</v>
      </c>
      <c r="AL245" s="28">
        <v>14600000</v>
      </c>
      <c r="AM245">
        <v>31800000</v>
      </c>
      <c r="AN245">
        <v>52800000</v>
      </c>
    </row>
    <row r="246" spans="1:40" x14ac:dyDescent="0.2">
      <c r="A246" s="18">
        <v>44422</v>
      </c>
      <c r="B246" s="19">
        <v>0</v>
      </c>
      <c r="C246" s="19">
        <v>0</v>
      </c>
      <c r="D246" s="26" t="e">
        <v>#N/A</v>
      </c>
      <c r="E246" s="29" t="e">
        <v>#N/A</v>
      </c>
      <c r="F246" s="19">
        <v>450000</v>
      </c>
      <c r="G246" s="19">
        <v>52800000</v>
      </c>
      <c r="H246" s="19">
        <v>47607332.285714246</v>
      </c>
      <c r="I246" s="29">
        <v>45260863.914285593</v>
      </c>
      <c r="J246" s="19">
        <v>500000</v>
      </c>
      <c r="K246" s="19">
        <v>52800000</v>
      </c>
      <c r="L246" s="19">
        <v>50125914.50562042</v>
      </c>
      <c r="M246" s="29">
        <v>48073230.359298103</v>
      </c>
      <c r="N246" s="26">
        <v>550000</v>
      </c>
      <c r="O246" s="26">
        <v>52800000</v>
      </c>
      <c r="P246" s="19">
        <v>52573620.338317156</v>
      </c>
      <c r="Q246" s="29">
        <v>49833681.016915858</v>
      </c>
      <c r="R246" s="26">
        <v>600000</v>
      </c>
      <c r="S246" s="26">
        <v>52800000</v>
      </c>
      <c r="T246" s="19">
        <v>52800000</v>
      </c>
      <c r="U246" s="29">
        <v>50061077.633902654</v>
      </c>
      <c r="V246" s="26">
        <v>650000</v>
      </c>
      <c r="W246" s="26">
        <v>52800000</v>
      </c>
      <c r="X246" s="19">
        <v>52800000</v>
      </c>
      <c r="Y246" s="29">
        <v>50160000</v>
      </c>
      <c r="Z246" s="26">
        <v>700000</v>
      </c>
      <c r="AA246" s="26">
        <v>52800000</v>
      </c>
      <c r="AB246" s="19">
        <v>52800000</v>
      </c>
      <c r="AC246" s="29">
        <v>50160000</v>
      </c>
      <c r="AD246" s="26">
        <v>750000</v>
      </c>
      <c r="AE246" s="26">
        <v>52800000</v>
      </c>
      <c r="AF246" s="19">
        <v>52800000</v>
      </c>
      <c r="AG246" s="29">
        <v>50160000</v>
      </c>
      <c r="AH246" s="26">
        <v>800000</v>
      </c>
      <c r="AI246" s="26">
        <v>52800000</v>
      </c>
      <c r="AJ246" s="19">
        <v>52800000</v>
      </c>
      <c r="AK246" s="29">
        <v>50160000</v>
      </c>
      <c r="AL246" s="28">
        <v>14600000</v>
      </c>
      <c r="AM246">
        <v>31800000</v>
      </c>
      <c r="AN246">
        <v>52800000</v>
      </c>
    </row>
    <row r="247" spans="1:40" x14ac:dyDescent="0.2">
      <c r="A247" s="18">
        <v>44423</v>
      </c>
      <c r="B247" s="19">
        <v>0</v>
      </c>
      <c r="C247" s="19">
        <v>0</v>
      </c>
      <c r="D247" s="26" t="e">
        <v>#N/A</v>
      </c>
      <c r="E247" s="29" t="e">
        <v>#N/A</v>
      </c>
      <c r="F247" s="19">
        <v>450000</v>
      </c>
      <c r="G247" s="19">
        <v>52800000</v>
      </c>
      <c r="H247" s="19">
        <v>48027332.285714246</v>
      </c>
      <c r="I247" s="29">
        <v>45659863.914285593</v>
      </c>
      <c r="J247" s="19">
        <v>500000</v>
      </c>
      <c r="K247" s="19">
        <v>52800000</v>
      </c>
      <c r="L247" s="19">
        <v>50545914.50562042</v>
      </c>
      <c r="M247" s="29">
        <v>48451230.359298103</v>
      </c>
      <c r="N247" s="26">
        <v>550000</v>
      </c>
      <c r="O247" s="26">
        <v>52800000</v>
      </c>
      <c r="P247" s="19">
        <v>52800000</v>
      </c>
      <c r="Q247" s="29">
        <v>49833681.016915858</v>
      </c>
      <c r="R247" s="26">
        <v>600000</v>
      </c>
      <c r="S247" s="26">
        <v>52800000</v>
      </c>
      <c r="T247" s="19">
        <v>52800000</v>
      </c>
      <c r="U247" s="29">
        <v>50061077.633902654</v>
      </c>
      <c r="V247" s="26">
        <v>650000</v>
      </c>
      <c r="W247" s="26">
        <v>52800000</v>
      </c>
      <c r="X247" s="19">
        <v>52800000</v>
      </c>
      <c r="Y247" s="29">
        <v>50160000</v>
      </c>
      <c r="Z247" s="26">
        <v>700000</v>
      </c>
      <c r="AA247" s="26">
        <v>52800000</v>
      </c>
      <c r="AB247" s="19">
        <v>52800000</v>
      </c>
      <c r="AC247" s="29">
        <v>50160000</v>
      </c>
      <c r="AD247" s="26">
        <v>750000</v>
      </c>
      <c r="AE247" s="26">
        <v>52800000</v>
      </c>
      <c r="AF247" s="19">
        <v>52800000</v>
      </c>
      <c r="AG247" s="29">
        <v>50160000</v>
      </c>
      <c r="AH247" s="26">
        <v>800000</v>
      </c>
      <c r="AI247" s="26">
        <v>52800000</v>
      </c>
      <c r="AJ247" s="19">
        <v>52800000</v>
      </c>
      <c r="AK247" s="29">
        <v>50160000</v>
      </c>
      <c r="AL247" s="28">
        <v>14600000</v>
      </c>
      <c r="AM247">
        <v>31800000</v>
      </c>
      <c r="AN247">
        <v>52800000</v>
      </c>
    </row>
    <row r="248" spans="1:40" x14ac:dyDescent="0.2">
      <c r="A248" s="18">
        <v>44424</v>
      </c>
      <c r="B248" s="19">
        <v>0</v>
      </c>
      <c r="C248" s="19">
        <v>0</v>
      </c>
      <c r="D248" s="26" t="e">
        <v>#N/A</v>
      </c>
      <c r="E248" s="29" t="e">
        <v>#N/A</v>
      </c>
      <c r="F248" s="19">
        <v>450000</v>
      </c>
      <c r="G248" s="19">
        <v>52800000</v>
      </c>
      <c r="H248" s="19">
        <v>48447332.285714246</v>
      </c>
      <c r="I248" s="29">
        <v>46058863.914285593</v>
      </c>
      <c r="J248" s="19">
        <v>500000</v>
      </c>
      <c r="K248" s="19">
        <v>52800000</v>
      </c>
      <c r="L248" s="19">
        <v>50965914.50562042</v>
      </c>
      <c r="M248" s="29">
        <v>48829230.359298103</v>
      </c>
      <c r="N248" s="26">
        <v>550000</v>
      </c>
      <c r="O248" s="26">
        <v>52800000</v>
      </c>
      <c r="P248" s="19">
        <v>52800000</v>
      </c>
      <c r="Q248" s="29">
        <v>49833681.016915858</v>
      </c>
      <c r="R248" s="26">
        <v>600000</v>
      </c>
      <c r="S248" s="26">
        <v>52800000</v>
      </c>
      <c r="T248" s="19">
        <v>52800000</v>
      </c>
      <c r="U248" s="29">
        <v>50061077.633902654</v>
      </c>
      <c r="V248" s="26">
        <v>650000</v>
      </c>
      <c r="W248" s="26">
        <v>52800000</v>
      </c>
      <c r="X248" s="19">
        <v>52800000</v>
      </c>
      <c r="Y248" s="29">
        <v>50160000</v>
      </c>
      <c r="Z248" s="26">
        <v>700000</v>
      </c>
      <c r="AA248" s="26">
        <v>52800000</v>
      </c>
      <c r="AB248" s="19">
        <v>52800000</v>
      </c>
      <c r="AC248" s="29">
        <v>50160000</v>
      </c>
      <c r="AD248" s="26">
        <v>750000</v>
      </c>
      <c r="AE248" s="26">
        <v>52800000</v>
      </c>
      <c r="AF248" s="19">
        <v>52800000</v>
      </c>
      <c r="AG248" s="29">
        <v>50160000</v>
      </c>
      <c r="AH248" s="26">
        <v>800000</v>
      </c>
      <c r="AI248" s="26">
        <v>52800000</v>
      </c>
      <c r="AJ248" s="19">
        <v>52800000</v>
      </c>
      <c r="AK248" s="29">
        <v>50160000</v>
      </c>
      <c r="AL248" s="28">
        <v>14600000</v>
      </c>
      <c r="AM248">
        <v>31800000</v>
      </c>
      <c r="AN248">
        <v>52800000</v>
      </c>
    </row>
    <row r="249" spans="1:40" x14ac:dyDescent="0.2">
      <c r="A249" s="18">
        <v>44425</v>
      </c>
      <c r="B249" s="19">
        <v>0</v>
      </c>
      <c r="C249" s="19">
        <v>0</v>
      </c>
      <c r="D249" s="26" t="e">
        <v>#N/A</v>
      </c>
      <c r="E249" s="29" t="e">
        <v>#N/A</v>
      </c>
      <c r="F249" s="19">
        <v>450000</v>
      </c>
      <c r="G249" s="19">
        <v>52800000</v>
      </c>
      <c r="H249" s="19">
        <v>48867332.285714246</v>
      </c>
      <c r="I249" s="29">
        <v>46457863.914285593</v>
      </c>
      <c r="J249" s="19">
        <v>500000</v>
      </c>
      <c r="K249" s="19">
        <v>52800000</v>
      </c>
      <c r="L249" s="19">
        <v>51385914.50562042</v>
      </c>
      <c r="M249" s="29">
        <v>49228230.359298103</v>
      </c>
      <c r="N249" s="26">
        <v>550000</v>
      </c>
      <c r="O249" s="26">
        <v>52800000</v>
      </c>
      <c r="P249" s="19">
        <v>52800000</v>
      </c>
      <c r="Q249" s="29">
        <v>49833681.016915858</v>
      </c>
      <c r="R249" s="26">
        <v>600000</v>
      </c>
      <c r="S249" s="26">
        <v>52800000</v>
      </c>
      <c r="T249" s="19">
        <v>52800000</v>
      </c>
      <c r="U249" s="29">
        <v>50061077.633902654</v>
      </c>
      <c r="V249" s="26">
        <v>650000</v>
      </c>
      <c r="W249" s="26">
        <v>52800000</v>
      </c>
      <c r="X249" s="19">
        <v>52800000</v>
      </c>
      <c r="Y249" s="29">
        <v>50160000</v>
      </c>
      <c r="Z249" s="26">
        <v>700000</v>
      </c>
      <c r="AA249" s="26">
        <v>52800000</v>
      </c>
      <c r="AB249" s="19">
        <v>52800000</v>
      </c>
      <c r="AC249" s="29">
        <v>50160000</v>
      </c>
      <c r="AD249" s="26">
        <v>750000</v>
      </c>
      <c r="AE249" s="26">
        <v>52800000</v>
      </c>
      <c r="AF249" s="19">
        <v>52800000</v>
      </c>
      <c r="AG249" s="29">
        <v>50160000</v>
      </c>
      <c r="AH249" s="26">
        <v>800000</v>
      </c>
      <c r="AI249" s="26">
        <v>52800000</v>
      </c>
      <c r="AJ249" s="19">
        <v>52800000</v>
      </c>
      <c r="AK249" s="29">
        <v>50160000</v>
      </c>
      <c r="AL249" s="28">
        <v>14600000</v>
      </c>
      <c r="AM249">
        <v>31800000</v>
      </c>
      <c r="AN249">
        <v>52800000</v>
      </c>
    </row>
    <row r="250" spans="1:40" x14ac:dyDescent="0.2">
      <c r="A250" s="18">
        <v>44426</v>
      </c>
      <c r="B250" s="19">
        <v>0</v>
      </c>
      <c r="C250" s="19">
        <v>0</v>
      </c>
      <c r="D250" s="26" t="e">
        <v>#N/A</v>
      </c>
      <c r="E250" s="29" t="e">
        <v>#N/A</v>
      </c>
      <c r="F250" s="19">
        <v>450000</v>
      </c>
      <c r="G250" s="19">
        <v>52800000</v>
      </c>
      <c r="H250" s="19">
        <v>49287332.285714246</v>
      </c>
      <c r="I250" s="29">
        <v>46856863.914285593</v>
      </c>
      <c r="J250" s="19">
        <v>500000</v>
      </c>
      <c r="K250" s="19">
        <v>52800000</v>
      </c>
      <c r="L250" s="19">
        <v>51805914.50562042</v>
      </c>
      <c r="M250" s="29">
        <v>49627230.359298103</v>
      </c>
      <c r="N250" s="26">
        <v>550000</v>
      </c>
      <c r="O250" s="26">
        <v>52800000</v>
      </c>
      <c r="P250" s="19">
        <v>52800000</v>
      </c>
      <c r="Q250" s="29">
        <v>49833681.016915858</v>
      </c>
      <c r="R250" s="26">
        <v>600000</v>
      </c>
      <c r="S250" s="26">
        <v>52800000</v>
      </c>
      <c r="T250" s="19">
        <v>52800000</v>
      </c>
      <c r="U250" s="29">
        <v>50061077.633902654</v>
      </c>
      <c r="V250" s="26">
        <v>650000</v>
      </c>
      <c r="W250" s="26">
        <v>52800000</v>
      </c>
      <c r="X250" s="19">
        <v>52800000</v>
      </c>
      <c r="Y250" s="29">
        <v>50160000</v>
      </c>
      <c r="Z250" s="26">
        <v>700000</v>
      </c>
      <c r="AA250" s="26">
        <v>52800000</v>
      </c>
      <c r="AB250" s="19">
        <v>52800000</v>
      </c>
      <c r="AC250" s="29">
        <v>50160000</v>
      </c>
      <c r="AD250" s="26">
        <v>750000</v>
      </c>
      <c r="AE250" s="26">
        <v>52800000</v>
      </c>
      <c r="AF250" s="19">
        <v>52800000</v>
      </c>
      <c r="AG250" s="29">
        <v>50160000</v>
      </c>
      <c r="AH250" s="26">
        <v>800000</v>
      </c>
      <c r="AI250" s="26">
        <v>52800000</v>
      </c>
      <c r="AJ250" s="19">
        <v>52800000</v>
      </c>
      <c r="AK250" s="29">
        <v>50160000</v>
      </c>
      <c r="AL250" s="28">
        <v>14600000</v>
      </c>
      <c r="AM250">
        <v>31800000</v>
      </c>
      <c r="AN250">
        <v>52800000</v>
      </c>
    </row>
    <row r="251" spans="1:40" x14ac:dyDescent="0.2">
      <c r="A251" s="18">
        <v>44427</v>
      </c>
      <c r="B251" s="19">
        <v>0</v>
      </c>
      <c r="C251" s="19">
        <v>0</v>
      </c>
      <c r="D251" s="26" t="e">
        <v>#N/A</v>
      </c>
      <c r="E251" s="29" t="e">
        <v>#N/A</v>
      </c>
      <c r="F251" s="19">
        <v>450000</v>
      </c>
      <c r="G251" s="19">
        <v>52800000</v>
      </c>
      <c r="H251" s="19">
        <v>49707332.285714246</v>
      </c>
      <c r="I251" s="29">
        <v>47255863.914285593</v>
      </c>
      <c r="J251" s="19">
        <v>500000</v>
      </c>
      <c r="K251" s="19">
        <v>52800000</v>
      </c>
      <c r="L251" s="19">
        <v>52225914.50562042</v>
      </c>
      <c r="M251" s="29">
        <v>49690295.725281022</v>
      </c>
      <c r="N251" s="26">
        <v>550000</v>
      </c>
      <c r="O251" s="26">
        <v>52800000</v>
      </c>
      <c r="P251" s="19">
        <v>52800000</v>
      </c>
      <c r="Q251" s="29">
        <v>49833681.016915858</v>
      </c>
      <c r="R251" s="26">
        <v>600000</v>
      </c>
      <c r="S251" s="26">
        <v>52800000</v>
      </c>
      <c r="T251" s="19">
        <v>52800000</v>
      </c>
      <c r="U251" s="29">
        <v>50061077.633902654</v>
      </c>
      <c r="V251" s="26">
        <v>650000</v>
      </c>
      <c r="W251" s="26">
        <v>52800000</v>
      </c>
      <c r="X251" s="19">
        <v>52800000</v>
      </c>
      <c r="Y251" s="29">
        <v>50160000</v>
      </c>
      <c r="Z251" s="26">
        <v>700000</v>
      </c>
      <c r="AA251" s="26">
        <v>52800000</v>
      </c>
      <c r="AB251" s="19">
        <v>52800000</v>
      </c>
      <c r="AC251" s="29">
        <v>50160000</v>
      </c>
      <c r="AD251" s="26">
        <v>750000</v>
      </c>
      <c r="AE251" s="26">
        <v>52800000</v>
      </c>
      <c r="AF251" s="19">
        <v>52800000</v>
      </c>
      <c r="AG251" s="29">
        <v>50160000</v>
      </c>
      <c r="AH251" s="26">
        <v>800000</v>
      </c>
      <c r="AI251" s="26">
        <v>52800000</v>
      </c>
      <c r="AJ251" s="19">
        <v>52800000</v>
      </c>
      <c r="AK251" s="29">
        <v>50160000</v>
      </c>
      <c r="AL251" s="28">
        <v>14600000</v>
      </c>
      <c r="AM251">
        <v>31800000</v>
      </c>
      <c r="AN251">
        <v>52800000</v>
      </c>
    </row>
    <row r="252" spans="1:40" x14ac:dyDescent="0.2">
      <c r="A252" s="18">
        <v>44428</v>
      </c>
      <c r="B252" s="19">
        <v>0</v>
      </c>
      <c r="C252" s="19">
        <v>0</v>
      </c>
      <c r="D252" s="26" t="e">
        <v>#N/A</v>
      </c>
      <c r="E252" s="29" t="e">
        <v>#N/A</v>
      </c>
      <c r="F252" s="19">
        <v>450000</v>
      </c>
      <c r="G252" s="19">
        <v>52800000</v>
      </c>
      <c r="H252" s="19">
        <v>50127332.285714246</v>
      </c>
      <c r="I252" s="29">
        <v>47654863.914285593</v>
      </c>
      <c r="J252" s="19">
        <v>500000</v>
      </c>
      <c r="K252" s="19">
        <v>52800000</v>
      </c>
      <c r="L252" s="19">
        <v>52645914.50562042</v>
      </c>
      <c r="M252" s="29">
        <v>49711295.725281022</v>
      </c>
      <c r="N252" s="26">
        <v>550000</v>
      </c>
      <c r="O252" s="26">
        <v>52800000</v>
      </c>
      <c r="P252" s="19">
        <v>52800000</v>
      </c>
      <c r="Q252" s="29">
        <v>49833681.016915858</v>
      </c>
      <c r="R252" s="26">
        <v>600000</v>
      </c>
      <c r="S252" s="26">
        <v>52800000</v>
      </c>
      <c r="T252" s="19">
        <v>52800000</v>
      </c>
      <c r="U252" s="29">
        <v>50061077.633902654</v>
      </c>
      <c r="V252" s="26">
        <v>650000</v>
      </c>
      <c r="W252" s="26">
        <v>52800000</v>
      </c>
      <c r="X252" s="19">
        <v>52800000</v>
      </c>
      <c r="Y252" s="29">
        <v>50160000</v>
      </c>
      <c r="Z252" s="26">
        <v>700000</v>
      </c>
      <c r="AA252" s="26">
        <v>52800000</v>
      </c>
      <c r="AB252" s="19">
        <v>52800000</v>
      </c>
      <c r="AC252" s="29">
        <v>50160000</v>
      </c>
      <c r="AD252" s="26">
        <v>750000</v>
      </c>
      <c r="AE252" s="26">
        <v>52800000</v>
      </c>
      <c r="AF252" s="19">
        <v>52800000</v>
      </c>
      <c r="AG252" s="29">
        <v>50160000</v>
      </c>
      <c r="AH252" s="26">
        <v>800000</v>
      </c>
      <c r="AI252" s="26">
        <v>52800000</v>
      </c>
      <c r="AJ252" s="19">
        <v>52800000</v>
      </c>
      <c r="AK252" s="29">
        <v>50160000</v>
      </c>
      <c r="AL252" s="28">
        <v>14600000</v>
      </c>
      <c r="AM252">
        <v>31800000</v>
      </c>
      <c r="AN252">
        <v>52800000</v>
      </c>
    </row>
    <row r="253" spans="1:40" x14ac:dyDescent="0.2">
      <c r="A253" s="18">
        <v>44429</v>
      </c>
      <c r="B253" s="19">
        <v>0</v>
      </c>
      <c r="C253" s="19">
        <v>0</v>
      </c>
      <c r="D253" s="26" t="e">
        <v>#N/A</v>
      </c>
      <c r="E253" s="29" t="e">
        <v>#N/A</v>
      </c>
      <c r="F253" s="19">
        <v>450000</v>
      </c>
      <c r="G253" s="19">
        <v>52800000</v>
      </c>
      <c r="H253" s="19">
        <v>50547332.285714246</v>
      </c>
      <c r="I253" s="29">
        <v>48053863.914285593</v>
      </c>
      <c r="J253" s="19">
        <v>500000</v>
      </c>
      <c r="K253" s="19">
        <v>52800000</v>
      </c>
      <c r="L253" s="19">
        <v>52800000</v>
      </c>
      <c r="M253" s="29">
        <v>49732295.725281022</v>
      </c>
      <c r="N253" s="26">
        <v>550000</v>
      </c>
      <c r="O253" s="26">
        <v>52800000</v>
      </c>
      <c r="P253" s="19">
        <v>52800000</v>
      </c>
      <c r="Q253" s="29">
        <v>49854681.016915858</v>
      </c>
      <c r="R253" s="26">
        <v>600000</v>
      </c>
      <c r="S253" s="26">
        <v>52800000</v>
      </c>
      <c r="T253" s="19">
        <v>52800000</v>
      </c>
      <c r="U253" s="29">
        <v>50061077.633902654</v>
      </c>
      <c r="V253" s="26">
        <v>650000</v>
      </c>
      <c r="W253" s="26">
        <v>52800000</v>
      </c>
      <c r="X253" s="19">
        <v>52800000</v>
      </c>
      <c r="Y253" s="29">
        <v>50160000</v>
      </c>
      <c r="Z253" s="26">
        <v>700000</v>
      </c>
      <c r="AA253" s="26">
        <v>52800000</v>
      </c>
      <c r="AB253" s="19">
        <v>52800000</v>
      </c>
      <c r="AC253" s="29">
        <v>50160000</v>
      </c>
      <c r="AD253" s="26">
        <v>750000</v>
      </c>
      <c r="AE253" s="26">
        <v>52800000</v>
      </c>
      <c r="AF253" s="19">
        <v>52800000</v>
      </c>
      <c r="AG253" s="29">
        <v>50160000</v>
      </c>
      <c r="AH253" s="26">
        <v>800000</v>
      </c>
      <c r="AI253" s="26">
        <v>52800000</v>
      </c>
      <c r="AJ253" s="19">
        <v>52800000</v>
      </c>
      <c r="AK253" s="29">
        <v>50160000</v>
      </c>
      <c r="AL253" s="28">
        <v>14600000</v>
      </c>
      <c r="AM253">
        <v>31800000</v>
      </c>
      <c r="AN253">
        <v>52800000</v>
      </c>
    </row>
    <row r="254" spans="1:40" x14ac:dyDescent="0.2">
      <c r="A254" s="18">
        <v>44430</v>
      </c>
      <c r="B254" s="19">
        <v>0</v>
      </c>
      <c r="C254" s="19">
        <v>0</v>
      </c>
      <c r="D254" s="26" t="e">
        <v>#N/A</v>
      </c>
      <c r="E254" s="29" t="e">
        <v>#N/A</v>
      </c>
      <c r="F254" s="19">
        <v>450000</v>
      </c>
      <c r="G254" s="19">
        <v>52800000</v>
      </c>
      <c r="H254" s="19">
        <v>50967332.285714246</v>
      </c>
      <c r="I254" s="29">
        <v>48452863.914285593</v>
      </c>
      <c r="J254" s="19">
        <v>500000</v>
      </c>
      <c r="K254" s="19">
        <v>52800000</v>
      </c>
      <c r="L254" s="19">
        <v>52800000</v>
      </c>
      <c r="M254" s="29">
        <v>49753295.725281022</v>
      </c>
      <c r="N254" s="26">
        <v>550000</v>
      </c>
      <c r="O254" s="26">
        <v>52800000</v>
      </c>
      <c r="P254" s="19">
        <v>52800000</v>
      </c>
      <c r="Q254" s="29">
        <v>49875681.016915858</v>
      </c>
      <c r="R254" s="26">
        <v>600000</v>
      </c>
      <c r="S254" s="26">
        <v>52800000</v>
      </c>
      <c r="T254" s="19">
        <v>52800000</v>
      </c>
      <c r="U254" s="29">
        <v>50061077.633902654</v>
      </c>
      <c r="V254" s="26">
        <v>650000</v>
      </c>
      <c r="W254" s="26">
        <v>52800000</v>
      </c>
      <c r="X254" s="19">
        <v>52800000</v>
      </c>
      <c r="Y254" s="29">
        <v>50160000</v>
      </c>
      <c r="Z254" s="26">
        <v>700000</v>
      </c>
      <c r="AA254" s="26">
        <v>52800000</v>
      </c>
      <c r="AB254" s="19">
        <v>52800000</v>
      </c>
      <c r="AC254" s="29">
        <v>50160000</v>
      </c>
      <c r="AD254" s="26">
        <v>750000</v>
      </c>
      <c r="AE254" s="26">
        <v>52800000</v>
      </c>
      <c r="AF254" s="19">
        <v>52800000</v>
      </c>
      <c r="AG254" s="29">
        <v>50160000</v>
      </c>
      <c r="AH254" s="26">
        <v>800000</v>
      </c>
      <c r="AI254" s="26">
        <v>52800000</v>
      </c>
      <c r="AJ254" s="19">
        <v>52800000</v>
      </c>
      <c r="AK254" s="29">
        <v>50160000</v>
      </c>
      <c r="AL254" s="28">
        <v>14600000</v>
      </c>
      <c r="AM254">
        <v>31800000</v>
      </c>
      <c r="AN254">
        <v>52800000</v>
      </c>
    </row>
    <row r="255" spans="1:40" x14ac:dyDescent="0.2">
      <c r="A255" s="18">
        <v>44431</v>
      </c>
      <c r="B255" s="19">
        <v>0</v>
      </c>
      <c r="C255" s="19">
        <v>0</v>
      </c>
      <c r="D255" s="26" t="e">
        <v>#N/A</v>
      </c>
      <c r="E255" s="29" t="e">
        <v>#N/A</v>
      </c>
      <c r="F255" s="19">
        <v>450000</v>
      </c>
      <c r="G255" s="19">
        <v>52800000</v>
      </c>
      <c r="H255" s="19">
        <v>51387332.285714246</v>
      </c>
      <c r="I255" s="29">
        <v>48851863.914285593</v>
      </c>
      <c r="J255" s="19">
        <v>500000</v>
      </c>
      <c r="K255" s="19">
        <v>52800000</v>
      </c>
      <c r="L255" s="19">
        <v>52800000</v>
      </c>
      <c r="M255" s="29">
        <v>49774295.725281022</v>
      </c>
      <c r="N255" s="26">
        <v>550000</v>
      </c>
      <c r="O255" s="26">
        <v>52800000</v>
      </c>
      <c r="P255" s="19">
        <v>52800000</v>
      </c>
      <c r="Q255" s="29">
        <v>49896681.016915858</v>
      </c>
      <c r="R255" s="26">
        <v>600000</v>
      </c>
      <c r="S255" s="26">
        <v>52800000</v>
      </c>
      <c r="T255" s="19">
        <v>52800000</v>
      </c>
      <c r="U255" s="29">
        <v>50061077.633902654</v>
      </c>
      <c r="V255" s="26">
        <v>650000</v>
      </c>
      <c r="W255" s="26">
        <v>52800000</v>
      </c>
      <c r="X255" s="19">
        <v>52800000</v>
      </c>
      <c r="Y255" s="29">
        <v>50160000</v>
      </c>
      <c r="Z255" s="26">
        <v>700000</v>
      </c>
      <c r="AA255" s="26">
        <v>52800000</v>
      </c>
      <c r="AB255" s="19">
        <v>52800000</v>
      </c>
      <c r="AC255" s="29">
        <v>50160000</v>
      </c>
      <c r="AD255" s="26">
        <v>750000</v>
      </c>
      <c r="AE255" s="26">
        <v>52800000</v>
      </c>
      <c r="AF255" s="19">
        <v>52800000</v>
      </c>
      <c r="AG255" s="29">
        <v>50160000</v>
      </c>
      <c r="AH255" s="26">
        <v>800000</v>
      </c>
      <c r="AI255" s="26">
        <v>52800000</v>
      </c>
      <c r="AJ255" s="19">
        <v>52800000</v>
      </c>
      <c r="AK255" s="29">
        <v>50160000</v>
      </c>
      <c r="AL255" s="28">
        <v>14600000</v>
      </c>
      <c r="AM255">
        <v>31800000</v>
      </c>
      <c r="AN255">
        <v>52800000</v>
      </c>
    </row>
    <row r="256" spans="1:40" x14ac:dyDescent="0.2">
      <c r="A256" s="18">
        <v>44432</v>
      </c>
      <c r="B256" s="19">
        <v>0</v>
      </c>
      <c r="C256" s="19">
        <v>0</v>
      </c>
      <c r="D256" s="26" t="e">
        <v>#N/A</v>
      </c>
      <c r="E256" s="29" t="e">
        <v>#N/A</v>
      </c>
      <c r="F256" s="19">
        <v>450000</v>
      </c>
      <c r="G256" s="19">
        <v>52800000</v>
      </c>
      <c r="H256" s="19">
        <v>51807332.285714246</v>
      </c>
      <c r="I256" s="29">
        <v>49250863.914285593</v>
      </c>
      <c r="J256" s="19">
        <v>500000</v>
      </c>
      <c r="K256" s="19">
        <v>52800000</v>
      </c>
      <c r="L256" s="19">
        <v>52800000</v>
      </c>
      <c r="M256" s="29">
        <v>49795295.725281022</v>
      </c>
      <c r="N256" s="26">
        <v>550000</v>
      </c>
      <c r="O256" s="26">
        <v>52800000</v>
      </c>
      <c r="P256" s="19">
        <v>52800000</v>
      </c>
      <c r="Q256" s="29">
        <v>49917681.016915858</v>
      </c>
      <c r="R256" s="26">
        <v>600000</v>
      </c>
      <c r="S256" s="26">
        <v>52800000</v>
      </c>
      <c r="T256" s="19">
        <v>52800000</v>
      </c>
      <c r="U256" s="29">
        <v>50061077.633902654</v>
      </c>
      <c r="V256" s="26">
        <v>650000</v>
      </c>
      <c r="W256" s="26">
        <v>52800000</v>
      </c>
      <c r="X256" s="19">
        <v>52800000</v>
      </c>
      <c r="Y256" s="29">
        <v>50160000</v>
      </c>
      <c r="Z256" s="26">
        <v>700000</v>
      </c>
      <c r="AA256" s="26">
        <v>52800000</v>
      </c>
      <c r="AB256" s="19">
        <v>52800000</v>
      </c>
      <c r="AC256" s="29">
        <v>50160000</v>
      </c>
      <c r="AD256" s="26">
        <v>750000</v>
      </c>
      <c r="AE256" s="26">
        <v>52800000</v>
      </c>
      <c r="AF256" s="19">
        <v>52800000</v>
      </c>
      <c r="AG256" s="29">
        <v>50160000</v>
      </c>
      <c r="AH256" s="26">
        <v>800000</v>
      </c>
      <c r="AI256" s="26">
        <v>52800000</v>
      </c>
      <c r="AJ256" s="19">
        <v>52800000</v>
      </c>
      <c r="AK256" s="29">
        <v>50160000</v>
      </c>
      <c r="AL256" s="28">
        <v>14600000</v>
      </c>
      <c r="AM256">
        <v>31800000</v>
      </c>
      <c r="AN256">
        <v>52800000</v>
      </c>
    </row>
    <row r="257" spans="1:40" x14ac:dyDescent="0.2">
      <c r="A257" s="18">
        <v>44433</v>
      </c>
      <c r="B257" s="19">
        <v>0</v>
      </c>
      <c r="C257" s="19">
        <v>0</v>
      </c>
      <c r="D257" s="26" t="e">
        <v>#N/A</v>
      </c>
      <c r="E257" s="29" t="e">
        <v>#N/A</v>
      </c>
      <c r="F257" s="19">
        <v>450000</v>
      </c>
      <c r="G257" s="19">
        <v>52800000</v>
      </c>
      <c r="H257" s="19">
        <v>52227332.285714246</v>
      </c>
      <c r="I257" s="29">
        <v>49649863.914285593</v>
      </c>
      <c r="J257" s="19">
        <v>500000</v>
      </c>
      <c r="K257" s="19">
        <v>52800000</v>
      </c>
      <c r="L257" s="19">
        <v>52800000</v>
      </c>
      <c r="M257" s="29">
        <v>49816295.725281022</v>
      </c>
      <c r="N257" s="26">
        <v>550000</v>
      </c>
      <c r="O257" s="26">
        <v>52800000</v>
      </c>
      <c r="P257" s="19">
        <v>52800000</v>
      </c>
      <c r="Q257" s="29">
        <v>49938681.016915858</v>
      </c>
      <c r="R257" s="26">
        <v>600000</v>
      </c>
      <c r="S257" s="26">
        <v>52800000</v>
      </c>
      <c r="T257" s="19">
        <v>52800000</v>
      </c>
      <c r="U257" s="29">
        <v>50061077.633902654</v>
      </c>
      <c r="V257" s="26">
        <v>650000</v>
      </c>
      <c r="W257" s="26">
        <v>52800000</v>
      </c>
      <c r="X257" s="19">
        <v>52800000</v>
      </c>
      <c r="Y257" s="29">
        <v>50160000</v>
      </c>
      <c r="Z257" s="26">
        <v>700000</v>
      </c>
      <c r="AA257" s="26">
        <v>52800000</v>
      </c>
      <c r="AB257" s="19">
        <v>52800000</v>
      </c>
      <c r="AC257" s="29">
        <v>50160000</v>
      </c>
      <c r="AD257" s="26">
        <v>750000</v>
      </c>
      <c r="AE257" s="26">
        <v>52800000</v>
      </c>
      <c r="AF257" s="19">
        <v>52800000</v>
      </c>
      <c r="AG257" s="29">
        <v>50160000</v>
      </c>
      <c r="AH257" s="26">
        <v>800000</v>
      </c>
      <c r="AI257" s="26">
        <v>52800000</v>
      </c>
      <c r="AJ257" s="19">
        <v>52800000</v>
      </c>
      <c r="AK257" s="29">
        <v>50160000</v>
      </c>
      <c r="AL257" s="28">
        <v>14600000</v>
      </c>
      <c r="AM257">
        <v>31800000</v>
      </c>
      <c r="AN257">
        <v>52800000</v>
      </c>
    </row>
    <row r="258" spans="1:40" x14ac:dyDescent="0.2">
      <c r="A258" s="18">
        <v>44434</v>
      </c>
      <c r="B258" s="19">
        <v>0</v>
      </c>
      <c r="C258" s="19">
        <v>0</v>
      </c>
      <c r="D258" s="26" t="e">
        <v>#N/A</v>
      </c>
      <c r="E258" s="29" t="e">
        <v>#N/A</v>
      </c>
      <c r="F258" s="19">
        <v>450000</v>
      </c>
      <c r="G258" s="19">
        <v>52800000</v>
      </c>
      <c r="H258" s="19">
        <v>52647332.285714246</v>
      </c>
      <c r="I258" s="29">
        <v>49711366.614285715</v>
      </c>
      <c r="J258" s="19">
        <v>500000</v>
      </c>
      <c r="K258" s="19">
        <v>52800000</v>
      </c>
      <c r="L258" s="19">
        <v>52800000</v>
      </c>
      <c r="M258" s="29">
        <v>49837295.725281022</v>
      </c>
      <c r="N258" s="26">
        <v>550000</v>
      </c>
      <c r="O258" s="26">
        <v>52800000</v>
      </c>
      <c r="P258" s="19">
        <v>52800000</v>
      </c>
      <c r="Q258" s="29">
        <v>49959681.016915858</v>
      </c>
      <c r="R258" s="26">
        <v>600000</v>
      </c>
      <c r="S258" s="26">
        <v>52800000</v>
      </c>
      <c r="T258" s="19">
        <v>52800000</v>
      </c>
      <c r="U258" s="29">
        <v>50082077.633902654</v>
      </c>
      <c r="V258" s="26">
        <v>650000</v>
      </c>
      <c r="W258" s="26">
        <v>52800000</v>
      </c>
      <c r="X258" s="19">
        <v>52800000</v>
      </c>
      <c r="Y258" s="29">
        <v>50160000</v>
      </c>
      <c r="Z258" s="26">
        <v>700000</v>
      </c>
      <c r="AA258" s="26">
        <v>52800000</v>
      </c>
      <c r="AB258" s="19">
        <v>52800000</v>
      </c>
      <c r="AC258" s="29">
        <v>50160000</v>
      </c>
      <c r="AD258" s="26">
        <v>750000</v>
      </c>
      <c r="AE258" s="26">
        <v>52800000</v>
      </c>
      <c r="AF258" s="19">
        <v>52800000</v>
      </c>
      <c r="AG258" s="29">
        <v>50160000</v>
      </c>
      <c r="AH258" s="26">
        <v>800000</v>
      </c>
      <c r="AI258" s="26">
        <v>52800000</v>
      </c>
      <c r="AJ258" s="19">
        <v>52800000</v>
      </c>
      <c r="AK258" s="29">
        <v>50160000</v>
      </c>
      <c r="AL258" s="28">
        <v>14600000</v>
      </c>
      <c r="AM258">
        <v>31800000</v>
      </c>
      <c r="AN258">
        <v>52800000</v>
      </c>
    </row>
    <row r="259" spans="1:40" x14ac:dyDescent="0.2">
      <c r="A259" s="18">
        <v>44435</v>
      </c>
      <c r="B259" s="19">
        <v>0</v>
      </c>
      <c r="C259" s="19">
        <v>0</v>
      </c>
      <c r="D259" s="26" t="e">
        <v>#N/A</v>
      </c>
      <c r="E259" s="29" t="e">
        <v>#N/A</v>
      </c>
      <c r="F259" s="19">
        <v>450000</v>
      </c>
      <c r="G259" s="19">
        <v>52800000</v>
      </c>
      <c r="H259" s="19">
        <v>52800000</v>
      </c>
      <c r="I259" s="29">
        <v>49732366.614285715</v>
      </c>
      <c r="J259" s="19">
        <v>500000</v>
      </c>
      <c r="K259" s="19">
        <v>52800000</v>
      </c>
      <c r="L259" s="19">
        <v>52800000</v>
      </c>
      <c r="M259" s="29">
        <v>49858295.725281022</v>
      </c>
      <c r="N259" s="26">
        <v>550000</v>
      </c>
      <c r="O259" s="26">
        <v>52800000</v>
      </c>
      <c r="P259" s="19">
        <v>52800000</v>
      </c>
      <c r="Q259" s="29">
        <v>49980681.016915858</v>
      </c>
      <c r="R259" s="26">
        <v>600000</v>
      </c>
      <c r="S259" s="26">
        <v>52800000</v>
      </c>
      <c r="T259" s="19">
        <v>52800000</v>
      </c>
      <c r="U259" s="29">
        <v>50103077.633902654</v>
      </c>
      <c r="V259" s="26">
        <v>650000</v>
      </c>
      <c r="W259" s="26">
        <v>52800000</v>
      </c>
      <c r="X259" s="19">
        <v>52800000</v>
      </c>
      <c r="Y259" s="29">
        <v>50160000</v>
      </c>
      <c r="Z259" s="26">
        <v>700000</v>
      </c>
      <c r="AA259" s="26">
        <v>52800000</v>
      </c>
      <c r="AB259" s="19">
        <v>52800000</v>
      </c>
      <c r="AC259" s="29">
        <v>50160000</v>
      </c>
      <c r="AD259" s="26">
        <v>750000</v>
      </c>
      <c r="AE259" s="26">
        <v>52800000</v>
      </c>
      <c r="AF259" s="19">
        <v>52800000</v>
      </c>
      <c r="AG259" s="29">
        <v>50160000</v>
      </c>
      <c r="AH259" s="26">
        <v>800000</v>
      </c>
      <c r="AI259" s="26">
        <v>52800000</v>
      </c>
      <c r="AJ259" s="19">
        <v>52800000</v>
      </c>
      <c r="AK259" s="29">
        <v>50160000</v>
      </c>
      <c r="AL259" s="28">
        <v>14600000</v>
      </c>
      <c r="AM259">
        <v>31800000</v>
      </c>
      <c r="AN259">
        <v>52800000</v>
      </c>
    </row>
    <row r="260" spans="1:40" x14ac:dyDescent="0.2">
      <c r="A260" s="18">
        <v>44436</v>
      </c>
      <c r="B260" s="19">
        <v>0</v>
      </c>
      <c r="C260" s="19">
        <v>0</v>
      </c>
      <c r="D260" s="26" t="e">
        <v>#N/A</v>
      </c>
      <c r="E260" s="29" t="e">
        <v>#N/A</v>
      </c>
      <c r="F260" s="19">
        <v>450000</v>
      </c>
      <c r="G260" s="19">
        <v>52800000</v>
      </c>
      <c r="H260" s="19">
        <v>52800000</v>
      </c>
      <c r="I260" s="29">
        <v>49753366.614285715</v>
      </c>
      <c r="J260" s="19">
        <v>500000</v>
      </c>
      <c r="K260" s="19">
        <v>52800000</v>
      </c>
      <c r="L260" s="19">
        <v>52800000</v>
      </c>
      <c r="M260" s="29">
        <v>49879295.725281022</v>
      </c>
      <c r="N260" s="26">
        <v>550000</v>
      </c>
      <c r="O260" s="26">
        <v>52800000</v>
      </c>
      <c r="P260" s="19">
        <v>52800000</v>
      </c>
      <c r="Q260" s="29">
        <v>50001681.016915858</v>
      </c>
      <c r="R260" s="26">
        <v>600000</v>
      </c>
      <c r="S260" s="26">
        <v>52800000</v>
      </c>
      <c r="T260" s="19">
        <v>52800000</v>
      </c>
      <c r="U260" s="29">
        <v>50124077.633902654</v>
      </c>
      <c r="V260" s="26">
        <v>650000</v>
      </c>
      <c r="W260" s="26">
        <v>52800000</v>
      </c>
      <c r="X260" s="19">
        <v>52800000</v>
      </c>
      <c r="Y260" s="29">
        <v>50160000</v>
      </c>
      <c r="Z260" s="26">
        <v>700000</v>
      </c>
      <c r="AA260" s="26">
        <v>52800000</v>
      </c>
      <c r="AB260" s="19">
        <v>52800000</v>
      </c>
      <c r="AC260" s="29">
        <v>50160000</v>
      </c>
      <c r="AD260" s="26">
        <v>750000</v>
      </c>
      <c r="AE260" s="26">
        <v>52800000</v>
      </c>
      <c r="AF260" s="19">
        <v>52800000</v>
      </c>
      <c r="AG260" s="29">
        <v>50160000</v>
      </c>
      <c r="AH260" s="26">
        <v>800000</v>
      </c>
      <c r="AI260" s="26">
        <v>52800000</v>
      </c>
      <c r="AJ260" s="19">
        <v>52800000</v>
      </c>
      <c r="AK260" s="29">
        <v>50160000</v>
      </c>
      <c r="AL260" s="28">
        <v>14600000</v>
      </c>
      <c r="AM260">
        <v>31800000</v>
      </c>
      <c r="AN260">
        <v>52800000</v>
      </c>
    </row>
    <row r="261" spans="1:40" x14ac:dyDescent="0.2">
      <c r="A261" s="18">
        <v>44437</v>
      </c>
      <c r="B261" s="19">
        <v>0</v>
      </c>
      <c r="C261" s="19">
        <v>0</v>
      </c>
      <c r="D261" s="26" t="e">
        <v>#N/A</v>
      </c>
      <c r="E261" s="29" t="e">
        <v>#N/A</v>
      </c>
      <c r="F261" s="19">
        <v>450000</v>
      </c>
      <c r="G261" s="19">
        <v>52800000</v>
      </c>
      <c r="H261" s="19">
        <v>52800000</v>
      </c>
      <c r="I261" s="29">
        <v>49774366.614285715</v>
      </c>
      <c r="J261" s="19">
        <v>500000</v>
      </c>
      <c r="K261" s="19">
        <v>52800000</v>
      </c>
      <c r="L261" s="19">
        <v>52800000</v>
      </c>
      <c r="M261" s="29">
        <v>49900295.725281022</v>
      </c>
      <c r="N261" s="26">
        <v>550000</v>
      </c>
      <c r="O261" s="26">
        <v>52800000</v>
      </c>
      <c r="P261" s="19">
        <v>52800000</v>
      </c>
      <c r="Q261" s="29">
        <v>50022681.016915858</v>
      </c>
      <c r="R261" s="26">
        <v>600000</v>
      </c>
      <c r="S261" s="26">
        <v>52800000</v>
      </c>
      <c r="T261" s="19">
        <v>52800000</v>
      </c>
      <c r="U261" s="29">
        <v>50145077.633902654</v>
      </c>
      <c r="V261" s="26">
        <v>650000</v>
      </c>
      <c r="W261" s="26">
        <v>52800000</v>
      </c>
      <c r="X261" s="19">
        <v>52800000</v>
      </c>
      <c r="Y261" s="29">
        <v>50160000</v>
      </c>
      <c r="Z261" s="26">
        <v>700000</v>
      </c>
      <c r="AA261" s="26">
        <v>52800000</v>
      </c>
      <c r="AB261" s="19">
        <v>52800000</v>
      </c>
      <c r="AC261" s="29">
        <v>50160000</v>
      </c>
      <c r="AD261" s="26">
        <v>750000</v>
      </c>
      <c r="AE261" s="26">
        <v>52800000</v>
      </c>
      <c r="AF261" s="19">
        <v>52800000</v>
      </c>
      <c r="AG261" s="29">
        <v>50160000</v>
      </c>
      <c r="AH261" s="26">
        <v>800000</v>
      </c>
      <c r="AI261" s="26">
        <v>52800000</v>
      </c>
      <c r="AJ261" s="19">
        <v>52800000</v>
      </c>
      <c r="AK261" s="29">
        <v>50160000</v>
      </c>
      <c r="AL261" s="28">
        <v>14600000</v>
      </c>
      <c r="AM261">
        <v>31800000</v>
      </c>
      <c r="AN261">
        <v>52800000</v>
      </c>
    </row>
    <row r="262" spans="1:40" x14ac:dyDescent="0.2">
      <c r="A262" s="18">
        <v>44438</v>
      </c>
      <c r="B262" s="19">
        <v>0</v>
      </c>
      <c r="C262" s="19">
        <v>0</v>
      </c>
      <c r="D262" s="26" t="e">
        <v>#N/A</v>
      </c>
      <c r="E262" s="29" t="e">
        <v>#N/A</v>
      </c>
      <c r="F262" s="19">
        <v>450000</v>
      </c>
      <c r="G262" s="19">
        <v>52800000</v>
      </c>
      <c r="H262" s="19">
        <v>52800000</v>
      </c>
      <c r="I262" s="29">
        <v>49795366.614285715</v>
      </c>
      <c r="J262" s="19">
        <v>500000</v>
      </c>
      <c r="K262" s="19">
        <v>52800000</v>
      </c>
      <c r="L262" s="19">
        <v>52800000</v>
      </c>
      <c r="M262" s="29">
        <v>49921295.725281022</v>
      </c>
      <c r="N262" s="26">
        <v>550000</v>
      </c>
      <c r="O262" s="26">
        <v>52800000</v>
      </c>
      <c r="P262" s="19">
        <v>52800000</v>
      </c>
      <c r="Q262" s="29">
        <v>50043681.016915858</v>
      </c>
      <c r="R262" s="26">
        <v>600000</v>
      </c>
      <c r="S262" s="26">
        <v>52800000</v>
      </c>
      <c r="T262" s="19">
        <v>52800000</v>
      </c>
      <c r="U262" s="29">
        <v>50160000</v>
      </c>
      <c r="V262" s="26">
        <v>650000</v>
      </c>
      <c r="W262" s="26">
        <v>52800000</v>
      </c>
      <c r="X262" s="19">
        <v>52800000</v>
      </c>
      <c r="Y262" s="29">
        <v>50160000</v>
      </c>
      <c r="Z262" s="26">
        <v>700000</v>
      </c>
      <c r="AA262" s="26">
        <v>52800000</v>
      </c>
      <c r="AB262" s="19">
        <v>52800000</v>
      </c>
      <c r="AC262" s="29">
        <v>50160000</v>
      </c>
      <c r="AD262" s="26">
        <v>750000</v>
      </c>
      <c r="AE262" s="26">
        <v>52800000</v>
      </c>
      <c r="AF262" s="19">
        <v>52800000</v>
      </c>
      <c r="AG262" s="29">
        <v>50160000</v>
      </c>
      <c r="AH262" s="26">
        <v>800000</v>
      </c>
      <c r="AI262" s="26">
        <v>52800000</v>
      </c>
      <c r="AJ262" s="19">
        <v>52800000</v>
      </c>
      <c r="AK262" s="29">
        <v>50160000</v>
      </c>
      <c r="AL262" s="28">
        <v>14600000</v>
      </c>
      <c r="AM262">
        <v>31800000</v>
      </c>
      <c r="AN262">
        <v>52800000</v>
      </c>
    </row>
    <row r="263" spans="1:40" x14ac:dyDescent="0.2">
      <c r="A263" s="18">
        <v>44439</v>
      </c>
      <c r="B263" s="19">
        <v>0</v>
      </c>
      <c r="C263" s="19">
        <v>0</v>
      </c>
      <c r="D263" s="26" t="e">
        <v>#N/A</v>
      </c>
      <c r="E263" s="29" t="e">
        <v>#N/A</v>
      </c>
      <c r="F263" s="19">
        <v>450000</v>
      </c>
      <c r="G263" s="19">
        <v>52800000</v>
      </c>
      <c r="H263" s="19">
        <v>52800000</v>
      </c>
      <c r="I263" s="29">
        <v>49816366.614285715</v>
      </c>
      <c r="J263" s="19">
        <v>500000</v>
      </c>
      <c r="K263" s="19">
        <v>52800000</v>
      </c>
      <c r="L263" s="19">
        <v>52800000</v>
      </c>
      <c r="M263" s="29">
        <v>49942295.725281022</v>
      </c>
      <c r="N263" s="26">
        <v>550000</v>
      </c>
      <c r="O263" s="26">
        <v>52800000</v>
      </c>
      <c r="P263" s="19">
        <v>52800000</v>
      </c>
      <c r="Q263" s="29">
        <v>50064681.016915858</v>
      </c>
      <c r="R263" s="26">
        <v>600000</v>
      </c>
      <c r="S263" s="26">
        <v>52800000</v>
      </c>
      <c r="T263" s="19">
        <v>52800000</v>
      </c>
      <c r="U263" s="29">
        <v>50160000</v>
      </c>
      <c r="V263" s="26">
        <v>650000</v>
      </c>
      <c r="W263" s="26">
        <v>52800000</v>
      </c>
      <c r="X263" s="19">
        <v>52800000</v>
      </c>
      <c r="Y263" s="29">
        <v>50160000</v>
      </c>
      <c r="Z263" s="26">
        <v>700000</v>
      </c>
      <c r="AA263" s="26">
        <v>52800000</v>
      </c>
      <c r="AB263" s="19">
        <v>52800000</v>
      </c>
      <c r="AC263" s="29">
        <v>50160000</v>
      </c>
      <c r="AD263" s="26">
        <v>750000</v>
      </c>
      <c r="AE263" s="26">
        <v>52800000</v>
      </c>
      <c r="AF263" s="19">
        <v>52800000</v>
      </c>
      <c r="AG263" s="29">
        <v>50160000</v>
      </c>
      <c r="AH263" s="26">
        <v>800000</v>
      </c>
      <c r="AI263" s="26">
        <v>52800000</v>
      </c>
      <c r="AJ263" s="19">
        <v>52800000</v>
      </c>
      <c r="AK263" s="29">
        <v>50160000</v>
      </c>
      <c r="AL263" s="28">
        <v>14600000</v>
      </c>
      <c r="AM263">
        <v>31800000</v>
      </c>
      <c r="AN263">
        <v>52800000</v>
      </c>
    </row>
    <row r="264" spans="1:40" x14ac:dyDescent="0.2">
      <c r="A264" s="18">
        <v>44440</v>
      </c>
      <c r="B264" s="19">
        <v>0</v>
      </c>
      <c r="C264" s="19">
        <v>0</v>
      </c>
      <c r="D264" s="26" t="e">
        <v>#N/A</v>
      </c>
      <c r="E264" s="29" t="e">
        <v>#N/A</v>
      </c>
      <c r="F264" s="19">
        <v>450000</v>
      </c>
      <c r="G264" s="19">
        <v>52800000</v>
      </c>
      <c r="H264" s="19">
        <v>52800000</v>
      </c>
      <c r="I264" s="29">
        <v>49837366.614285715</v>
      </c>
      <c r="J264" s="19">
        <v>500000</v>
      </c>
      <c r="K264" s="19">
        <v>52800000</v>
      </c>
      <c r="L264" s="19">
        <v>52800000</v>
      </c>
      <c r="M264" s="29">
        <v>49963295.725281022</v>
      </c>
      <c r="N264" s="26">
        <v>550000</v>
      </c>
      <c r="O264" s="26">
        <v>52800000</v>
      </c>
      <c r="P264" s="19">
        <v>52800000</v>
      </c>
      <c r="Q264" s="29">
        <v>50085681.016915858</v>
      </c>
      <c r="R264" s="26">
        <v>600000</v>
      </c>
      <c r="S264" s="26">
        <v>52800000</v>
      </c>
      <c r="T264" s="19">
        <v>52800000</v>
      </c>
      <c r="U264" s="29">
        <v>50160000</v>
      </c>
      <c r="V264" s="26">
        <v>650000</v>
      </c>
      <c r="W264" s="26">
        <v>52800000</v>
      </c>
      <c r="X264" s="19">
        <v>52800000</v>
      </c>
      <c r="Y264" s="29">
        <v>50160000</v>
      </c>
      <c r="Z264" s="26">
        <v>700000</v>
      </c>
      <c r="AA264" s="26">
        <v>52800000</v>
      </c>
      <c r="AB264" s="19">
        <v>52800000</v>
      </c>
      <c r="AC264" s="29">
        <v>50160000</v>
      </c>
      <c r="AD264" s="26">
        <v>750000</v>
      </c>
      <c r="AE264" s="26">
        <v>52800000</v>
      </c>
      <c r="AF264" s="19">
        <v>52800000</v>
      </c>
      <c r="AG264" s="29">
        <v>50160000</v>
      </c>
      <c r="AH264" s="26">
        <v>800000</v>
      </c>
      <c r="AI264" s="26">
        <v>52800000</v>
      </c>
      <c r="AJ264" s="19">
        <v>52800000</v>
      </c>
      <c r="AK264" s="29">
        <v>50160000</v>
      </c>
      <c r="AL264" s="28">
        <v>14600000</v>
      </c>
      <c r="AM264">
        <v>31800000</v>
      </c>
      <c r="AN264">
        <v>52800000</v>
      </c>
    </row>
    <row r="265" spans="1:40" x14ac:dyDescent="0.2">
      <c r="A265" s="18">
        <v>44441</v>
      </c>
      <c r="B265" s="19">
        <v>0</v>
      </c>
      <c r="C265" s="19">
        <v>0</v>
      </c>
      <c r="D265" s="26" t="e">
        <v>#N/A</v>
      </c>
      <c r="E265" s="29" t="e">
        <v>#N/A</v>
      </c>
      <c r="F265" s="19">
        <v>450000</v>
      </c>
      <c r="G265" s="19">
        <v>52800000</v>
      </c>
      <c r="H265" s="19">
        <v>52800000</v>
      </c>
      <c r="I265" s="29">
        <v>49858366.614285715</v>
      </c>
      <c r="J265" s="19">
        <v>500000</v>
      </c>
      <c r="K265" s="19">
        <v>52800000</v>
      </c>
      <c r="L265" s="19">
        <v>52800000</v>
      </c>
      <c r="M265" s="29">
        <v>49984295.725281022</v>
      </c>
      <c r="N265" s="26">
        <v>550000</v>
      </c>
      <c r="O265" s="26">
        <v>52800000</v>
      </c>
      <c r="P265" s="19">
        <v>52800000</v>
      </c>
      <c r="Q265" s="29">
        <v>50106681.016915858</v>
      </c>
      <c r="R265" s="26">
        <v>600000</v>
      </c>
      <c r="S265" s="26">
        <v>52800000</v>
      </c>
      <c r="T265" s="19">
        <v>52800000</v>
      </c>
      <c r="U265" s="29">
        <v>50160000</v>
      </c>
      <c r="V265" s="26">
        <v>650000</v>
      </c>
      <c r="W265" s="26">
        <v>52800000</v>
      </c>
      <c r="X265" s="19">
        <v>52800000</v>
      </c>
      <c r="Y265" s="29">
        <v>50160000</v>
      </c>
      <c r="Z265" s="26">
        <v>700000</v>
      </c>
      <c r="AA265" s="26">
        <v>52800000</v>
      </c>
      <c r="AB265" s="19">
        <v>52800000</v>
      </c>
      <c r="AC265" s="29">
        <v>50160000</v>
      </c>
      <c r="AD265" s="26">
        <v>750000</v>
      </c>
      <c r="AE265" s="26">
        <v>52800000</v>
      </c>
      <c r="AF265" s="19">
        <v>52800000</v>
      </c>
      <c r="AG265" s="29">
        <v>50160000</v>
      </c>
      <c r="AH265" s="26">
        <v>800000</v>
      </c>
      <c r="AI265" s="26">
        <v>52800000</v>
      </c>
      <c r="AJ265" s="19">
        <v>52800000</v>
      </c>
      <c r="AK265" s="29">
        <v>50160000</v>
      </c>
      <c r="AL265" s="28">
        <v>14600000</v>
      </c>
      <c r="AM265">
        <v>31800000</v>
      </c>
      <c r="AN265">
        <v>52800000</v>
      </c>
    </row>
    <row r="266" spans="1:40" x14ac:dyDescent="0.2">
      <c r="A266" s="18">
        <v>44442</v>
      </c>
      <c r="B266" s="19">
        <v>0</v>
      </c>
      <c r="C266" s="19">
        <v>0</v>
      </c>
      <c r="D266" s="26" t="e">
        <v>#N/A</v>
      </c>
      <c r="E266" s="29" t="e">
        <v>#N/A</v>
      </c>
      <c r="F266" s="19">
        <v>450000</v>
      </c>
      <c r="G266" s="19">
        <v>52800000</v>
      </c>
      <c r="H266" s="19">
        <v>52800000</v>
      </c>
      <c r="I266" s="29">
        <v>49879366.614285715</v>
      </c>
      <c r="J266" s="19">
        <v>500000</v>
      </c>
      <c r="K266" s="19">
        <v>52800000</v>
      </c>
      <c r="L266" s="19">
        <v>52800000</v>
      </c>
      <c r="M266" s="29">
        <v>50005295.725281022</v>
      </c>
      <c r="N266" s="26">
        <v>550000</v>
      </c>
      <c r="O266" s="26">
        <v>52800000</v>
      </c>
      <c r="P266" s="19">
        <v>52800000</v>
      </c>
      <c r="Q266" s="29">
        <v>50127681.016915858</v>
      </c>
      <c r="R266" s="26">
        <v>600000</v>
      </c>
      <c r="S266" s="26">
        <v>52800000</v>
      </c>
      <c r="T266" s="19">
        <v>52800000</v>
      </c>
      <c r="U266" s="29">
        <v>50160000</v>
      </c>
      <c r="V266" s="26">
        <v>650000</v>
      </c>
      <c r="W266" s="26">
        <v>52800000</v>
      </c>
      <c r="X266" s="19">
        <v>52800000</v>
      </c>
      <c r="Y266" s="29">
        <v>50160000</v>
      </c>
      <c r="Z266" s="26">
        <v>700000</v>
      </c>
      <c r="AA266" s="26">
        <v>52800000</v>
      </c>
      <c r="AB266" s="19">
        <v>52800000</v>
      </c>
      <c r="AC266" s="29">
        <v>50160000</v>
      </c>
      <c r="AD266" s="26">
        <v>750000</v>
      </c>
      <c r="AE266" s="26">
        <v>52800000</v>
      </c>
      <c r="AF266" s="19">
        <v>52800000</v>
      </c>
      <c r="AG266" s="29">
        <v>50160000</v>
      </c>
      <c r="AH266" s="26">
        <v>800000</v>
      </c>
      <c r="AI266" s="26">
        <v>52800000</v>
      </c>
      <c r="AJ266" s="19">
        <v>52800000</v>
      </c>
      <c r="AK266" s="29">
        <v>50160000</v>
      </c>
      <c r="AL266" s="28">
        <v>14600000</v>
      </c>
      <c r="AM266">
        <v>31800000</v>
      </c>
      <c r="AN266">
        <v>52800000</v>
      </c>
    </row>
    <row r="267" spans="1:40" x14ac:dyDescent="0.2">
      <c r="A267" s="18">
        <v>44443</v>
      </c>
      <c r="B267" s="19">
        <v>0</v>
      </c>
      <c r="C267" s="19">
        <v>0</v>
      </c>
      <c r="D267" s="26" t="e">
        <v>#N/A</v>
      </c>
      <c r="E267" s="29" t="e">
        <v>#N/A</v>
      </c>
      <c r="F267" s="19">
        <v>450000</v>
      </c>
      <c r="G267" s="19">
        <v>52800000</v>
      </c>
      <c r="H267" s="19">
        <v>52800000</v>
      </c>
      <c r="I267" s="29">
        <v>49900366.614285715</v>
      </c>
      <c r="J267" s="19">
        <v>500000</v>
      </c>
      <c r="K267" s="19">
        <v>52800000</v>
      </c>
      <c r="L267" s="19">
        <v>52800000</v>
      </c>
      <c r="M267" s="29">
        <v>50026295.725281022</v>
      </c>
      <c r="N267" s="26">
        <v>550000</v>
      </c>
      <c r="O267" s="26">
        <v>52800000</v>
      </c>
      <c r="P267" s="19">
        <v>52800000</v>
      </c>
      <c r="Q267" s="29">
        <v>50148681.016915858</v>
      </c>
      <c r="R267" s="26">
        <v>600000</v>
      </c>
      <c r="S267" s="26">
        <v>52800000</v>
      </c>
      <c r="T267" s="19">
        <v>52800000</v>
      </c>
      <c r="U267" s="29">
        <v>50160000</v>
      </c>
      <c r="V267" s="26">
        <v>650000</v>
      </c>
      <c r="W267" s="26">
        <v>52800000</v>
      </c>
      <c r="X267" s="19">
        <v>52800000</v>
      </c>
      <c r="Y267" s="29">
        <v>50160000</v>
      </c>
      <c r="Z267" s="26">
        <v>700000</v>
      </c>
      <c r="AA267" s="26">
        <v>52800000</v>
      </c>
      <c r="AB267" s="19">
        <v>52800000</v>
      </c>
      <c r="AC267" s="29">
        <v>50160000</v>
      </c>
      <c r="AD267" s="26">
        <v>750000</v>
      </c>
      <c r="AE267" s="26">
        <v>52800000</v>
      </c>
      <c r="AF267" s="19">
        <v>52800000</v>
      </c>
      <c r="AG267" s="29">
        <v>50160000</v>
      </c>
      <c r="AH267" s="26">
        <v>800000</v>
      </c>
      <c r="AI267" s="26">
        <v>52800000</v>
      </c>
      <c r="AJ267" s="19">
        <v>52800000</v>
      </c>
      <c r="AK267" s="29">
        <v>50160000</v>
      </c>
      <c r="AL267" s="28">
        <v>14600000</v>
      </c>
      <c r="AM267">
        <v>31800000</v>
      </c>
      <c r="AN267">
        <v>52800000</v>
      </c>
    </row>
    <row r="268" spans="1:40" x14ac:dyDescent="0.2">
      <c r="A268" s="18">
        <v>44444</v>
      </c>
      <c r="B268" s="19">
        <v>0</v>
      </c>
      <c r="C268" s="19">
        <v>0</v>
      </c>
      <c r="D268" s="26" t="e">
        <v>#N/A</v>
      </c>
      <c r="E268" s="29" t="e">
        <v>#N/A</v>
      </c>
      <c r="F268" s="19">
        <v>450000</v>
      </c>
      <c r="G268" s="19">
        <v>52800000</v>
      </c>
      <c r="H268" s="19">
        <v>52800000</v>
      </c>
      <c r="I268" s="29">
        <v>49921366.614285715</v>
      </c>
      <c r="J268" s="19">
        <v>500000</v>
      </c>
      <c r="K268" s="19">
        <v>52800000</v>
      </c>
      <c r="L268" s="19">
        <v>52800000</v>
      </c>
      <c r="M268" s="29">
        <v>50047295.725281022</v>
      </c>
      <c r="N268" s="26">
        <v>550000</v>
      </c>
      <c r="O268" s="26">
        <v>52800000</v>
      </c>
      <c r="P268" s="19">
        <v>52800000</v>
      </c>
      <c r="Q268" s="29">
        <v>50160000</v>
      </c>
      <c r="R268" s="26">
        <v>600000</v>
      </c>
      <c r="S268" s="26">
        <v>52800000</v>
      </c>
      <c r="T268" s="19">
        <v>52800000</v>
      </c>
      <c r="U268" s="29">
        <v>50160000</v>
      </c>
      <c r="V268" s="26">
        <v>650000</v>
      </c>
      <c r="W268" s="26">
        <v>52800000</v>
      </c>
      <c r="X268" s="19">
        <v>52800000</v>
      </c>
      <c r="Y268" s="29">
        <v>50160000</v>
      </c>
      <c r="Z268" s="26">
        <v>700000</v>
      </c>
      <c r="AA268" s="26">
        <v>52800000</v>
      </c>
      <c r="AB268" s="19">
        <v>52800000</v>
      </c>
      <c r="AC268" s="29">
        <v>50160000</v>
      </c>
      <c r="AD268" s="26">
        <v>750000</v>
      </c>
      <c r="AE268" s="26">
        <v>52800000</v>
      </c>
      <c r="AF268" s="19">
        <v>52800000</v>
      </c>
      <c r="AG268" s="29">
        <v>50160000</v>
      </c>
      <c r="AH268" s="26">
        <v>800000</v>
      </c>
      <c r="AI268" s="26">
        <v>52800000</v>
      </c>
      <c r="AJ268" s="19">
        <v>52800000</v>
      </c>
      <c r="AK268" s="29">
        <v>50160000</v>
      </c>
      <c r="AL268" s="28">
        <v>14600000</v>
      </c>
      <c r="AM268">
        <v>31800000</v>
      </c>
      <c r="AN268">
        <v>52800000</v>
      </c>
    </row>
    <row r="269" spans="1:40" x14ac:dyDescent="0.2">
      <c r="A269" s="18">
        <v>44445</v>
      </c>
      <c r="B269" s="19">
        <v>0</v>
      </c>
      <c r="C269" s="19">
        <v>0</v>
      </c>
      <c r="D269" s="26" t="e">
        <v>#N/A</v>
      </c>
      <c r="E269" s="29" t="e">
        <v>#N/A</v>
      </c>
      <c r="F269" s="19">
        <v>450000</v>
      </c>
      <c r="G269" s="19">
        <v>52800000</v>
      </c>
      <c r="H269" s="19">
        <v>52800000</v>
      </c>
      <c r="I269" s="29">
        <v>49942366.614285715</v>
      </c>
      <c r="J269" s="19">
        <v>500000</v>
      </c>
      <c r="K269" s="19">
        <v>52800000</v>
      </c>
      <c r="L269" s="19">
        <v>52800000</v>
      </c>
      <c r="M269" s="29">
        <v>50068295.725281022</v>
      </c>
      <c r="N269" s="26">
        <v>550000</v>
      </c>
      <c r="O269" s="26">
        <v>52800000</v>
      </c>
      <c r="P269" s="19">
        <v>52800000</v>
      </c>
      <c r="Q269" s="29">
        <v>50160000</v>
      </c>
      <c r="R269" s="26">
        <v>600000</v>
      </c>
      <c r="S269" s="26">
        <v>52800000</v>
      </c>
      <c r="T269" s="19">
        <v>52800000</v>
      </c>
      <c r="U269" s="29">
        <v>50160000</v>
      </c>
      <c r="V269" s="26">
        <v>650000</v>
      </c>
      <c r="W269" s="26">
        <v>52800000</v>
      </c>
      <c r="X269" s="19">
        <v>52800000</v>
      </c>
      <c r="Y269" s="29">
        <v>50160000</v>
      </c>
      <c r="Z269" s="26">
        <v>700000</v>
      </c>
      <c r="AA269" s="26">
        <v>52800000</v>
      </c>
      <c r="AB269" s="19">
        <v>52800000</v>
      </c>
      <c r="AC269" s="29">
        <v>50160000</v>
      </c>
      <c r="AD269" s="26">
        <v>750000</v>
      </c>
      <c r="AE269" s="26">
        <v>52800000</v>
      </c>
      <c r="AF269" s="19">
        <v>52800000</v>
      </c>
      <c r="AG269" s="29">
        <v>50160000</v>
      </c>
      <c r="AH269" s="26">
        <v>800000</v>
      </c>
      <c r="AI269" s="26">
        <v>52800000</v>
      </c>
      <c r="AJ269" s="19">
        <v>52800000</v>
      </c>
      <c r="AK269" s="29">
        <v>50160000</v>
      </c>
      <c r="AL269" s="28">
        <v>14600000</v>
      </c>
      <c r="AM269">
        <v>31800000</v>
      </c>
      <c r="AN269">
        <v>52800000</v>
      </c>
    </row>
    <row r="270" spans="1:40" x14ac:dyDescent="0.2">
      <c r="A270" s="18">
        <v>44446</v>
      </c>
      <c r="B270" s="19">
        <v>0</v>
      </c>
      <c r="C270" s="19">
        <v>0</v>
      </c>
      <c r="D270" s="26" t="e">
        <v>#N/A</v>
      </c>
      <c r="E270" s="29" t="e">
        <v>#N/A</v>
      </c>
      <c r="F270" s="19">
        <v>450000</v>
      </c>
      <c r="G270" s="19">
        <v>52800000</v>
      </c>
      <c r="H270" s="19">
        <v>52800000</v>
      </c>
      <c r="I270" s="29">
        <v>49963366.614285715</v>
      </c>
      <c r="J270" s="19">
        <v>500000</v>
      </c>
      <c r="K270" s="19">
        <v>52800000</v>
      </c>
      <c r="L270" s="19">
        <v>52800000</v>
      </c>
      <c r="M270" s="29">
        <v>50089295.725281022</v>
      </c>
      <c r="N270" s="26">
        <v>550000</v>
      </c>
      <c r="O270" s="26">
        <v>52800000</v>
      </c>
      <c r="P270" s="19">
        <v>52800000</v>
      </c>
      <c r="Q270" s="29">
        <v>50160000</v>
      </c>
      <c r="R270" s="26">
        <v>600000</v>
      </c>
      <c r="S270" s="26">
        <v>52800000</v>
      </c>
      <c r="T270" s="19">
        <v>52800000</v>
      </c>
      <c r="U270" s="29">
        <v>50160000</v>
      </c>
      <c r="V270" s="26">
        <v>650000</v>
      </c>
      <c r="W270" s="26">
        <v>52800000</v>
      </c>
      <c r="X270" s="19">
        <v>52800000</v>
      </c>
      <c r="Y270" s="29">
        <v>50160000</v>
      </c>
      <c r="Z270" s="26">
        <v>700000</v>
      </c>
      <c r="AA270" s="26">
        <v>52800000</v>
      </c>
      <c r="AB270" s="19">
        <v>52800000</v>
      </c>
      <c r="AC270" s="29">
        <v>50160000</v>
      </c>
      <c r="AD270" s="26">
        <v>750000</v>
      </c>
      <c r="AE270" s="26">
        <v>52800000</v>
      </c>
      <c r="AF270" s="19">
        <v>52800000</v>
      </c>
      <c r="AG270" s="29">
        <v>50160000</v>
      </c>
      <c r="AH270" s="26">
        <v>800000</v>
      </c>
      <c r="AI270" s="26">
        <v>52800000</v>
      </c>
      <c r="AJ270" s="19">
        <v>52800000</v>
      </c>
      <c r="AK270" s="29">
        <v>50160000</v>
      </c>
      <c r="AL270" s="28">
        <v>14600000</v>
      </c>
      <c r="AM270">
        <v>31800000</v>
      </c>
      <c r="AN270">
        <v>52800000</v>
      </c>
    </row>
    <row r="271" spans="1:40" x14ac:dyDescent="0.2">
      <c r="A271" s="18">
        <v>44447</v>
      </c>
      <c r="B271" s="19">
        <v>0</v>
      </c>
      <c r="C271" s="19">
        <v>0</v>
      </c>
      <c r="D271" s="26" t="e">
        <v>#N/A</v>
      </c>
      <c r="E271" s="29" t="e">
        <v>#N/A</v>
      </c>
      <c r="F271" s="19">
        <v>450000</v>
      </c>
      <c r="G271" s="19">
        <v>52800000</v>
      </c>
      <c r="H271" s="19">
        <v>52800000</v>
      </c>
      <c r="I271" s="29">
        <v>49984366.614285715</v>
      </c>
      <c r="J271" s="19">
        <v>500000</v>
      </c>
      <c r="K271" s="19">
        <v>52800000</v>
      </c>
      <c r="L271" s="19">
        <v>52800000</v>
      </c>
      <c r="M271" s="29">
        <v>50110295.725281022</v>
      </c>
      <c r="N271" s="26">
        <v>550000</v>
      </c>
      <c r="O271" s="26">
        <v>52800000</v>
      </c>
      <c r="P271" s="19">
        <v>52800000</v>
      </c>
      <c r="Q271" s="29">
        <v>50160000</v>
      </c>
      <c r="R271" s="26">
        <v>600000</v>
      </c>
      <c r="S271" s="26">
        <v>52800000</v>
      </c>
      <c r="T271" s="19">
        <v>52800000</v>
      </c>
      <c r="U271" s="29">
        <v>50160000</v>
      </c>
      <c r="V271" s="26">
        <v>650000</v>
      </c>
      <c r="W271" s="26">
        <v>52800000</v>
      </c>
      <c r="X271" s="19">
        <v>52800000</v>
      </c>
      <c r="Y271" s="29">
        <v>50160000</v>
      </c>
      <c r="Z271" s="26">
        <v>700000</v>
      </c>
      <c r="AA271" s="26">
        <v>52800000</v>
      </c>
      <c r="AB271" s="19">
        <v>52800000</v>
      </c>
      <c r="AC271" s="29">
        <v>50160000</v>
      </c>
      <c r="AD271" s="26">
        <v>750000</v>
      </c>
      <c r="AE271" s="26">
        <v>52800000</v>
      </c>
      <c r="AF271" s="19">
        <v>52800000</v>
      </c>
      <c r="AG271" s="29">
        <v>50160000</v>
      </c>
      <c r="AH271" s="26">
        <v>800000</v>
      </c>
      <c r="AI271" s="26">
        <v>52800000</v>
      </c>
      <c r="AJ271" s="19">
        <v>52800000</v>
      </c>
      <c r="AK271" s="29">
        <v>50160000</v>
      </c>
      <c r="AL271" s="28">
        <v>14600000</v>
      </c>
      <c r="AM271">
        <v>31800000</v>
      </c>
      <c r="AN271">
        <v>52800000</v>
      </c>
    </row>
    <row r="272" spans="1:40" x14ac:dyDescent="0.2">
      <c r="A272" s="18">
        <v>44448</v>
      </c>
      <c r="B272" s="19">
        <v>0</v>
      </c>
      <c r="C272" s="19">
        <v>0</v>
      </c>
      <c r="D272" s="26" t="e">
        <v>#N/A</v>
      </c>
      <c r="E272" s="29" t="e">
        <v>#N/A</v>
      </c>
      <c r="F272" s="19">
        <v>450000</v>
      </c>
      <c r="G272" s="19">
        <v>52800000</v>
      </c>
      <c r="H272" s="19">
        <v>52800000</v>
      </c>
      <c r="I272" s="29">
        <v>50005366.614285715</v>
      </c>
      <c r="J272" s="19">
        <v>500000</v>
      </c>
      <c r="K272" s="19">
        <v>52800000</v>
      </c>
      <c r="L272" s="19">
        <v>52800000</v>
      </c>
      <c r="M272" s="29">
        <v>50131295.725281022</v>
      </c>
      <c r="N272" s="26">
        <v>550000</v>
      </c>
      <c r="O272" s="26">
        <v>52800000</v>
      </c>
      <c r="P272" s="19">
        <v>52800000</v>
      </c>
      <c r="Q272" s="29">
        <v>50160000</v>
      </c>
      <c r="R272" s="26">
        <v>600000</v>
      </c>
      <c r="S272" s="26">
        <v>52800000</v>
      </c>
      <c r="T272" s="19">
        <v>52800000</v>
      </c>
      <c r="U272" s="29">
        <v>50160000</v>
      </c>
      <c r="V272" s="26">
        <v>650000</v>
      </c>
      <c r="W272" s="26">
        <v>52800000</v>
      </c>
      <c r="X272" s="19">
        <v>52800000</v>
      </c>
      <c r="Y272" s="29">
        <v>50160000</v>
      </c>
      <c r="Z272" s="26">
        <v>700000</v>
      </c>
      <c r="AA272" s="26">
        <v>52800000</v>
      </c>
      <c r="AB272" s="19">
        <v>52800000</v>
      </c>
      <c r="AC272" s="29">
        <v>50160000</v>
      </c>
      <c r="AD272" s="26">
        <v>750000</v>
      </c>
      <c r="AE272" s="26">
        <v>52800000</v>
      </c>
      <c r="AF272" s="19">
        <v>52800000</v>
      </c>
      <c r="AG272" s="29">
        <v>50160000</v>
      </c>
      <c r="AH272" s="26">
        <v>800000</v>
      </c>
      <c r="AI272" s="26">
        <v>52800000</v>
      </c>
      <c r="AJ272" s="19">
        <v>52800000</v>
      </c>
      <c r="AK272" s="29">
        <v>50160000</v>
      </c>
      <c r="AL272" s="28">
        <v>14600000</v>
      </c>
      <c r="AM272">
        <v>31800000</v>
      </c>
      <c r="AN272">
        <v>52800000</v>
      </c>
    </row>
    <row r="273" spans="1:40" x14ac:dyDescent="0.2">
      <c r="A273" s="18">
        <v>44449</v>
      </c>
      <c r="B273" s="19">
        <v>0</v>
      </c>
      <c r="C273" s="19">
        <v>0</v>
      </c>
      <c r="D273" s="26" t="e">
        <v>#N/A</v>
      </c>
      <c r="E273" s="29" t="e">
        <v>#N/A</v>
      </c>
      <c r="F273" s="19">
        <v>450000</v>
      </c>
      <c r="G273" s="19">
        <v>52800000</v>
      </c>
      <c r="H273" s="19">
        <v>52800000</v>
      </c>
      <c r="I273" s="29">
        <v>50026366.614285715</v>
      </c>
      <c r="J273" s="19">
        <v>500000</v>
      </c>
      <c r="K273" s="19">
        <v>52800000</v>
      </c>
      <c r="L273" s="19">
        <v>52800000</v>
      </c>
      <c r="M273" s="29">
        <v>50152295.725281022</v>
      </c>
      <c r="N273" s="26">
        <v>550000</v>
      </c>
      <c r="O273" s="26">
        <v>52800000</v>
      </c>
      <c r="P273" s="19">
        <v>52800000</v>
      </c>
      <c r="Q273" s="29">
        <v>50160000</v>
      </c>
      <c r="R273" s="26">
        <v>600000</v>
      </c>
      <c r="S273" s="26">
        <v>52800000</v>
      </c>
      <c r="T273" s="19">
        <v>52800000</v>
      </c>
      <c r="U273" s="29">
        <v>50160000</v>
      </c>
      <c r="V273" s="26">
        <v>650000</v>
      </c>
      <c r="W273" s="26">
        <v>52800000</v>
      </c>
      <c r="X273" s="19">
        <v>52800000</v>
      </c>
      <c r="Y273" s="29">
        <v>50160000</v>
      </c>
      <c r="Z273" s="26">
        <v>700000</v>
      </c>
      <c r="AA273" s="26">
        <v>52800000</v>
      </c>
      <c r="AB273" s="19">
        <v>52800000</v>
      </c>
      <c r="AC273" s="29">
        <v>50160000</v>
      </c>
      <c r="AD273" s="26">
        <v>750000</v>
      </c>
      <c r="AE273" s="26">
        <v>52800000</v>
      </c>
      <c r="AF273" s="19">
        <v>52800000</v>
      </c>
      <c r="AG273" s="29">
        <v>50160000</v>
      </c>
      <c r="AH273" s="26">
        <v>800000</v>
      </c>
      <c r="AI273" s="26">
        <v>52800000</v>
      </c>
      <c r="AJ273" s="19">
        <v>52800000</v>
      </c>
      <c r="AK273" s="29">
        <v>50160000</v>
      </c>
      <c r="AL273" s="28">
        <v>14600000</v>
      </c>
      <c r="AM273">
        <v>31800000</v>
      </c>
      <c r="AN273">
        <v>52800000</v>
      </c>
    </row>
    <row r="274" spans="1:40" x14ac:dyDescent="0.2">
      <c r="A274" s="18">
        <v>44450</v>
      </c>
      <c r="B274" s="19">
        <v>0</v>
      </c>
      <c r="C274" s="19">
        <v>0</v>
      </c>
      <c r="D274" s="26" t="e">
        <v>#N/A</v>
      </c>
      <c r="E274" s="29" t="e">
        <v>#N/A</v>
      </c>
      <c r="F274" s="19">
        <v>450000</v>
      </c>
      <c r="G274" s="19">
        <v>52800000</v>
      </c>
      <c r="H274" s="19">
        <v>52800000</v>
      </c>
      <c r="I274" s="29">
        <v>50047366.614285715</v>
      </c>
      <c r="J274" s="19">
        <v>500000</v>
      </c>
      <c r="K274" s="19">
        <v>52800000</v>
      </c>
      <c r="L274" s="19">
        <v>52800000</v>
      </c>
      <c r="M274" s="29">
        <v>50160000</v>
      </c>
      <c r="N274" s="26">
        <v>550000</v>
      </c>
      <c r="O274" s="26">
        <v>52800000</v>
      </c>
      <c r="P274" s="19">
        <v>52800000</v>
      </c>
      <c r="Q274" s="29">
        <v>50160000</v>
      </c>
      <c r="R274" s="26">
        <v>600000</v>
      </c>
      <c r="S274" s="26">
        <v>52800000</v>
      </c>
      <c r="T274" s="19">
        <v>52800000</v>
      </c>
      <c r="U274" s="29">
        <v>50160000</v>
      </c>
      <c r="V274" s="26">
        <v>650000</v>
      </c>
      <c r="W274" s="26">
        <v>52800000</v>
      </c>
      <c r="X274" s="19">
        <v>52800000</v>
      </c>
      <c r="Y274" s="29">
        <v>50160000</v>
      </c>
      <c r="Z274" s="26">
        <v>700000</v>
      </c>
      <c r="AA274" s="26">
        <v>52800000</v>
      </c>
      <c r="AB274" s="19">
        <v>52800000</v>
      </c>
      <c r="AC274" s="29">
        <v>50160000</v>
      </c>
      <c r="AD274" s="26">
        <v>750000</v>
      </c>
      <c r="AE274" s="26">
        <v>52800000</v>
      </c>
      <c r="AF274" s="19">
        <v>52800000</v>
      </c>
      <c r="AG274" s="29">
        <v>50160000</v>
      </c>
      <c r="AH274" s="26">
        <v>800000</v>
      </c>
      <c r="AI274" s="26">
        <v>52800000</v>
      </c>
      <c r="AJ274" s="19">
        <v>52800000</v>
      </c>
      <c r="AK274" s="29">
        <v>50160000</v>
      </c>
      <c r="AL274" s="28">
        <v>14600000</v>
      </c>
      <c r="AM274">
        <v>31800000</v>
      </c>
      <c r="AN274">
        <v>52800000</v>
      </c>
    </row>
    <row r="275" spans="1:40" x14ac:dyDescent="0.2">
      <c r="A275" s="18">
        <v>44451</v>
      </c>
      <c r="B275" s="19">
        <v>0</v>
      </c>
      <c r="C275" s="19">
        <v>0</v>
      </c>
      <c r="D275" s="26" t="e">
        <v>#N/A</v>
      </c>
      <c r="E275" s="29" t="e">
        <v>#N/A</v>
      </c>
      <c r="F275" s="19">
        <v>450000</v>
      </c>
      <c r="G275" s="19">
        <v>52800000</v>
      </c>
      <c r="H275" s="19">
        <v>52800000</v>
      </c>
      <c r="I275" s="29">
        <v>50068366.614285715</v>
      </c>
      <c r="J275" s="19">
        <v>500000</v>
      </c>
      <c r="K275" s="19">
        <v>52800000</v>
      </c>
      <c r="L275" s="19">
        <v>52800000</v>
      </c>
      <c r="M275" s="29">
        <v>50160000</v>
      </c>
      <c r="N275" s="26">
        <v>550000</v>
      </c>
      <c r="O275" s="26">
        <v>52800000</v>
      </c>
      <c r="P275" s="19">
        <v>52800000</v>
      </c>
      <c r="Q275" s="29">
        <v>50160000</v>
      </c>
      <c r="R275" s="26">
        <v>600000</v>
      </c>
      <c r="S275" s="26">
        <v>52800000</v>
      </c>
      <c r="T275" s="19">
        <v>52800000</v>
      </c>
      <c r="U275" s="29">
        <v>50160000</v>
      </c>
      <c r="V275" s="26">
        <v>650000</v>
      </c>
      <c r="W275" s="26">
        <v>52800000</v>
      </c>
      <c r="X275" s="19">
        <v>52800000</v>
      </c>
      <c r="Y275" s="29">
        <v>50160000</v>
      </c>
      <c r="Z275" s="26">
        <v>700000</v>
      </c>
      <c r="AA275" s="26">
        <v>52800000</v>
      </c>
      <c r="AB275" s="19">
        <v>52800000</v>
      </c>
      <c r="AC275" s="29">
        <v>50160000</v>
      </c>
      <c r="AD275" s="26">
        <v>750000</v>
      </c>
      <c r="AE275" s="26">
        <v>52800000</v>
      </c>
      <c r="AF275" s="19">
        <v>52800000</v>
      </c>
      <c r="AG275" s="29">
        <v>50160000</v>
      </c>
      <c r="AH275" s="26">
        <v>800000</v>
      </c>
      <c r="AI275" s="26">
        <v>52800000</v>
      </c>
      <c r="AJ275" s="19">
        <v>52800000</v>
      </c>
      <c r="AK275" s="29">
        <v>50160000</v>
      </c>
      <c r="AL275" s="28">
        <v>14600000</v>
      </c>
      <c r="AM275">
        <v>31800000</v>
      </c>
      <c r="AN275">
        <v>52800000</v>
      </c>
    </row>
    <row r="276" spans="1:40" x14ac:dyDescent="0.2">
      <c r="A276" s="18">
        <v>44452</v>
      </c>
      <c r="B276" s="19">
        <v>0</v>
      </c>
      <c r="C276" s="19">
        <v>0</v>
      </c>
      <c r="D276" s="26" t="e">
        <v>#N/A</v>
      </c>
      <c r="E276" s="29" t="e">
        <v>#N/A</v>
      </c>
      <c r="F276" s="19">
        <v>450000</v>
      </c>
      <c r="G276" s="19">
        <v>52800000</v>
      </c>
      <c r="H276" s="19">
        <v>52800000</v>
      </c>
      <c r="I276" s="29">
        <v>50089366.614285715</v>
      </c>
      <c r="J276" s="19">
        <v>500000</v>
      </c>
      <c r="K276" s="19">
        <v>52800000</v>
      </c>
      <c r="L276" s="19">
        <v>52800000</v>
      </c>
      <c r="M276" s="29">
        <v>50160000</v>
      </c>
      <c r="N276" s="26">
        <v>550000</v>
      </c>
      <c r="O276" s="26">
        <v>52800000</v>
      </c>
      <c r="P276" s="19">
        <v>52800000</v>
      </c>
      <c r="Q276" s="29">
        <v>50160000</v>
      </c>
      <c r="R276" s="26">
        <v>600000</v>
      </c>
      <c r="S276" s="26">
        <v>52800000</v>
      </c>
      <c r="T276" s="19">
        <v>52800000</v>
      </c>
      <c r="U276" s="29">
        <v>50160000</v>
      </c>
      <c r="V276" s="26">
        <v>650000</v>
      </c>
      <c r="W276" s="26">
        <v>52800000</v>
      </c>
      <c r="X276" s="19">
        <v>52800000</v>
      </c>
      <c r="Y276" s="29">
        <v>50160000</v>
      </c>
      <c r="Z276" s="26">
        <v>700000</v>
      </c>
      <c r="AA276" s="26">
        <v>52800000</v>
      </c>
      <c r="AB276" s="19">
        <v>52800000</v>
      </c>
      <c r="AC276" s="29">
        <v>50160000</v>
      </c>
      <c r="AD276" s="26">
        <v>750000</v>
      </c>
      <c r="AE276" s="26">
        <v>52800000</v>
      </c>
      <c r="AF276" s="19">
        <v>52800000</v>
      </c>
      <c r="AG276" s="29">
        <v>50160000</v>
      </c>
      <c r="AH276" s="26">
        <v>800000</v>
      </c>
      <c r="AI276" s="26">
        <v>52800000</v>
      </c>
      <c r="AJ276" s="19">
        <v>52800000</v>
      </c>
      <c r="AK276" s="29">
        <v>50160000</v>
      </c>
      <c r="AL276" s="28">
        <v>14600000</v>
      </c>
      <c r="AM276">
        <v>31800000</v>
      </c>
      <c r="AN276">
        <v>52800000</v>
      </c>
    </row>
    <row r="277" spans="1:40" x14ac:dyDescent="0.2">
      <c r="A277" s="18">
        <v>44453</v>
      </c>
      <c r="B277" s="19">
        <v>0</v>
      </c>
      <c r="C277" s="19">
        <v>0</v>
      </c>
      <c r="D277" s="26" t="e">
        <v>#N/A</v>
      </c>
      <c r="E277" s="29" t="e">
        <v>#N/A</v>
      </c>
      <c r="F277" s="19">
        <v>450000</v>
      </c>
      <c r="G277" s="19">
        <v>52800000</v>
      </c>
      <c r="H277" s="19">
        <v>52800000</v>
      </c>
      <c r="I277" s="29">
        <v>50110366.614285715</v>
      </c>
      <c r="J277" s="19">
        <v>500000</v>
      </c>
      <c r="K277" s="19">
        <v>52800000</v>
      </c>
      <c r="L277" s="19">
        <v>52800000</v>
      </c>
      <c r="M277" s="29">
        <v>50160000</v>
      </c>
      <c r="N277" s="26">
        <v>550000</v>
      </c>
      <c r="O277" s="26">
        <v>52800000</v>
      </c>
      <c r="P277" s="19">
        <v>52800000</v>
      </c>
      <c r="Q277" s="29">
        <v>50160000</v>
      </c>
      <c r="R277" s="26">
        <v>600000</v>
      </c>
      <c r="S277" s="26">
        <v>52800000</v>
      </c>
      <c r="T277" s="19">
        <v>52800000</v>
      </c>
      <c r="U277" s="29">
        <v>50160000</v>
      </c>
      <c r="V277" s="26">
        <v>650000</v>
      </c>
      <c r="W277" s="26">
        <v>52800000</v>
      </c>
      <c r="X277" s="19">
        <v>52800000</v>
      </c>
      <c r="Y277" s="29">
        <v>50160000</v>
      </c>
      <c r="Z277" s="26">
        <v>700000</v>
      </c>
      <c r="AA277" s="26">
        <v>52800000</v>
      </c>
      <c r="AB277" s="19">
        <v>52800000</v>
      </c>
      <c r="AC277" s="29">
        <v>50160000</v>
      </c>
      <c r="AD277" s="26">
        <v>750000</v>
      </c>
      <c r="AE277" s="26">
        <v>52800000</v>
      </c>
      <c r="AF277" s="19">
        <v>52800000</v>
      </c>
      <c r="AG277" s="29">
        <v>50160000</v>
      </c>
      <c r="AH277" s="26">
        <v>800000</v>
      </c>
      <c r="AI277" s="26">
        <v>52800000</v>
      </c>
      <c r="AJ277" s="19">
        <v>52800000</v>
      </c>
      <c r="AK277" s="29">
        <v>50160000</v>
      </c>
      <c r="AL277" s="28">
        <v>14600000</v>
      </c>
      <c r="AM277">
        <v>31800000</v>
      </c>
      <c r="AN277">
        <v>52800000</v>
      </c>
    </row>
    <row r="278" spans="1:40" x14ac:dyDescent="0.2">
      <c r="A278" s="18">
        <v>44454</v>
      </c>
      <c r="B278" s="19">
        <v>0</v>
      </c>
      <c r="C278" s="19">
        <v>0</v>
      </c>
      <c r="D278" s="26" t="e">
        <v>#N/A</v>
      </c>
      <c r="E278" s="29" t="e">
        <v>#N/A</v>
      </c>
      <c r="F278" s="19">
        <v>450000</v>
      </c>
      <c r="G278" s="19">
        <v>52800000</v>
      </c>
      <c r="H278" s="19">
        <v>52800000</v>
      </c>
      <c r="I278" s="29">
        <v>50131366.614285715</v>
      </c>
      <c r="J278" s="19">
        <v>500000</v>
      </c>
      <c r="K278" s="19">
        <v>52800000</v>
      </c>
      <c r="L278" s="19">
        <v>52800000</v>
      </c>
      <c r="M278" s="29">
        <v>50160000</v>
      </c>
      <c r="N278" s="26">
        <v>550000</v>
      </c>
      <c r="O278" s="26">
        <v>52800000</v>
      </c>
      <c r="P278" s="19">
        <v>52800000</v>
      </c>
      <c r="Q278" s="29">
        <v>50160000</v>
      </c>
      <c r="R278" s="26">
        <v>600000</v>
      </c>
      <c r="S278" s="26">
        <v>52800000</v>
      </c>
      <c r="T278" s="19">
        <v>52800000</v>
      </c>
      <c r="U278" s="29">
        <v>50160000</v>
      </c>
      <c r="V278" s="26">
        <v>650000</v>
      </c>
      <c r="W278" s="26">
        <v>52800000</v>
      </c>
      <c r="X278" s="19">
        <v>52800000</v>
      </c>
      <c r="Y278" s="29">
        <v>50160000</v>
      </c>
      <c r="Z278" s="26">
        <v>700000</v>
      </c>
      <c r="AA278" s="26">
        <v>52800000</v>
      </c>
      <c r="AB278" s="19">
        <v>52800000</v>
      </c>
      <c r="AC278" s="29">
        <v>50160000</v>
      </c>
      <c r="AD278" s="26">
        <v>750000</v>
      </c>
      <c r="AE278" s="26">
        <v>52800000</v>
      </c>
      <c r="AF278" s="19">
        <v>52800000</v>
      </c>
      <c r="AG278" s="29">
        <v>50160000</v>
      </c>
      <c r="AH278" s="26">
        <v>800000</v>
      </c>
      <c r="AI278" s="26">
        <v>52800000</v>
      </c>
      <c r="AJ278" s="19">
        <v>52800000</v>
      </c>
      <c r="AK278" s="29">
        <v>50160000</v>
      </c>
      <c r="AL278" s="28">
        <v>14600000</v>
      </c>
      <c r="AM278">
        <v>31800000</v>
      </c>
      <c r="AN278">
        <v>52800000</v>
      </c>
    </row>
    <row r="279" spans="1:40" x14ac:dyDescent="0.2">
      <c r="A279" s="18">
        <v>44455</v>
      </c>
      <c r="B279" s="19">
        <v>0</v>
      </c>
      <c r="C279" s="19">
        <v>0</v>
      </c>
      <c r="D279" s="26" t="e">
        <v>#N/A</v>
      </c>
      <c r="E279" s="29" t="e">
        <v>#N/A</v>
      </c>
      <c r="F279" s="19">
        <v>450000</v>
      </c>
      <c r="G279" s="19">
        <v>52800000</v>
      </c>
      <c r="H279" s="19">
        <v>52800000</v>
      </c>
      <c r="I279" s="29">
        <v>50152366.614285715</v>
      </c>
      <c r="J279" s="19">
        <v>500000</v>
      </c>
      <c r="K279" s="19">
        <v>52800000</v>
      </c>
      <c r="L279" s="19">
        <v>52800000</v>
      </c>
      <c r="M279" s="29">
        <v>50160000</v>
      </c>
      <c r="N279" s="26">
        <v>550000</v>
      </c>
      <c r="O279" s="26">
        <v>52800000</v>
      </c>
      <c r="P279" s="19">
        <v>52800000</v>
      </c>
      <c r="Q279" s="29">
        <v>50160000</v>
      </c>
      <c r="R279" s="26">
        <v>600000</v>
      </c>
      <c r="S279" s="26">
        <v>52800000</v>
      </c>
      <c r="T279" s="19">
        <v>52800000</v>
      </c>
      <c r="U279" s="29">
        <v>50160000</v>
      </c>
      <c r="V279" s="26">
        <v>650000</v>
      </c>
      <c r="W279" s="26">
        <v>52800000</v>
      </c>
      <c r="X279" s="19">
        <v>52800000</v>
      </c>
      <c r="Y279" s="29">
        <v>50160000</v>
      </c>
      <c r="Z279" s="26">
        <v>700000</v>
      </c>
      <c r="AA279" s="26">
        <v>52800000</v>
      </c>
      <c r="AB279" s="19">
        <v>52800000</v>
      </c>
      <c r="AC279" s="29">
        <v>50160000</v>
      </c>
      <c r="AD279" s="26">
        <v>750000</v>
      </c>
      <c r="AE279" s="26">
        <v>52800000</v>
      </c>
      <c r="AF279" s="19">
        <v>52800000</v>
      </c>
      <c r="AG279" s="29">
        <v>50160000</v>
      </c>
      <c r="AH279" s="26">
        <v>800000</v>
      </c>
      <c r="AI279" s="26">
        <v>52800000</v>
      </c>
      <c r="AJ279" s="19">
        <v>52800000</v>
      </c>
      <c r="AK279" s="29">
        <v>50160000</v>
      </c>
      <c r="AL279" s="28">
        <v>14600000</v>
      </c>
      <c r="AM279">
        <v>31800000</v>
      </c>
      <c r="AN279">
        <v>52800000</v>
      </c>
    </row>
    <row r="280" spans="1:40" x14ac:dyDescent="0.2">
      <c r="A280" s="18">
        <v>44456</v>
      </c>
      <c r="B280" s="19">
        <v>0</v>
      </c>
      <c r="C280" s="19">
        <v>0</v>
      </c>
      <c r="D280" s="26" t="e">
        <v>#N/A</v>
      </c>
      <c r="E280" s="29" t="e">
        <v>#N/A</v>
      </c>
      <c r="F280" s="19">
        <v>450000</v>
      </c>
      <c r="G280" s="19">
        <v>52800000</v>
      </c>
      <c r="H280" s="19">
        <v>52800000</v>
      </c>
      <c r="I280" s="29">
        <v>50160000</v>
      </c>
      <c r="J280" s="19">
        <v>500000</v>
      </c>
      <c r="K280" s="19">
        <v>52800000</v>
      </c>
      <c r="L280" s="19">
        <v>52800000</v>
      </c>
      <c r="M280" s="29">
        <v>50160000</v>
      </c>
      <c r="N280" s="26">
        <v>550000</v>
      </c>
      <c r="O280" s="26">
        <v>52800000</v>
      </c>
      <c r="P280" s="19">
        <v>52800000</v>
      </c>
      <c r="Q280" s="29">
        <v>50160000</v>
      </c>
      <c r="R280" s="26">
        <v>600000</v>
      </c>
      <c r="S280" s="26">
        <v>52800000</v>
      </c>
      <c r="T280" s="19">
        <v>52800000</v>
      </c>
      <c r="U280" s="29">
        <v>50160000</v>
      </c>
      <c r="V280" s="26">
        <v>650000</v>
      </c>
      <c r="W280" s="26">
        <v>52800000</v>
      </c>
      <c r="X280" s="19">
        <v>52800000</v>
      </c>
      <c r="Y280" s="29">
        <v>50160000</v>
      </c>
      <c r="Z280" s="26">
        <v>700000</v>
      </c>
      <c r="AA280" s="26">
        <v>52800000</v>
      </c>
      <c r="AB280" s="19">
        <v>52800000</v>
      </c>
      <c r="AC280" s="29">
        <v>50160000</v>
      </c>
      <c r="AD280" s="26">
        <v>750000</v>
      </c>
      <c r="AE280" s="26">
        <v>52800000</v>
      </c>
      <c r="AF280" s="19">
        <v>52800000</v>
      </c>
      <c r="AG280" s="29">
        <v>50160000</v>
      </c>
      <c r="AH280" s="26">
        <v>800000</v>
      </c>
      <c r="AI280" s="26">
        <v>52800000</v>
      </c>
      <c r="AJ280" s="19">
        <v>52800000</v>
      </c>
      <c r="AK280" s="29">
        <v>50160000</v>
      </c>
      <c r="AL280" s="28">
        <v>14600000</v>
      </c>
      <c r="AM280">
        <v>31800000</v>
      </c>
      <c r="AN280">
        <v>52800000</v>
      </c>
    </row>
    <row r="281" spans="1:40" x14ac:dyDescent="0.2">
      <c r="A281" s="18">
        <v>44457</v>
      </c>
      <c r="B281" s="19">
        <v>0</v>
      </c>
      <c r="C281" s="19">
        <v>0</v>
      </c>
      <c r="D281" s="26" t="e">
        <v>#N/A</v>
      </c>
      <c r="E281" s="29" t="e">
        <v>#N/A</v>
      </c>
      <c r="F281" s="19">
        <v>450000</v>
      </c>
      <c r="G281" s="19">
        <v>52800000</v>
      </c>
      <c r="H281" s="19">
        <v>52800000</v>
      </c>
      <c r="I281" s="29">
        <v>50160000</v>
      </c>
      <c r="J281" s="19">
        <v>500000</v>
      </c>
      <c r="K281" s="19">
        <v>52800000</v>
      </c>
      <c r="L281" s="19">
        <v>52800000</v>
      </c>
      <c r="M281" s="29">
        <v>50160000</v>
      </c>
      <c r="N281" s="26">
        <v>550000</v>
      </c>
      <c r="O281" s="26">
        <v>52800000</v>
      </c>
      <c r="P281" s="19">
        <v>52800000</v>
      </c>
      <c r="Q281" s="29">
        <v>50160000</v>
      </c>
      <c r="R281" s="26">
        <v>600000</v>
      </c>
      <c r="S281" s="26">
        <v>52800000</v>
      </c>
      <c r="T281" s="19">
        <v>52800000</v>
      </c>
      <c r="U281" s="29">
        <v>50160000</v>
      </c>
      <c r="V281" s="26">
        <v>650000</v>
      </c>
      <c r="W281" s="26">
        <v>52800000</v>
      </c>
      <c r="X281" s="19">
        <v>52800000</v>
      </c>
      <c r="Y281" s="29">
        <v>50160000</v>
      </c>
      <c r="Z281" s="26">
        <v>700000</v>
      </c>
      <c r="AA281" s="26">
        <v>52800000</v>
      </c>
      <c r="AB281" s="19">
        <v>52800000</v>
      </c>
      <c r="AC281" s="29">
        <v>50160000</v>
      </c>
      <c r="AD281" s="26">
        <v>750000</v>
      </c>
      <c r="AE281" s="26">
        <v>52800000</v>
      </c>
      <c r="AF281" s="19">
        <v>52800000</v>
      </c>
      <c r="AG281" s="29">
        <v>50160000</v>
      </c>
      <c r="AH281" s="26">
        <v>800000</v>
      </c>
      <c r="AI281" s="26">
        <v>52800000</v>
      </c>
      <c r="AJ281" s="19">
        <v>52800000</v>
      </c>
      <c r="AK281" s="29">
        <v>50160000</v>
      </c>
      <c r="AL281" s="28">
        <v>14600000</v>
      </c>
      <c r="AM281">
        <v>31800000</v>
      </c>
      <c r="AN281">
        <v>52800000</v>
      </c>
    </row>
    <row r="282" spans="1:40" x14ac:dyDescent="0.2">
      <c r="A282" s="18">
        <v>44458</v>
      </c>
      <c r="B282" s="19">
        <v>0</v>
      </c>
      <c r="C282" s="19">
        <v>0</v>
      </c>
      <c r="D282" s="26" t="e">
        <v>#N/A</v>
      </c>
      <c r="E282" s="29" t="e">
        <v>#N/A</v>
      </c>
      <c r="F282" s="19">
        <v>450000</v>
      </c>
      <c r="G282" s="19">
        <v>52800000</v>
      </c>
      <c r="H282" s="19">
        <v>52800000</v>
      </c>
      <c r="I282" s="29">
        <v>50160000</v>
      </c>
      <c r="J282" s="19">
        <v>500000</v>
      </c>
      <c r="K282" s="19">
        <v>52800000</v>
      </c>
      <c r="L282" s="19">
        <v>52800000</v>
      </c>
      <c r="M282" s="29">
        <v>50160000</v>
      </c>
      <c r="N282" s="26">
        <v>550000</v>
      </c>
      <c r="O282" s="26">
        <v>52800000</v>
      </c>
      <c r="P282" s="19">
        <v>52800000</v>
      </c>
      <c r="Q282" s="29">
        <v>50160000</v>
      </c>
      <c r="R282" s="26">
        <v>600000</v>
      </c>
      <c r="S282" s="26">
        <v>52800000</v>
      </c>
      <c r="T282" s="19">
        <v>52800000</v>
      </c>
      <c r="U282" s="29">
        <v>50160000</v>
      </c>
      <c r="V282" s="26">
        <v>650000</v>
      </c>
      <c r="W282" s="26">
        <v>52800000</v>
      </c>
      <c r="X282" s="19">
        <v>52800000</v>
      </c>
      <c r="Y282" s="29">
        <v>50160000</v>
      </c>
      <c r="Z282" s="26">
        <v>700000</v>
      </c>
      <c r="AA282" s="26">
        <v>52800000</v>
      </c>
      <c r="AB282" s="19">
        <v>52800000</v>
      </c>
      <c r="AC282" s="29">
        <v>50160000</v>
      </c>
      <c r="AD282" s="26">
        <v>750000</v>
      </c>
      <c r="AE282" s="26">
        <v>52800000</v>
      </c>
      <c r="AF282" s="19">
        <v>52800000</v>
      </c>
      <c r="AG282" s="29">
        <v>50160000</v>
      </c>
      <c r="AH282" s="26">
        <v>800000</v>
      </c>
      <c r="AI282" s="26">
        <v>52800000</v>
      </c>
      <c r="AJ282" s="19">
        <v>52800000</v>
      </c>
      <c r="AK282" s="29">
        <v>50160000</v>
      </c>
      <c r="AL282" s="28">
        <v>14600000</v>
      </c>
      <c r="AM282">
        <v>31800000</v>
      </c>
      <c r="AN282">
        <v>52800000</v>
      </c>
    </row>
    <row r="283" spans="1:40" x14ac:dyDescent="0.2">
      <c r="A283" s="18">
        <v>44459</v>
      </c>
      <c r="B283" s="19">
        <v>0</v>
      </c>
      <c r="C283" s="19">
        <v>0</v>
      </c>
      <c r="D283" s="26" t="e">
        <v>#N/A</v>
      </c>
      <c r="E283" s="29" t="e">
        <v>#N/A</v>
      </c>
      <c r="F283" s="19">
        <v>450000</v>
      </c>
      <c r="G283" s="19">
        <v>52800000</v>
      </c>
      <c r="H283" s="19">
        <v>52800000</v>
      </c>
      <c r="I283" s="29">
        <v>50160000</v>
      </c>
      <c r="J283" s="19">
        <v>500000</v>
      </c>
      <c r="K283" s="19">
        <v>52800000</v>
      </c>
      <c r="L283" s="19">
        <v>52800000</v>
      </c>
      <c r="M283" s="29">
        <v>50160000</v>
      </c>
      <c r="N283" s="26">
        <v>550000</v>
      </c>
      <c r="O283" s="26">
        <v>52800000</v>
      </c>
      <c r="P283" s="19">
        <v>52800000</v>
      </c>
      <c r="Q283" s="29">
        <v>50160000</v>
      </c>
      <c r="R283" s="26">
        <v>600000</v>
      </c>
      <c r="S283" s="26">
        <v>52800000</v>
      </c>
      <c r="T283" s="19">
        <v>52800000</v>
      </c>
      <c r="U283" s="29">
        <v>50160000</v>
      </c>
      <c r="V283" s="26">
        <v>650000</v>
      </c>
      <c r="W283" s="26">
        <v>52800000</v>
      </c>
      <c r="X283" s="19">
        <v>52800000</v>
      </c>
      <c r="Y283" s="29">
        <v>50160000</v>
      </c>
      <c r="Z283" s="26">
        <v>700000</v>
      </c>
      <c r="AA283" s="26">
        <v>52800000</v>
      </c>
      <c r="AB283" s="19">
        <v>52800000</v>
      </c>
      <c r="AC283" s="29">
        <v>50160000</v>
      </c>
      <c r="AD283" s="26">
        <v>750000</v>
      </c>
      <c r="AE283" s="26">
        <v>52800000</v>
      </c>
      <c r="AF283" s="19">
        <v>52800000</v>
      </c>
      <c r="AG283" s="29">
        <v>50160000</v>
      </c>
      <c r="AH283" s="26">
        <v>800000</v>
      </c>
      <c r="AI283" s="26">
        <v>52800000</v>
      </c>
      <c r="AJ283" s="19">
        <v>52800000</v>
      </c>
      <c r="AK283" s="29">
        <v>50160000</v>
      </c>
      <c r="AL283" s="28">
        <v>14600000</v>
      </c>
      <c r="AM283">
        <v>31800000</v>
      </c>
      <c r="AN283">
        <v>52800000</v>
      </c>
    </row>
    <row r="284" spans="1:40" x14ac:dyDescent="0.2">
      <c r="A284" s="18">
        <v>44460</v>
      </c>
      <c r="B284" s="19">
        <v>0</v>
      </c>
      <c r="C284" s="19">
        <v>0</v>
      </c>
      <c r="D284" s="26" t="e">
        <v>#N/A</v>
      </c>
      <c r="E284" s="29" t="e">
        <v>#N/A</v>
      </c>
      <c r="F284" s="19">
        <v>450000</v>
      </c>
      <c r="G284" s="19">
        <v>52800000</v>
      </c>
      <c r="H284" s="19">
        <v>52800000</v>
      </c>
      <c r="I284" s="29">
        <v>50160000</v>
      </c>
      <c r="J284" s="19">
        <v>500000</v>
      </c>
      <c r="K284" s="19">
        <v>52800000</v>
      </c>
      <c r="L284" s="19">
        <v>52800000</v>
      </c>
      <c r="M284" s="29">
        <v>50160000</v>
      </c>
      <c r="N284" s="26">
        <v>550000</v>
      </c>
      <c r="O284" s="26">
        <v>52800000</v>
      </c>
      <c r="P284" s="19">
        <v>52800000</v>
      </c>
      <c r="Q284" s="29">
        <v>50160000</v>
      </c>
      <c r="R284" s="26">
        <v>600000</v>
      </c>
      <c r="S284" s="26">
        <v>52800000</v>
      </c>
      <c r="T284" s="19">
        <v>52800000</v>
      </c>
      <c r="U284" s="29">
        <v>50160000</v>
      </c>
      <c r="V284" s="26">
        <v>650000</v>
      </c>
      <c r="W284" s="26">
        <v>52800000</v>
      </c>
      <c r="X284" s="19">
        <v>52800000</v>
      </c>
      <c r="Y284" s="29">
        <v>50160000</v>
      </c>
      <c r="Z284" s="26">
        <v>700000</v>
      </c>
      <c r="AA284" s="26">
        <v>52800000</v>
      </c>
      <c r="AB284" s="19">
        <v>52800000</v>
      </c>
      <c r="AC284" s="29">
        <v>50160000</v>
      </c>
      <c r="AD284" s="26">
        <v>750000</v>
      </c>
      <c r="AE284" s="26">
        <v>52800000</v>
      </c>
      <c r="AF284" s="19">
        <v>52800000</v>
      </c>
      <c r="AG284" s="29">
        <v>50160000</v>
      </c>
      <c r="AH284" s="26">
        <v>800000</v>
      </c>
      <c r="AI284" s="26">
        <v>52800000</v>
      </c>
      <c r="AJ284" s="19">
        <v>52800000</v>
      </c>
      <c r="AK284" s="29">
        <v>50160000</v>
      </c>
      <c r="AL284" s="28">
        <v>14600000</v>
      </c>
      <c r="AM284">
        <v>31800000</v>
      </c>
      <c r="AN284">
        <v>52800000</v>
      </c>
    </row>
    <row r="285" spans="1:40" x14ac:dyDescent="0.2">
      <c r="A285" s="18">
        <v>44461</v>
      </c>
      <c r="B285" s="19">
        <v>0</v>
      </c>
      <c r="C285" s="19">
        <v>0</v>
      </c>
      <c r="D285" s="26" t="e">
        <v>#N/A</v>
      </c>
      <c r="E285" s="29" t="e">
        <v>#N/A</v>
      </c>
      <c r="F285" s="19">
        <v>450000</v>
      </c>
      <c r="G285" s="19">
        <v>52800000</v>
      </c>
      <c r="H285" s="19">
        <v>52800000</v>
      </c>
      <c r="I285" s="29">
        <v>50160000</v>
      </c>
      <c r="J285" s="19">
        <v>500000</v>
      </c>
      <c r="K285" s="19">
        <v>52800000</v>
      </c>
      <c r="L285" s="19">
        <v>52800000</v>
      </c>
      <c r="M285" s="29">
        <v>50160000</v>
      </c>
      <c r="N285" s="26">
        <v>550000</v>
      </c>
      <c r="O285" s="26">
        <v>52800000</v>
      </c>
      <c r="P285" s="19">
        <v>52800000</v>
      </c>
      <c r="Q285" s="29">
        <v>50160000</v>
      </c>
      <c r="R285" s="26">
        <v>600000</v>
      </c>
      <c r="S285" s="26">
        <v>52800000</v>
      </c>
      <c r="T285" s="19">
        <v>52800000</v>
      </c>
      <c r="U285" s="29">
        <v>50160000</v>
      </c>
      <c r="V285" s="26">
        <v>650000</v>
      </c>
      <c r="W285" s="26">
        <v>52800000</v>
      </c>
      <c r="X285" s="19">
        <v>52800000</v>
      </c>
      <c r="Y285" s="29">
        <v>50160000</v>
      </c>
      <c r="Z285" s="26">
        <v>700000</v>
      </c>
      <c r="AA285" s="26">
        <v>52800000</v>
      </c>
      <c r="AB285" s="19">
        <v>52800000</v>
      </c>
      <c r="AC285" s="29">
        <v>50160000</v>
      </c>
      <c r="AD285" s="26">
        <v>750000</v>
      </c>
      <c r="AE285" s="26">
        <v>52800000</v>
      </c>
      <c r="AF285" s="19">
        <v>52800000</v>
      </c>
      <c r="AG285" s="29">
        <v>50160000</v>
      </c>
      <c r="AH285" s="26">
        <v>800000</v>
      </c>
      <c r="AI285" s="26">
        <v>52800000</v>
      </c>
      <c r="AJ285" s="19">
        <v>52800000</v>
      </c>
      <c r="AK285" s="29">
        <v>50160000</v>
      </c>
      <c r="AL285" s="28">
        <v>14600000</v>
      </c>
      <c r="AM285">
        <v>31800000</v>
      </c>
      <c r="AN285">
        <v>52800000</v>
      </c>
    </row>
    <row r="286" spans="1:40" x14ac:dyDescent="0.2">
      <c r="A286" s="18">
        <v>44462</v>
      </c>
      <c r="B286" s="19">
        <v>0</v>
      </c>
      <c r="C286" s="19">
        <v>0</v>
      </c>
      <c r="D286" s="26" t="e">
        <v>#N/A</v>
      </c>
      <c r="E286" s="29" t="e">
        <v>#N/A</v>
      </c>
      <c r="F286" s="19">
        <v>450000</v>
      </c>
      <c r="G286" s="19">
        <v>52800000</v>
      </c>
      <c r="H286" s="19">
        <v>52800000</v>
      </c>
      <c r="I286" s="29">
        <v>50160000</v>
      </c>
      <c r="J286" s="19">
        <v>500000</v>
      </c>
      <c r="K286" s="19">
        <v>52800000</v>
      </c>
      <c r="L286" s="19">
        <v>52800000</v>
      </c>
      <c r="M286" s="29">
        <v>50160000</v>
      </c>
      <c r="N286" s="26">
        <v>550000</v>
      </c>
      <c r="O286" s="26">
        <v>52800000</v>
      </c>
      <c r="P286" s="19">
        <v>52800000</v>
      </c>
      <c r="Q286" s="29">
        <v>50160000</v>
      </c>
      <c r="R286" s="26">
        <v>600000</v>
      </c>
      <c r="S286" s="26">
        <v>52800000</v>
      </c>
      <c r="T286" s="19">
        <v>52800000</v>
      </c>
      <c r="U286" s="29">
        <v>50160000</v>
      </c>
      <c r="V286" s="26">
        <v>650000</v>
      </c>
      <c r="W286" s="26">
        <v>52800000</v>
      </c>
      <c r="X286" s="19">
        <v>52800000</v>
      </c>
      <c r="Y286" s="29">
        <v>50160000</v>
      </c>
      <c r="Z286" s="26">
        <v>700000</v>
      </c>
      <c r="AA286" s="26">
        <v>52800000</v>
      </c>
      <c r="AB286" s="19">
        <v>52800000</v>
      </c>
      <c r="AC286" s="29">
        <v>50160000</v>
      </c>
      <c r="AD286" s="26">
        <v>750000</v>
      </c>
      <c r="AE286" s="26">
        <v>52800000</v>
      </c>
      <c r="AF286" s="19">
        <v>52800000</v>
      </c>
      <c r="AG286" s="29">
        <v>50160000</v>
      </c>
      <c r="AH286" s="26">
        <v>800000</v>
      </c>
      <c r="AI286" s="26">
        <v>52800000</v>
      </c>
      <c r="AJ286" s="19">
        <v>52800000</v>
      </c>
      <c r="AK286" s="29">
        <v>50160000</v>
      </c>
      <c r="AL286" s="28">
        <v>14600000</v>
      </c>
      <c r="AM286">
        <v>31800000</v>
      </c>
      <c r="AN286">
        <v>52800000</v>
      </c>
    </row>
    <row r="287" spans="1:40" x14ac:dyDescent="0.2">
      <c r="A287" s="18">
        <v>44463</v>
      </c>
      <c r="B287" s="19">
        <v>0</v>
      </c>
      <c r="C287" s="19">
        <v>0</v>
      </c>
      <c r="D287" s="26" t="e">
        <v>#N/A</v>
      </c>
      <c r="E287" s="29" t="e">
        <v>#N/A</v>
      </c>
      <c r="F287" s="19">
        <v>450000</v>
      </c>
      <c r="G287" s="19">
        <v>52800000</v>
      </c>
      <c r="H287" s="19">
        <v>52800000</v>
      </c>
      <c r="I287" s="29">
        <v>50160000</v>
      </c>
      <c r="J287" s="19">
        <v>500000</v>
      </c>
      <c r="K287" s="19">
        <v>52800000</v>
      </c>
      <c r="L287" s="19">
        <v>52800000</v>
      </c>
      <c r="M287" s="29">
        <v>50160000</v>
      </c>
      <c r="N287" s="26">
        <v>550000</v>
      </c>
      <c r="O287" s="26">
        <v>52800000</v>
      </c>
      <c r="P287" s="19">
        <v>52800000</v>
      </c>
      <c r="Q287" s="29">
        <v>50160000</v>
      </c>
      <c r="R287" s="26">
        <v>600000</v>
      </c>
      <c r="S287" s="26">
        <v>52800000</v>
      </c>
      <c r="T287" s="19">
        <v>52800000</v>
      </c>
      <c r="U287" s="29">
        <v>50160000</v>
      </c>
      <c r="V287" s="26">
        <v>650000</v>
      </c>
      <c r="W287" s="26">
        <v>52800000</v>
      </c>
      <c r="X287" s="19">
        <v>52800000</v>
      </c>
      <c r="Y287" s="29">
        <v>50160000</v>
      </c>
      <c r="Z287" s="26">
        <v>700000</v>
      </c>
      <c r="AA287" s="26">
        <v>52800000</v>
      </c>
      <c r="AB287" s="19">
        <v>52800000</v>
      </c>
      <c r="AC287" s="29">
        <v>50160000</v>
      </c>
      <c r="AD287" s="26">
        <v>750000</v>
      </c>
      <c r="AE287" s="26">
        <v>52800000</v>
      </c>
      <c r="AF287" s="19">
        <v>52800000</v>
      </c>
      <c r="AG287" s="29">
        <v>50160000</v>
      </c>
      <c r="AH287" s="26">
        <v>800000</v>
      </c>
      <c r="AI287" s="26">
        <v>52800000</v>
      </c>
      <c r="AJ287" s="19">
        <v>52800000</v>
      </c>
      <c r="AK287" s="29">
        <v>50160000</v>
      </c>
      <c r="AL287" s="28">
        <v>14600000</v>
      </c>
      <c r="AM287">
        <v>31800000</v>
      </c>
      <c r="AN287">
        <v>52800000</v>
      </c>
    </row>
    <row r="288" spans="1:40" x14ac:dyDescent="0.2">
      <c r="A288" s="18">
        <v>44464</v>
      </c>
      <c r="B288" s="19">
        <v>0</v>
      </c>
      <c r="C288" s="19">
        <v>0</v>
      </c>
      <c r="D288" s="26" t="e">
        <v>#N/A</v>
      </c>
      <c r="E288" s="29" t="e">
        <v>#N/A</v>
      </c>
      <c r="F288" s="19">
        <v>450000</v>
      </c>
      <c r="G288" s="19">
        <v>52800000</v>
      </c>
      <c r="H288" s="19">
        <v>52800000</v>
      </c>
      <c r="I288" s="29">
        <v>50160000</v>
      </c>
      <c r="J288" s="19">
        <v>500000</v>
      </c>
      <c r="K288" s="19">
        <v>52800000</v>
      </c>
      <c r="L288" s="19">
        <v>52800000</v>
      </c>
      <c r="M288" s="29">
        <v>50160000</v>
      </c>
      <c r="N288" s="26">
        <v>550000</v>
      </c>
      <c r="O288" s="26">
        <v>52800000</v>
      </c>
      <c r="P288" s="19">
        <v>52800000</v>
      </c>
      <c r="Q288" s="29">
        <v>50160000</v>
      </c>
      <c r="R288" s="26">
        <v>600000</v>
      </c>
      <c r="S288" s="26">
        <v>52800000</v>
      </c>
      <c r="T288" s="19">
        <v>52800000</v>
      </c>
      <c r="U288" s="29">
        <v>50160000</v>
      </c>
      <c r="V288" s="26">
        <v>650000</v>
      </c>
      <c r="W288" s="26">
        <v>52800000</v>
      </c>
      <c r="X288" s="19">
        <v>52800000</v>
      </c>
      <c r="Y288" s="29">
        <v>50160000</v>
      </c>
      <c r="Z288" s="26">
        <v>700000</v>
      </c>
      <c r="AA288" s="26">
        <v>52800000</v>
      </c>
      <c r="AB288" s="19">
        <v>52800000</v>
      </c>
      <c r="AC288" s="29">
        <v>50160000</v>
      </c>
      <c r="AD288" s="26">
        <v>750000</v>
      </c>
      <c r="AE288" s="26">
        <v>52800000</v>
      </c>
      <c r="AF288" s="19">
        <v>52800000</v>
      </c>
      <c r="AG288" s="29">
        <v>50160000</v>
      </c>
      <c r="AH288" s="26">
        <v>800000</v>
      </c>
      <c r="AI288" s="26">
        <v>52800000</v>
      </c>
      <c r="AJ288" s="19">
        <v>52800000</v>
      </c>
      <c r="AK288" s="29">
        <v>50160000</v>
      </c>
      <c r="AL288" s="28">
        <v>14600000</v>
      </c>
      <c r="AM288">
        <v>31800000</v>
      </c>
      <c r="AN288">
        <v>52800000</v>
      </c>
    </row>
    <row r="289" spans="1:40" x14ac:dyDescent="0.2">
      <c r="A289" s="18">
        <v>44465</v>
      </c>
      <c r="B289" s="19">
        <v>0</v>
      </c>
      <c r="C289" s="19">
        <v>0</v>
      </c>
      <c r="D289" s="26" t="e">
        <v>#N/A</v>
      </c>
      <c r="E289" s="29" t="e">
        <v>#N/A</v>
      </c>
      <c r="F289" s="19">
        <v>450000</v>
      </c>
      <c r="G289" s="19">
        <v>52800000</v>
      </c>
      <c r="H289" s="19">
        <v>52800000</v>
      </c>
      <c r="I289" s="29">
        <v>50160000</v>
      </c>
      <c r="J289" s="19">
        <v>500000</v>
      </c>
      <c r="K289" s="19">
        <v>52800000</v>
      </c>
      <c r="L289" s="19">
        <v>52800000</v>
      </c>
      <c r="M289" s="29">
        <v>50160000</v>
      </c>
      <c r="N289" s="26">
        <v>550000</v>
      </c>
      <c r="O289" s="26">
        <v>52800000</v>
      </c>
      <c r="P289" s="19">
        <v>52800000</v>
      </c>
      <c r="Q289" s="29">
        <v>50160000</v>
      </c>
      <c r="R289" s="26">
        <v>600000</v>
      </c>
      <c r="S289" s="26">
        <v>52800000</v>
      </c>
      <c r="T289" s="19">
        <v>52800000</v>
      </c>
      <c r="U289" s="29">
        <v>50160000</v>
      </c>
      <c r="V289" s="26">
        <v>650000</v>
      </c>
      <c r="W289" s="26">
        <v>52800000</v>
      </c>
      <c r="X289" s="19">
        <v>52800000</v>
      </c>
      <c r="Y289" s="29">
        <v>50160000</v>
      </c>
      <c r="Z289" s="26">
        <v>700000</v>
      </c>
      <c r="AA289" s="26">
        <v>52800000</v>
      </c>
      <c r="AB289" s="19">
        <v>52800000</v>
      </c>
      <c r="AC289" s="29">
        <v>50160000</v>
      </c>
      <c r="AD289" s="26">
        <v>750000</v>
      </c>
      <c r="AE289" s="26">
        <v>52800000</v>
      </c>
      <c r="AF289" s="19">
        <v>52800000</v>
      </c>
      <c r="AG289" s="29">
        <v>50160000</v>
      </c>
      <c r="AH289" s="26">
        <v>800000</v>
      </c>
      <c r="AI289" s="26">
        <v>52800000</v>
      </c>
      <c r="AJ289" s="19">
        <v>52800000</v>
      </c>
      <c r="AK289" s="29">
        <v>50160000</v>
      </c>
      <c r="AL289" s="28">
        <v>14600000</v>
      </c>
      <c r="AM289">
        <v>31800000</v>
      </c>
      <c r="AN289">
        <v>52800000</v>
      </c>
    </row>
    <row r="290" spans="1:40" x14ac:dyDescent="0.2">
      <c r="A290" s="18">
        <v>44466</v>
      </c>
      <c r="B290" s="19">
        <v>0</v>
      </c>
      <c r="C290" s="19">
        <v>0</v>
      </c>
      <c r="D290" s="26" t="e">
        <v>#N/A</v>
      </c>
      <c r="E290" s="29" t="e">
        <v>#N/A</v>
      </c>
      <c r="F290" s="19">
        <v>450000</v>
      </c>
      <c r="G290" s="19">
        <v>52800000</v>
      </c>
      <c r="H290" s="19">
        <v>52800000</v>
      </c>
      <c r="I290" s="29">
        <v>50160000</v>
      </c>
      <c r="J290" s="19">
        <v>500000</v>
      </c>
      <c r="K290" s="19">
        <v>52800000</v>
      </c>
      <c r="L290" s="19">
        <v>52800000</v>
      </c>
      <c r="M290" s="29">
        <v>50160000</v>
      </c>
      <c r="N290" s="26">
        <v>550000</v>
      </c>
      <c r="O290" s="26">
        <v>52800000</v>
      </c>
      <c r="P290" s="19">
        <v>52800000</v>
      </c>
      <c r="Q290" s="29">
        <v>50160000</v>
      </c>
      <c r="R290" s="26">
        <v>600000</v>
      </c>
      <c r="S290" s="26">
        <v>52800000</v>
      </c>
      <c r="T290" s="19">
        <v>52800000</v>
      </c>
      <c r="U290" s="29">
        <v>50160000</v>
      </c>
      <c r="V290" s="26">
        <v>650000</v>
      </c>
      <c r="W290" s="26">
        <v>52800000</v>
      </c>
      <c r="X290" s="19">
        <v>52800000</v>
      </c>
      <c r="Y290" s="29">
        <v>50160000</v>
      </c>
      <c r="Z290" s="26">
        <v>700000</v>
      </c>
      <c r="AA290" s="26">
        <v>52800000</v>
      </c>
      <c r="AB290" s="19">
        <v>52800000</v>
      </c>
      <c r="AC290" s="29">
        <v>50160000</v>
      </c>
      <c r="AD290" s="26">
        <v>750000</v>
      </c>
      <c r="AE290" s="26">
        <v>52800000</v>
      </c>
      <c r="AF290" s="19">
        <v>52800000</v>
      </c>
      <c r="AG290" s="29">
        <v>50160000</v>
      </c>
      <c r="AH290" s="26">
        <v>800000</v>
      </c>
      <c r="AI290" s="26">
        <v>52800000</v>
      </c>
      <c r="AJ290" s="19">
        <v>52800000</v>
      </c>
      <c r="AK290" s="29">
        <v>50160000</v>
      </c>
      <c r="AL290" s="28">
        <v>14600000</v>
      </c>
      <c r="AM290">
        <v>31800000</v>
      </c>
      <c r="AN290">
        <v>52800000</v>
      </c>
    </row>
    <row r="291" spans="1:40" x14ac:dyDescent="0.2">
      <c r="A291" s="18">
        <v>44467</v>
      </c>
      <c r="B291" s="19">
        <v>0</v>
      </c>
      <c r="C291" s="19">
        <v>0</v>
      </c>
      <c r="D291" s="26" t="e">
        <v>#N/A</v>
      </c>
      <c r="E291" s="29" t="e">
        <v>#N/A</v>
      </c>
      <c r="F291" s="19">
        <v>450000</v>
      </c>
      <c r="G291" s="19">
        <v>52800000</v>
      </c>
      <c r="H291" s="19">
        <v>52800000</v>
      </c>
      <c r="I291" s="29">
        <v>50160000</v>
      </c>
      <c r="J291" s="19">
        <v>500000</v>
      </c>
      <c r="K291" s="19">
        <v>52800000</v>
      </c>
      <c r="L291" s="19">
        <v>52800000</v>
      </c>
      <c r="M291" s="29">
        <v>50160000</v>
      </c>
      <c r="N291" s="26">
        <v>550000</v>
      </c>
      <c r="O291" s="26">
        <v>52800000</v>
      </c>
      <c r="P291" s="19">
        <v>52800000</v>
      </c>
      <c r="Q291" s="29">
        <v>50160000</v>
      </c>
      <c r="R291" s="26">
        <v>600000</v>
      </c>
      <c r="S291" s="26">
        <v>52800000</v>
      </c>
      <c r="T291" s="19">
        <v>52800000</v>
      </c>
      <c r="U291" s="29">
        <v>50160000</v>
      </c>
      <c r="V291" s="26">
        <v>650000</v>
      </c>
      <c r="W291" s="26">
        <v>52800000</v>
      </c>
      <c r="X291" s="19">
        <v>52800000</v>
      </c>
      <c r="Y291" s="29">
        <v>50160000</v>
      </c>
      <c r="Z291" s="26">
        <v>700000</v>
      </c>
      <c r="AA291" s="26">
        <v>52800000</v>
      </c>
      <c r="AB291" s="19">
        <v>52800000</v>
      </c>
      <c r="AC291" s="29">
        <v>50160000</v>
      </c>
      <c r="AD291" s="26">
        <v>750000</v>
      </c>
      <c r="AE291" s="26">
        <v>52800000</v>
      </c>
      <c r="AF291" s="19">
        <v>52800000</v>
      </c>
      <c r="AG291" s="29">
        <v>50160000</v>
      </c>
      <c r="AH291" s="26">
        <v>800000</v>
      </c>
      <c r="AI291" s="26">
        <v>52800000</v>
      </c>
      <c r="AJ291" s="19">
        <v>52800000</v>
      </c>
      <c r="AK291" s="29">
        <v>50160000</v>
      </c>
      <c r="AL291" s="28">
        <v>14600000</v>
      </c>
      <c r="AM291">
        <v>31800000</v>
      </c>
      <c r="AN291">
        <v>52800000</v>
      </c>
    </row>
    <row r="292" spans="1:40" x14ac:dyDescent="0.2">
      <c r="A292" s="18">
        <v>44468</v>
      </c>
      <c r="B292" s="19">
        <v>0</v>
      </c>
      <c r="C292" s="19">
        <v>0</v>
      </c>
      <c r="D292" s="26" t="e">
        <v>#N/A</v>
      </c>
      <c r="E292" s="29" t="e">
        <v>#N/A</v>
      </c>
      <c r="F292" s="19">
        <v>450000</v>
      </c>
      <c r="G292" s="19">
        <v>52800000</v>
      </c>
      <c r="H292" s="19">
        <v>52800000</v>
      </c>
      <c r="I292" s="29">
        <v>50160000</v>
      </c>
      <c r="J292" s="19">
        <v>500000</v>
      </c>
      <c r="K292" s="19">
        <v>52800000</v>
      </c>
      <c r="L292" s="19">
        <v>52800000</v>
      </c>
      <c r="M292" s="29">
        <v>50160000</v>
      </c>
      <c r="N292" s="26">
        <v>550000</v>
      </c>
      <c r="O292" s="26">
        <v>52800000</v>
      </c>
      <c r="P292" s="19">
        <v>52800000</v>
      </c>
      <c r="Q292" s="29">
        <v>50160000</v>
      </c>
      <c r="R292" s="26">
        <v>600000</v>
      </c>
      <c r="S292" s="26">
        <v>52800000</v>
      </c>
      <c r="T292" s="19">
        <v>52800000</v>
      </c>
      <c r="U292" s="29">
        <v>50160000</v>
      </c>
      <c r="V292" s="26">
        <v>650000</v>
      </c>
      <c r="W292" s="26">
        <v>52800000</v>
      </c>
      <c r="X292" s="19">
        <v>52800000</v>
      </c>
      <c r="Y292" s="29">
        <v>50160000</v>
      </c>
      <c r="Z292" s="26">
        <v>700000</v>
      </c>
      <c r="AA292" s="26">
        <v>52800000</v>
      </c>
      <c r="AB292" s="19">
        <v>52800000</v>
      </c>
      <c r="AC292" s="29">
        <v>50160000</v>
      </c>
      <c r="AD292" s="26">
        <v>750000</v>
      </c>
      <c r="AE292" s="26">
        <v>52800000</v>
      </c>
      <c r="AF292" s="19">
        <v>52800000</v>
      </c>
      <c r="AG292" s="29">
        <v>50160000</v>
      </c>
      <c r="AH292" s="26">
        <v>800000</v>
      </c>
      <c r="AI292" s="26">
        <v>52800000</v>
      </c>
      <c r="AJ292" s="19">
        <v>52800000</v>
      </c>
      <c r="AK292" s="29">
        <v>50160000</v>
      </c>
      <c r="AL292" s="28">
        <v>14600000</v>
      </c>
      <c r="AM292">
        <v>31800000</v>
      </c>
      <c r="AN292">
        <v>52800000</v>
      </c>
    </row>
    <row r="293" spans="1:40" x14ac:dyDescent="0.2">
      <c r="A293" s="18">
        <v>44469</v>
      </c>
      <c r="B293" s="19">
        <v>0</v>
      </c>
      <c r="C293" s="19">
        <v>0</v>
      </c>
      <c r="D293" s="26" t="e">
        <v>#N/A</v>
      </c>
      <c r="E293" s="29" t="e">
        <v>#N/A</v>
      </c>
      <c r="F293" s="19">
        <v>450000</v>
      </c>
      <c r="G293" s="19">
        <v>52800000</v>
      </c>
      <c r="H293" s="19">
        <v>52800000</v>
      </c>
      <c r="I293" s="29">
        <v>50160000</v>
      </c>
      <c r="J293" s="19">
        <v>500000</v>
      </c>
      <c r="K293" s="19">
        <v>52800000</v>
      </c>
      <c r="L293" s="19">
        <v>52800000</v>
      </c>
      <c r="M293" s="29">
        <v>50160000</v>
      </c>
      <c r="N293" s="26">
        <v>550000</v>
      </c>
      <c r="O293" s="26">
        <v>52800000</v>
      </c>
      <c r="P293" s="19">
        <v>52800000</v>
      </c>
      <c r="Q293" s="29">
        <v>50160000</v>
      </c>
      <c r="R293" s="26">
        <v>600000</v>
      </c>
      <c r="S293" s="26">
        <v>52800000</v>
      </c>
      <c r="T293" s="19">
        <v>52800000</v>
      </c>
      <c r="U293" s="29">
        <v>50160000</v>
      </c>
      <c r="V293" s="26">
        <v>650000</v>
      </c>
      <c r="W293" s="26">
        <v>52800000</v>
      </c>
      <c r="X293" s="19">
        <v>52800000</v>
      </c>
      <c r="Y293" s="29">
        <v>50160000</v>
      </c>
      <c r="Z293" s="26">
        <v>700000</v>
      </c>
      <c r="AA293" s="26">
        <v>52800000</v>
      </c>
      <c r="AB293" s="19">
        <v>52800000</v>
      </c>
      <c r="AC293" s="29">
        <v>50160000</v>
      </c>
      <c r="AD293" s="26">
        <v>750000</v>
      </c>
      <c r="AE293" s="26">
        <v>52800000</v>
      </c>
      <c r="AF293" s="19">
        <v>52800000</v>
      </c>
      <c r="AG293" s="29">
        <v>50160000</v>
      </c>
      <c r="AH293" s="26">
        <v>800000</v>
      </c>
      <c r="AI293" s="26">
        <v>52800000</v>
      </c>
      <c r="AJ293" s="19">
        <v>52800000</v>
      </c>
      <c r="AK293" s="29">
        <v>50160000</v>
      </c>
      <c r="AL293" s="28">
        <v>14600000</v>
      </c>
      <c r="AM293">
        <v>31800000</v>
      </c>
      <c r="AN293">
        <v>52800000</v>
      </c>
    </row>
    <row r="294" spans="1:40" x14ac:dyDescent="0.2">
      <c r="A294" s="18">
        <v>44470</v>
      </c>
      <c r="B294" s="19">
        <v>0</v>
      </c>
      <c r="C294" s="19">
        <v>0</v>
      </c>
      <c r="D294" s="26" t="e">
        <v>#N/A</v>
      </c>
      <c r="E294" s="29" t="e">
        <v>#N/A</v>
      </c>
      <c r="F294" s="19">
        <v>450000</v>
      </c>
      <c r="G294" s="19">
        <v>52800000</v>
      </c>
      <c r="H294" s="19">
        <v>52800000</v>
      </c>
      <c r="I294" s="29">
        <v>50160000</v>
      </c>
      <c r="J294" s="19">
        <v>500000</v>
      </c>
      <c r="K294" s="19">
        <v>52800000</v>
      </c>
      <c r="L294" s="19">
        <v>52800000</v>
      </c>
      <c r="M294" s="29">
        <v>50160000</v>
      </c>
      <c r="N294" s="26">
        <v>550000</v>
      </c>
      <c r="O294" s="26">
        <v>52800000</v>
      </c>
      <c r="P294" s="19">
        <v>52800000</v>
      </c>
      <c r="Q294" s="29">
        <v>50160000</v>
      </c>
      <c r="R294" s="26">
        <v>600000</v>
      </c>
      <c r="S294" s="26">
        <v>52800000</v>
      </c>
      <c r="T294" s="19">
        <v>52800000</v>
      </c>
      <c r="U294" s="29">
        <v>50160000</v>
      </c>
      <c r="V294" s="26">
        <v>650000</v>
      </c>
      <c r="W294" s="26">
        <v>52800000</v>
      </c>
      <c r="X294" s="19">
        <v>52800000</v>
      </c>
      <c r="Y294" s="29">
        <v>50160000</v>
      </c>
      <c r="Z294" s="26">
        <v>700000</v>
      </c>
      <c r="AA294" s="26">
        <v>52800000</v>
      </c>
      <c r="AB294" s="19">
        <v>52800000</v>
      </c>
      <c r="AC294" s="29">
        <v>50160000</v>
      </c>
      <c r="AD294" s="26">
        <v>750000</v>
      </c>
      <c r="AE294" s="26">
        <v>52800000</v>
      </c>
      <c r="AF294" s="19">
        <v>52800000</v>
      </c>
      <c r="AG294" s="29">
        <v>50160000</v>
      </c>
      <c r="AH294" s="26">
        <v>800000</v>
      </c>
      <c r="AI294" s="26">
        <v>52800000</v>
      </c>
      <c r="AJ294" s="19">
        <v>52800000</v>
      </c>
      <c r="AK294" s="29">
        <v>50160000</v>
      </c>
      <c r="AL294" s="28">
        <v>14600000</v>
      </c>
      <c r="AM294">
        <v>31800000</v>
      </c>
      <c r="AN294">
        <v>52800000</v>
      </c>
    </row>
    <row r="295" spans="1:40" x14ac:dyDescent="0.2">
      <c r="A295" s="18">
        <v>44471</v>
      </c>
      <c r="B295" s="19">
        <v>0</v>
      </c>
      <c r="C295" s="19">
        <v>0</v>
      </c>
      <c r="D295" s="26" t="e">
        <v>#N/A</v>
      </c>
      <c r="E295" s="29" t="e">
        <v>#N/A</v>
      </c>
      <c r="F295" s="19">
        <v>450000</v>
      </c>
      <c r="G295" s="19">
        <v>52800000</v>
      </c>
      <c r="H295" s="19">
        <v>52800000</v>
      </c>
      <c r="I295" s="29">
        <v>50160000</v>
      </c>
      <c r="J295" s="19">
        <v>500000</v>
      </c>
      <c r="K295" s="19">
        <v>52800000</v>
      </c>
      <c r="L295" s="19">
        <v>52800000</v>
      </c>
      <c r="M295" s="29">
        <v>50160000</v>
      </c>
      <c r="N295" s="26">
        <v>550000</v>
      </c>
      <c r="O295" s="26">
        <v>52800000</v>
      </c>
      <c r="P295" s="19">
        <v>52800000</v>
      </c>
      <c r="Q295" s="29">
        <v>50160000</v>
      </c>
      <c r="R295" s="26">
        <v>600000</v>
      </c>
      <c r="S295" s="26">
        <v>52800000</v>
      </c>
      <c r="T295" s="19">
        <v>52800000</v>
      </c>
      <c r="U295" s="29">
        <v>50160000</v>
      </c>
      <c r="V295" s="26">
        <v>650000</v>
      </c>
      <c r="W295" s="26">
        <v>52800000</v>
      </c>
      <c r="X295" s="19">
        <v>52800000</v>
      </c>
      <c r="Y295" s="29">
        <v>50160000</v>
      </c>
      <c r="Z295" s="26">
        <v>700000</v>
      </c>
      <c r="AA295" s="26">
        <v>52800000</v>
      </c>
      <c r="AB295" s="19">
        <v>52800000</v>
      </c>
      <c r="AC295" s="29">
        <v>50160000</v>
      </c>
      <c r="AD295" s="26">
        <v>750000</v>
      </c>
      <c r="AE295" s="26">
        <v>52800000</v>
      </c>
      <c r="AF295" s="19">
        <v>52800000</v>
      </c>
      <c r="AG295" s="29">
        <v>50160000</v>
      </c>
      <c r="AH295" s="26">
        <v>800000</v>
      </c>
      <c r="AI295" s="26">
        <v>52800000</v>
      </c>
      <c r="AJ295" s="19">
        <v>52800000</v>
      </c>
      <c r="AK295" s="29">
        <v>50160000</v>
      </c>
      <c r="AL295" s="28">
        <v>14600000</v>
      </c>
      <c r="AM295">
        <v>31800000</v>
      </c>
      <c r="AN295">
        <v>52800000</v>
      </c>
    </row>
    <row r="296" spans="1:40" x14ac:dyDescent="0.2">
      <c r="A296" s="18">
        <v>44472</v>
      </c>
      <c r="B296" s="19">
        <v>0</v>
      </c>
      <c r="C296" s="19">
        <v>0</v>
      </c>
      <c r="D296" s="26" t="e">
        <v>#N/A</v>
      </c>
      <c r="E296" s="29" t="e">
        <v>#N/A</v>
      </c>
      <c r="F296" s="19">
        <v>450000</v>
      </c>
      <c r="G296" s="19">
        <v>52800000</v>
      </c>
      <c r="H296" s="19">
        <v>52800000</v>
      </c>
      <c r="I296" s="29">
        <v>50160000</v>
      </c>
      <c r="J296" s="19">
        <v>500000</v>
      </c>
      <c r="K296" s="19">
        <v>52800000</v>
      </c>
      <c r="L296" s="19">
        <v>52800000</v>
      </c>
      <c r="M296" s="29">
        <v>50160000</v>
      </c>
      <c r="N296" s="26">
        <v>550000</v>
      </c>
      <c r="O296" s="26">
        <v>52800000</v>
      </c>
      <c r="P296" s="19">
        <v>52800000</v>
      </c>
      <c r="Q296" s="29">
        <v>50160000</v>
      </c>
      <c r="R296" s="26">
        <v>600000</v>
      </c>
      <c r="S296" s="26">
        <v>52800000</v>
      </c>
      <c r="T296" s="19">
        <v>52800000</v>
      </c>
      <c r="U296" s="29">
        <v>50160000</v>
      </c>
      <c r="V296" s="26">
        <v>650000</v>
      </c>
      <c r="W296" s="26">
        <v>52800000</v>
      </c>
      <c r="X296" s="19">
        <v>52800000</v>
      </c>
      <c r="Y296" s="29">
        <v>50160000</v>
      </c>
      <c r="Z296" s="26">
        <v>700000</v>
      </c>
      <c r="AA296" s="26">
        <v>52800000</v>
      </c>
      <c r="AB296" s="19">
        <v>52800000</v>
      </c>
      <c r="AC296" s="29">
        <v>50160000</v>
      </c>
      <c r="AD296" s="26">
        <v>750000</v>
      </c>
      <c r="AE296" s="26">
        <v>52800000</v>
      </c>
      <c r="AF296" s="19">
        <v>52800000</v>
      </c>
      <c r="AG296" s="29">
        <v>50160000</v>
      </c>
      <c r="AH296" s="26">
        <v>800000</v>
      </c>
      <c r="AI296" s="26">
        <v>52800000</v>
      </c>
      <c r="AJ296" s="19">
        <v>52800000</v>
      </c>
      <c r="AK296" s="29">
        <v>50160000</v>
      </c>
      <c r="AL296" s="28">
        <v>14600000</v>
      </c>
      <c r="AM296">
        <v>31800000</v>
      </c>
      <c r="AN296">
        <v>52800000</v>
      </c>
    </row>
    <row r="297" spans="1:40" x14ac:dyDescent="0.2">
      <c r="A297" s="18">
        <v>44473</v>
      </c>
      <c r="B297" s="19">
        <v>0</v>
      </c>
      <c r="C297" s="19">
        <v>0</v>
      </c>
      <c r="D297" s="26" t="e">
        <v>#N/A</v>
      </c>
      <c r="E297" s="29" t="e">
        <v>#N/A</v>
      </c>
      <c r="F297" s="19">
        <v>450000</v>
      </c>
      <c r="G297" s="19">
        <v>52800000</v>
      </c>
      <c r="H297" s="19">
        <v>52800000</v>
      </c>
      <c r="I297" s="29">
        <v>50160000</v>
      </c>
      <c r="J297" s="19">
        <v>500000</v>
      </c>
      <c r="K297" s="19">
        <v>52800000</v>
      </c>
      <c r="L297" s="19">
        <v>52800000</v>
      </c>
      <c r="M297" s="29">
        <v>50160000</v>
      </c>
      <c r="N297" s="26">
        <v>550000</v>
      </c>
      <c r="O297" s="26">
        <v>52800000</v>
      </c>
      <c r="P297" s="19">
        <v>52800000</v>
      </c>
      <c r="Q297" s="29">
        <v>50160000</v>
      </c>
      <c r="R297" s="26">
        <v>600000</v>
      </c>
      <c r="S297" s="26">
        <v>52800000</v>
      </c>
      <c r="T297" s="19">
        <v>52800000</v>
      </c>
      <c r="U297" s="29">
        <v>50160000</v>
      </c>
      <c r="V297" s="26">
        <v>650000</v>
      </c>
      <c r="W297" s="26">
        <v>52800000</v>
      </c>
      <c r="X297" s="19">
        <v>52800000</v>
      </c>
      <c r="Y297" s="29">
        <v>50160000</v>
      </c>
      <c r="Z297" s="26">
        <v>700000</v>
      </c>
      <c r="AA297" s="26">
        <v>52800000</v>
      </c>
      <c r="AB297" s="19">
        <v>52800000</v>
      </c>
      <c r="AC297" s="29">
        <v>50160000</v>
      </c>
      <c r="AD297" s="26">
        <v>750000</v>
      </c>
      <c r="AE297" s="26">
        <v>52800000</v>
      </c>
      <c r="AF297" s="19">
        <v>52800000</v>
      </c>
      <c r="AG297" s="29">
        <v>50160000</v>
      </c>
      <c r="AH297" s="26">
        <v>800000</v>
      </c>
      <c r="AI297" s="26">
        <v>52800000</v>
      </c>
      <c r="AJ297" s="19">
        <v>52800000</v>
      </c>
      <c r="AK297" s="29">
        <v>50160000</v>
      </c>
      <c r="AL297" s="28">
        <v>14600000</v>
      </c>
      <c r="AM297">
        <v>31800000</v>
      </c>
      <c r="AN297">
        <v>52800000</v>
      </c>
    </row>
    <row r="298" spans="1:40" x14ac:dyDescent="0.2">
      <c r="A298" s="18">
        <v>44474</v>
      </c>
      <c r="B298" s="19">
        <v>0</v>
      </c>
      <c r="C298" s="19">
        <v>0</v>
      </c>
      <c r="D298" s="26" t="e">
        <v>#N/A</v>
      </c>
      <c r="E298" s="29" t="e">
        <v>#N/A</v>
      </c>
      <c r="F298" s="19">
        <v>450000</v>
      </c>
      <c r="G298" s="19">
        <v>52800000</v>
      </c>
      <c r="H298" s="19">
        <v>52800000</v>
      </c>
      <c r="I298" s="29">
        <v>50160000</v>
      </c>
      <c r="J298" s="19">
        <v>500000</v>
      </c>
      <c r="K298" s="19">
        <v>52800000</v>
      </c>
      <c r="L298" s="19">
        <v>52800000</v>
      </c>
      <c r="M298" s="29">
        <v>50160000</v>
      </c>
      <c r="N298" s="26">
        <v>550000</v>
      </c>
      <c r="O298" s="26">
        <v>52800000</v>
      </c>
      <c r="P298" s="19">
        <v>52800000</v>
      </c>
      <c r="Q298" s="29">
        <v>50160000</v>
      </c>
      <c r="R298" s="26">
        <v>600000</v>
      </c>
      <c r="S298" s="26">
        <v>52800000</v>
      </c>
      <c r="T298" s="19">
        <v>52800000</v>
      </c>
      <c r="U298" s="29">
        <v>50160000</v>
      </c>
      <c r="V298" s="26">
        <v>650000</v>
      </c>
      <c r="W298" s="26">
        <v>52800000</v>
      </c>
      <c r="X298" s="19">
        <v>52800000</v>
      </c>
      <c r="Y298" s="29">
        <v>50160000</v>
      </c>
      <c r="Z298" s="26">
        <v>700000</v>
      </c>
      <c r="AA298" s="26">
        <v>52800000</v>
      </c>
      <c r="AB298" s="19">
        <v>52800000</v>
      </c>
      <c r="AC298" s="29">
        <v>50160000</v>
      </c>
      <c r="AD298" s="26">
        <v>750000</v>
      </c>
      <c r="AE298" s="26">
        <v>52800000</v>
      </c>
      <c r="AF298" s="19">
        <v>52800000</v>
      </c>
      <c r="AG298" s="29">
        <v>50160000</v>
      </c>
      <c r="AH298" s="26">
        <v>800000</v>
      </c>
      <c r="AI298" s="26">
        <v>52800000</v>
      </c>
      <c r="AJ298" s="19">
        <v>52800000</v>
      </c>
      <c r="AK298" s="29">
        <v>50160000</v>
      </c>
      <c r="AL298" s="28">
        <v>14600000</v>
      </c>
      <c r="AM298">
        <v>31800000</v>
      </c>
      <c r="AN298">
        <v>52800000</v>
      </c>
    </row>
    <row r="299" spans="1:40" x14ac:dyDescent="0.2">
      <c r="A299" s="18">
        <v>44475</v>
      </c>
      <c r="B299" s="19">
        <v>0</v>
      </c>
      <c r="C299" s="19">
        <v>0</v>
      </c>
      <c r="D299" s="26" t="e">
        <v>#N/A</v>
      </c>
      <c r="E299" s="29" t="e">
        <v>#N/A</v>
      </c>
      <c r="F299" s="19">
        <v>450000</v>
      </c>
      <c r="G299" s="19">
        <v>52800000</v>
      </c>
      <c r="H299" s="19">
        <v>52800000</v>
      </c>
      <c r="I299" s="29">
        <v>50160000</v>
      </c>
      <c r="J299" s="19">
        <v>500000</v>
      </c>
      <c r="K299" s="19">
        <v>52800000</v>
      </c>
      <c r="L299" s="19">
        <v>52800000</v>
      </c>
      <c r="M299" s="29">
        <v>50160000</v>
      </c>
      <c r="N299" s="26">
        <v>550000</v>
      </c>
      <c r="O299" s="26">
        <v>52800000</v>
      </c>
      <c r="P299" s="19">
        <v>52800000</v>
      </c>
      <c r="Q299" s="29">
        <v>50160000</v>
      </c>
      <c r="R299" s="26">
        <v>600000</v>
      </c>
      <c r="S299" s="26">
        <v>52800000</v>
      </c>
      <c r="T299" s="19">
        <v>52800000</v>
      </c>
      <c r="U299" s="29">
        <v>50160000</v>
      </c>
      <c r="V299" s="26">
        <v>650000</v>
      </c>
      <c r="W299" s="26">
        <v>52800000</v>
      </c>
      <c r="X299" s="19">
        <v>52800000</v>
      </c>
      <c r="Y299" s="29">
        <v>50160000</v>
      </c>
      <c r="Z299" s="26">
        <v>700000</v>
      </c>
      <c r="AA299" s="26">
        <v>52800000</v>
      </c>
      <c r="AB299" s="19">
        <v>52800000</v>
      </c>
      <c r="AC299" s="29">
        <v>50160000</v>
      </c>
      <c r="AD299" s="26">
        <v>750000</v>
      </c>
      <c r="AE299" s="26">
        <v>52800000</v>
      </c>
      <c r="AF299" s="19">
        <v>52800000</v>
      </c>
      <c r="AG299" s="29">
        <v>50160000</v>
      </c>
      <c r="AH299" s="26">
        <v>800000</v>
      </c>
      <c r="AI299" s="26">
        <v>52800000</v>
      </c>
      <c r="AJ299" s="19">
        <v>52800000</v>
      </c>
      <c r="AK299" s="29">
        <v>50160000</v>
      </c>
      <c r="AL299" s="28">
        <v>14600000</v>
      </c>
      <c r="AM299">
        <v>31800000</v>
      </c>
      <c r="AN299">
        <v>52800000</v>
      </c>
    </row>
    <row r="300" spans="1:40" x14ac:dyDescent="0.2">
      <c r="A300" s="18">
        <v>44476</v>
      </c>
      <c r="B300" s="19">
        <v>0</v>
      </c>
      <c r="C300" s="19">
        <v>0</v>
      </c>
      <c r="D300" s="26" t="e">
        <v>#N/A</v>
      </c>
      <c r="E300" s="29" t="e">
        <v>#N/A</v>
      </c>
      <c r="F300" s="19">
        <v>450000</v>
      </c>
      <c r="G300" s="19">
        <v>52800000</v>
      </c>
      <c r="H300" s="19">
        <v>52800000</v>
      </c>
      <c r="I300" s="29">
        <v>50160000</v>
      </c>
      <c r="J300" s="19">
        <v>500000</v>
      </c>
      <c r="K300" s="19">
        <v>52800000</v>
      </c>
      <c r="L300" s="19">
        <v>52800000</v>
      </c>
      <c r="M300" s="29">
        <v>50160000</v>
      </c>
      <c r="N300" s="26">
        <v>550000</v>
      </c>
      <c r="O300" s="26">
        <v>52800000</v>
      </c>
      <c r="P300" s="19">
        <v>52800000</v>
      </c>
      <c r="Q300" s="29">
        <v>50160000</v>
      </c>
      <c r="R300" s="26">
        <v>600000</v>
      </c>
      <c r="S300" s="26">
        <v>52800000</v>
      </c>
      <c r="T300" s="19">
        <v>52800000</v>
      </c>
      <c r="U300" s="29">
        <v>50160000</v>
      </c>
      <c r="V300" s="26">
        <v>650000</v>
      </c>
      <c r="W300" s="26">
        <v>52800000</v>
      </c>
      <c r="X300" s="19">
        <v>52800000</v>
      </c>
      <c r="Y300" s="29">
        <v>50160000</v>
      </c>
      <c r="Z300" s="26">
        <v>700000</v>
      </c>
      <c r="AA300" s="26">
        <v>52800000</v>
      </c>
      <c r="AB300" s="19">
        <v>52800000</v>
      </c>
      <c r="AC300" s="29">
        <v>50160000</v>
      </c>
      <c r="AD300" s="26">
        <v>750000</v>
      </c>
      <c r="AE300" s="26">
        <v>52800000</v>
      </c>
      <c r="AF300" s="19">
        <v>52800000</v>
      </c>
      <c r="AG300" s="29">
        <v>50160000</v>
      </c>
      <c r="AH300" s="26">
        <v>800000</v>
      </c>
      <c r="AI300" s="26">
        <v>52800000</v>
      </c>
      <c r="AJ300" s="19">
        <v>52800000</v>
      </c>
      <c r="AK300" s="29">
        <v>50160000</v>
      </c>
      <c r="AL300" s="28">
        <v>14600000</v>
      </c>
      <c r="AM300">
        <v>31800000</v>
      </c>
      <c r="AN300">
        <v>52800000</v>
      </c>
    </row>
    <row r="301" spans="1:40" x14ac:dyDescent="0.2">
      <c r="A301" s="18">
        <v>44477</v>
      </c>
      <c r="B301" s="19">
        <v>0</v>
      </c>
      <c r="C301" s="19">
        <v>0</v>
      </c>
      <c r="D301" s="26" t="e">
        <v>#N/A</v>
      </c>
      <c r="E301" s="29" t="e">
        <v>#N/A</v>
      </c>
      <c r="F301" s="19">
        <v>450000</v>
      </c>
      <c r="G301" s="19">
        <v>52800000</v>
      </c>
      <c r="H301" s="19">
        <v>52800000</v>
      </c>
      <c r="I301" s="29">
        <v>50160000</v>
      </c>
      <c r="J301" s="19">
        <v>500000</v>
      </c>
      <c r="K301" s="19">
        <v>52800000</v>
      </c>
      <c r="L301" s="19">
        <v>52800000</v>
      </c>
      <c r="M301" s="29">
        <v>50160000</v>
      </c>
      <c r="N301" s="26">
        <v>550000</v>
      </c>
      <c r="O301" s="26">
        <v>52800000</v>
      </c>
      <c r="P301" s="19">
        <v>52800000</v>
      </c>
      <c r="Q301" s="29">
        <v>50160000</v>
      </c>
      <c r="R301" s="26">
        <v>600000</v>
      </c>
      <c r="S301" s="26">
        <v>52800000</v>
      </c>
      <c r="T301" s="19">
        <v>52800000</v>
      </c>
      <c r="U301" s="29">
        <v>50160000</v>
      </c>
      <c r="V301" s="26">
        <v>650000</v>
      </c>
      <c r="W301" s="26">
        <v>52800000</v>
      </c>
      <c r="X301" s="19">
        <v>52800000</v>
      </c>
      <c r="Y301" s="29">
        <v>50160000</v>
      </c>
      <c r="Z301" s="26">
        <v>700000</v>
      </c>
      <c r="AA301" s="26">
        <v>52800000</v>
      </c>
      <c r="AB301" s="19">
        <v>52800000</v>
      </c>
      <c r="AC301" s="29">
        <v>50160000</v>
      </c>
      <c r="AD301" s="26">
        <v>750000</v>
      </c>
      <c r="AE301" s="26">
        <v>52800000</v>
      </c>
      <c r="AF301" s="19">
        <v>52800000</v>
      </c>
      <c r="AG301" s="29">
        <v>50160000</v>
      </c>
      <c r="AH301" s="26">
        <v>800000</v>
      </c>
      <c r="AI301" s="26">
        <v>52800000</v>
      </c>
      <c r="AJ301" s="19">
        <v>52800000</v>
      </c>
      <c r="AK301" s="29">
        <v>50160000</v>
      </c>
      <c r="AL301" s="28">
        <v>14600000</v>
      </c>
      <c r="AM301">
        <v>31800000</v>
      </c>
      <c r="AN301">
        <v>52800000</v>
      </c>
    </row>
    <row r="302" spans="1:40" x14ac:dyDescent="0.2">
      <c r="A302" s="18">
        <v>44478</v>
      </c>
      <c r="B302" s="19">
        <v>0</v>
      </c>
      <c r="C302" s="19">
        <v>0</v>
      </c>
      <c r="D302" s="26" t="e">
        <v>#N/A</v>
      </c>
      <c r="E302" s="29" t="e">
        <v>#N/A</v>
      </c>
      <c r="F302" s="19">
        <v>450000</v>
      </c>
      <c r="G302" s="19">
        <v>52800000</v>
      </c>
      <c r="H302" s="19">
        <v>52800000</v>
      </c>
      <c r="I302" s="29">
        <v>50160000</v>
      </c>
      <c r="J302" s="19">
        <v>500000</v>
      </c>
      <c r="K302" s="19">
        <v>52800000</v>
      </c>
      <c r="L302" s="19">
        <v>52800000</v>
      </c>
      <c r="M302" s="29">
        <v>50160000</v>
      </c>
      <c r="N302" s="26">
        <v>550000</v>
      </c>
      <c r="O302" s="26">
        <v>52800000</v>
      </c>
      <c r="P302" s="19">
        <v>52800000</v>
      </c>
      <c r="Q302" s="29">
        <v>50160000</v>
      </c>
      <c r="R302" s="26">
        <v>600000</v>
      </c>
      <c r="S302" s="26">
        <v>52800000</v>
      </c>
      <c r="T302" s="19">
        <v>52800000</v>
      </c>
      <c r="U302" s="29">
        <v>50160000</v>
      </c>
      <c r="V302" s="26">
        <v>650000</v>
      </c>
      <c r="W302" s="26">
        <v>52800000</v>
      </c>
      <c r="X302" s="19">
        <v>52800000</v>
      </c>
      <c r="Y302" s="29">
        <v>50160000</v>
      </c>
      <c r="Z302" s="26">
        <v>700000</v>
      </c>
      <c r="AA302" s="26">
        <v>52800000</v>
      </c>
      <c r="AB302" s="19">
        <v>52800000</v>
      </c>
      <c r="AC302" s="29">
        <v>50160000</v>
      </c>
      <c r="AD302" s="26">
        <v>750000</v>
      </c>
      <c r="AE302" s="26">
        <v>52800000</v>
      </c>
      <c r="AF302" s="19">
        <v>52800000</v>
      </c>
      <c r="AG302" s="29">
        <v>50160000</v>
      </c>
      <c r="AH302" s="26">
        <v>800000</v>
      </c>
      <c r="AI302" s="26">
        <v>52800000</v>
      </c>
      <c r="AJ302" s="19">
        <v>52800000</v>
      </c>
      <c r="AK302" s="29">
        <v>50160000</v>
      </c>
      <c r="AL302" s="28">
        <v>14600000</v>
      </c>
      <c r="AM302">
        <v>31800000</v>
      </c>
      <c r="AN302">
        <v>52800000</v>
      </c>
    </row>
    <row r="303" spans="1:40" x14ac:dyDescent="0.2">
      <c r="A303" s="18">
        <v>44479</v>
      </c>
      <c r="B303" s="19">
        <v>0</v>
      </c>
      <c r="C303" s="19">
        <v>0</v>
      </c>
      <c r="D303" s="26" t="e">
        <v>#N/A</v>
      </c>
      <c r="E303" s="29" t="e">
        <v>#N/A</v>
      </c>
      <c r="F303" s="19">
        <v>450000</v>
      </c>
      <c r="G303" s="19">
        <v>52800000</v>
      </c>
      <c r="H303" s="19">
        <v>52800000</v>
      </c>
      <c r="I303" s="29">
        <v>50160000</v>
      </c>
      <c r="J303" s="19">
        <v>500000</v>
      </c>
      <c r="K303" s="19">
        <v>52800000</v>
      </c>
      <c r="L303" s="19">
        <v>52800000</v>
      </c>
      <c r="M303" s="29">
        <v>50160000</v>
      </c>
      <c r="N303" s="26">
        <v>550000</v>
      </c>
      <c r="O303" s="26">
        <v>52800000</v>
      </c>
      <c r="P303" s="19">
        <v>52800000</v>
      </c>
      <c r="Q303" s="29">
        <v>50160000</v>
      </c>
      <c r="R303" s="26">
        <v>600000</v>
      </c>
      <c r="S303" s="26">
        <v>52800000</v>
      </c>
      <c r="T303" s="19">
        <v>52800000</v>
      </c>
      <c r="U303" s="29">
        <v>50160000</v>
      </c>
      <c r="V303" s="26">
        <v>650000</v>
      </c>
      <c r="W303" s="26">
        <v>52800000</v>
      </c>
      <c r="X303" s="19">
        <v>52800000</v>
      </c>
      <c r="Y303" s="29">
        <v>50160000</v>
      </c>
      <c r="Z303" s="26">
        <v>700000</v>
      </c>
      <c r="AA303" s="26">
        <v>52800000</v>
      </c>
      <c r="AB303" s="19">
        <v>52800000</v>
      </c>
      <c r="AC303" s="29">
        <v>50160000</v>
      </c>
      <c r="AD303" s="26">
        <v>750000</v>
      </c>
      <c r="AE303" s="26">
        <v>52800000</v>
      </c>
      <c r="AF303" s="19">
        <v>52800000</v>
      </c>
      <c r="AG303" s="29">
        <v>50160000</v>
      </c>
      <c r="AH303" s="26">
        <v>800000</v>
      </c>
      <c r="AI303" s="26">
        <v>52800000</v>
      </c>
      <c r="AJ303" s="19">
        <v>52800000</v>
      </c>
      <c r="AK303" s="29">
        <v>50160000</v>
      </c>
      <c r="AL303" s="28">
        <v>14600000</v>
      </c>
      <c r="AM303">
        <v>31800000</v>
      </c>
      <c r="AN303">
        <v>52800000</v>
      </c>
    </row>
    <row r="304" spans="1:40" x14ac:dyDescent="0.2">
      <c r="A304" s="18">
        <v>44480</v>
      </c>
      <c r="B304" s="19">
        <v>0</v>
      </c>
      <c r="C304" s="19">
        <v>0</v>
      </c>
      <c r="D304" s="26" t="e">
        <v>#N/A</v>
      </c>
      <c r="E304" s="29" t="e">
        <v>#N/A</v>
      </c>
      <c r="F304" s="19">
        <v>450000</v>
      </c>
      <c r="G304" s="19">
        <v>52800000</v>
      </c>
      <c r="H304" s="19">
        <v>52800000</v>
      </c>
      <c r="I304" s="29">
        <v>50160000</v>
      </c>
      <c r="J304" s="19">
        <v>500000</v>
      </c>
      <c r="K304" s="19">
        <v>52800000</v>
      </c>
      <c r="L304" s="19">
        <v>52800000</v>
      </c>
      <c r="M304" s="29">
        <v>50160000</v>
      </c>
      <c r="N304" s="26">
        <v>550000</v>
      </c>
      <c r="O304" s="26">
        <v>52800000</v>
      </c>
      <c r="P304" s="19">
        <v>52800000</v>
      </c>
      <c r="Q304" s="29">
        <v>50160000</v>
      </c>
      <c r="R304" s="26">
        <v>600000</v>
      </c>
      <c r="S304" s="26">
        <v>52800000</v>
      </c>
      <c r="T304" s="19">
        <v>52800000</v>
      </c>
      <c r="U304" s="29">
        <v>50160000</v>
      </c>
      <c r="V304" s="26">
        <v>650000</v>
      </c>
      <c r="W304" s="26">
        <v>52800000</v>
      </c>
      <c r="X304" s="19">
        <v>52800000</v>
      </c>
      <c r="Y304" s="29">
        <v>50160000</v>
      </c>
      <c r="Z304" s="26">
        <v>700000</v>
      </c>
      <c r="AA304" s="26">
        <v>52800000</v>
      </c>
      <c r="AB304" s="19">
        <v>52800000</v>
      </c>
      <c r="AC304" s="29">
        <v>50160000</v>
      </c>
      <c r="AD304" s="26">
        <v>750000</v>
      </c>
      <c r="AE304" s="26">
        <v>52800000</v>
      </c>
      <c r="AF304" s="19">
        <v>52800000</v>
      </c>
      <c r="AG304" s="29">
        <v>50160000</v>
      </c>
      <c r="AH304" s="26">
        <v>800000</v>
      </c>
      <c r="AI304" s="26">
        <v>52800000</v>
      </c>
      <c r="AJ304" s="19">
        <v>52800000</v>
      </c>
      <c r="AK304" s="29">
        <v>50160000</v>
      </c>
      <c r="AL304" s="28">
        <v>14600000</v>
      </c>
      <c r="AM304">
        <v>31800000</v>
      </c>
      <c r="AN304">
        <v>52800000</v>
      </c>
    </row>
    <row r="305" spans="1:40" x14ac:dyDescent="0.2">
      <c r="A305" s="18">
        <v>44481</v>
      </c>
      <c r="B305" s="19">
        <v>0</v>
      </c>
      <c r="C305" s="19">
        <v>0</v>
      </c>
      <c r="D305" s="26" t="e">
        <v>#N/A</v>
      </c>
      <c r="E305" s="29" t="e">
        <v>#N/A</v>
      </c>
      <c r="F305" s="19">
        <v>450000</v>
      </c>
      <c r="G305" s="19">
        <v>52800000</v>
      </c>
      <c r="H305" s="19">
        <v>52800000</v>
      </c>
      <c r="I305" s="29">
        <v>50160000</v>
      </c>
      <c r="J305" s="19">
        <v>500000</v>
      </c>
      <c r="K305" s="19">
        <v>52800000</v>
      </c>
      <c r="L305" s="19">
        <v>52800000</v>
      </c>
      <c r="M305" s="29">
        <v>50160000</v>
      </c>
      <c r="N305" s="26">
        <v>550000</v>
      </c>
      <c r="O305" s="26">
        <v>52800000</v>
      </c>
      <c r="P305" s="19">
        <v>52800000</v>
      </c>
      <c r="Q305" s="29">
        <v>50160000</v>
      </c>
      <c r="R305" s="26">
        <v>600000</v>
      </c>
      <c r="S305" s="26">
        <v>52800000</v>
      </c>
      <c r="T305" s="19">
        <v>52800000</v>
      </c>
      <c r="U305" s="29">
        <v>50160000</v>
      </c>
      <c r="V305" s="26">
        <v>650000</v>
      </c>
      <c r="W305" s="26">
        <v>52800000</v>
      </c>
      <c r="X305" s="19">
        <v>52800000</v>
      </c>
      <c r="Y305" s="29">
        <v>50160000</v>
      </c>
      <c r="Z305" s="26">
        <v>700000</v>
      </c>
      <c r="AA305" s="26">
        <v>52800000</v>
      </c>
      <c r="AB305" s="19">
        <v>52800000</v>
      </c>
      <c r="AC305" s="29">
        <v>50160000</v>
      </c>
      <c r="AD305" s="26">
        <v>750000</v>
      </c>
      <c r="AE305" s="26">
        <v>52800000</v>
      </c>
      <c r="AF305" s="19">
        <v>52800000</v>
      </c>
      <c r="AG305" s="29">
        <v>50160000</v>
      </c>
      <c r="AH305" s="26">
        <v>800000</v>
      </c>
      <c r="AI305" s="26">
        <v>52800000</v>
      </c>
      <c r="AJ305" s="19">
        <v>52800000</v>
      </c>
      <c r="AK305" s="29">
        <v>50160000</v>
      </c>
      <c r="AL305" s="28">
        <v>14600000</v>
      </c>
      <c r="AM305">
        <v>31800000</v>
      </c>
      <c r="AN305">
        <v>52800000</v>
      </c>
    </row>
    <row r="306" spans="1:40" x14ac:dyDescent="0.2">
      <c r="A306" s="18">
        <v>44482</v>
      </c>
      <c r="B306" s="19">
        <v>0</v>
      </c>
      <c r="C306" s="19">
        <v>0</v>
      </c>
      <c r="D306" s="26" t="e">
        <v>#N/A</v>
      </c>
      <c r="E306" s="29" t="e">
        <v>#N/A</v>
      </c>
      <c r="F306" s="19">
        <v>450000</v>
      </c>
      <c r="G306" s="19">
        <v>52800000</v>
      </c>
      <c r="H306" s="19">
        <v>52800000</v>
      </c>
      <c r="I306" s="29">
        <v>50160000</v>
      </c>
      <c r="J306" s="19">
        <v>500000</v>
      </c>
      <c r="K306" s="19">
        <v>52800000</v>
      </c>
      <c r="L306" s="19">
        <v>52800000</v>
      </c>
      <c r="M306" s="29">
        <v>50160000</v>
      </c>
      <c r="N306" s="26">
        <v>550000</v>
      </c>
      <c r="O306" s="26">
        <v>52800000</v>
      </c>
      <c r="P306" s="19">
        <v>52800000</v>
      </c>
      <c r="Q306" s="29">
        <v>50160000</v>
      </c>
      <c r="R306" s="26">
        <v>600000</v>
      </c>
      <c r="S306" s="26">
        <v>52800000</v>
      </c>
      <c r="T306" s="19">
        <v>52800000</v>
      </c>
      <c r="U306" s="29">
        <v>50160000</v>
      </c>
      <c r="V306" s="26">
        <v>650000</v>
      </c>
      <c r="W306" s="26">
        <v>52800000</v>
      </c>
      <c r="X306" s="19">
        <v>52800000</v>
      </c>
      <c r="Y306" s="29">
        <v>50160000</v>
      </c>
      <c r="Z306" s="26">
        <v>700000</v>
      </c>
      <c r="AA306" s="26">
        <v>52800000</v>
      </c>
      <c r="AB306" s="19">
        <v>52800000</v>
      </c>
      <c r="AC306" s="29">
        <v>50160000</v>
      </c>
      <c r="AD306" s="26">
        <v>750000</v>
      </c>
      <c r="AE306" s="26">
        <v>52800000</v>
      </c>
      <c r="AF306" s="19">
        <v>52800000</v>
      </c>
      <c r="AG306" s="29">
        <v>50160000</v>
      </c>
      <c r="AH306" s="26">
        <v>800000</v>
      </c>
      <c r="AI306" s="26">
        <v>52800000</v>
      </c>
      <c r="AJ306" s="19">
        <v>52800000</v>
      </c>
      <c r="AK306" s="29">
        <v>50160000</v>
      </c>
      <c r="AL306" s="28">
        <v>14600000</v>
      </c>
      <c r="AM306">
        <v>31800000</v>
      </c>
      <c r="AN306">
        <v>52800000</v>
      </c>
    </row>
    <row r="307" spans="1:40" x14ac:dyDescent="0.2">
      <c r="A307" s="18">
        <v>44483</v>
      </c>
      <c r="B307" s="19">
        <v>0</v>
      </c>
      <c r="C307" s="19">
        <v>0</v>
      </c>
      <c r="D307" s="26" t="e">
        <v>#N/A</v>
      </c>
      <c r="E307" s="29" t="e">
        <v>#N/A</v>
      </c>
      <c r="F307" s="19">
        <v>450000</v>
      </c>
      <c r="G307" s="19">
        <v>52800000</v>
      </c>
      <c r="H307" s="19">
        <v>52800000</v>
      </c>
      <c r="I307" s="29">
        <v>50160000</v>
      </c>
      <c r="J307" s="19">
        <v>500000</v>
      </c>
      <c r="K307" s="19">
        <v>52800000</v>
      </c>
      <c r="L307" s="19">
        <v>52800000</v>
      </c>
      <c r="M307" s="29">
        <v>50160000</v>
      </c>
      <c r="N307" s="26">
        <v>550000</v>
      </c>
      <c r="O307" s="26">
        <v>52800000</v>
      </c>
      <c r="P307" s="19">
        <v>52800000</v>
      </c>
      <c r="Q307" s="29">
        <v>50160000</v>
      </c>
      <c r="R307" s="26">
        <v>600000</v>
      </c>
      <c r="S307" s="26">
        <v>52800000</v>
      </c>
      <c r="T307" s="19">
        <v>52800000</v>
      </c>
      <c r="U307" s="29">
        <v>50160000</v>
      </c>
      <c r="V307" s="26">
        <v>650000</v>
      </c>
      <c r="W307" s="26">
        <v>52800000</v>
      </c>
      <c r="X307" s="19">
        <v>52800000</v>
      </c>
      <c r="Y307" s="29">
        <v>50160000</v>
      </c>
      <c r="Z307" s="26">
        <v>700000</v>
      </c>
      <c r="AA307" s="26">
        <v>52800000</v>
      </c>
      <c r="AB307" s="19">
        <v>52800000</v>
      </c>
      <c r="AC307" s="29">
        <v>50160000</v>
      </c>
      <c r="AD307" s="26">
        <v>750000</v>
      </c>
      <c r="AE307" s="26">
        <v>52800000</v>
      </c>
      <c r="AF307" s="19">
        <v>52800000</v>
      </c>
      <c r="AG307" s="29">
        <v>50160000</v>
      </c>
      <c r="AH307" s="26">
        <v>800000</v>
      </c>
      <c r="AI307" s="26">
        <v>52800000</v>
      </c>
      <c r="AJ307" s="19">
        <v>52800000</v>
      </c>
      <c r="AK307" s="29">
        <v>50160000</v>
      </c>
      <c r="AL307" s="28">
        <v>14600000</v>
      </c>
      <c r="AM307">
        <v>31800000</v>
      </c>
      <c r="AN307">
        <v>52800000</v>
      </c>
    </row>
    <row r="308" spans="1:40" x14ac:dyDescent="0.2">
      <c r="A308" s="18">
        <v>44484</v>
      </c>
      <c r="B308" s="19">
        <v>0</v>
      </c>
      <c r="C308" s="19">
        <v>0</v>
      </c>
      <c r="D308" s="26" t="e">
        <v>#N/A</v>
      </c>
      <c r="E308" s="29" t="e">
        <v>#N/A</v>
      </c>
      <c r="F308" s="19">
        <v>450000</v>
      </c>
      <c r="G308" s="19">
        <v>52800000</v>
      </c>
      <c r="H308" s="19">
        <v>52800000</v>
      </c>
      <c r="I308" s="29">
        <v>50160000</v>
      </c>
      <c r="J308" s="19">
        <v>500000</v>
      </c>
      <c r="K308" s="19">
        <v>52800000</v>
      </c>
      <c r="L308" s="19">
        <v>52800000</v>
      </c>
      <c r="M308" s="29">
        <v>50160000</v>
      </c>
      <c r="N308" s="26">
        <v>550000</v>
      </c>
      <c r="O308" s="26">
        <v>52800000</v>
      </c>
      <c r="P308" s="19">
        <v>52800000</v>
      </c>
      <c r="Q308" s="29">
        <v>50160000</v>
      </c>
      <c r="R308" s="26">
        <v>600000</v>
      </c>
      <c r="S308" s="26">
        <v>52800000</v>
      </c>
      <c r="T308" s="19">
        <v>52800000</v>
      </c>
      <c r="U308" s="29">
        <v>50160000</v>
      </c>
      <c r="V308" s="26">
        <v>650000</v>
      </c>
      <c r="W308" s="26">
        <v>52800000</v>
      </c>
      <c r="X308" s="19">
        <v>52800000</v>
      </c>
      <c r="Y308" s="29">
        <v>50160000</v>
      </c>
      <c r="Z308" s="26">
        <v>700000</v>
      </c>
      <c r="AA308" s="26">
        <v>52800000</v>
      </c>
      <c r="AB308" s="19">
        <v>52800000</v>
      </c>
      <c r="AC308" s="29">
        <v>50160000</v>
      </c>
      <c r="AD308" s="26">
        <v>750000</v>
      </c>
      <c r="AE308" s="26">
        <v>52800000</v>
      </c>
      <c r="AF308" s="19">
        <v>52800000</v>
      </c>
      <c r="AG308" s="29">
        <v>50160000</v>
      </c>
      <c r="AH308" s="26">
        <v>800000</v>
      </c>
      <c r="AI308" s="26">
        <v>52800000</v>
      </c>
      <c r="AJ308" s="19">
        <v>52800000</v>
      </c>
      <c r="AK308" s="29">
        <v>50160000</v>
      </c>
      <c r="AL308" s="28">
        <v>14600000</v>
      </c>
      <c r="AM308">
        <v>31800000</v>
      </c>
      <c r="AN308">
        <v>52800000</v>
      </c>
    </row>
    <row r="309" spans="1:40" x14ac:dyDescent="0.2">
      <c r="A309" s="18">
        <v>44485</v>
      </c>
      <c r="B309" s="19">
        <v>0</v>
      </c>
      <c r="C309" s="19">
        <v>0</v>
      </c>
      <c r="D309" s="26" t="e">
        <v>#N/A</v>
      </c>
      <c r="E309" s="29" t="e">
        <v>#N/A</v>
      </c>
      <c r="F309" s="19">
        <v>450000</v>
      </c>
      <c r="G309" s="19">
        <v>52800000</v>
      </c>
      <c r="H309" s="19">
        <v>52800000</v>
      </c>
      <c r="I309" s="29">
        <v>50160000</v>
      </c>
      <c r="J309" s="19">
        <v>500000</v>
      </c>
      <c r="K309" s="19">
        <v>52800000</v>
      </c>
      <c r="L309" s="19">
        <v>52800000</v>
      </c>
      <c r="M309" s="29">
        <v>50160000</v>
      </c>
      <c r="N309" s="26">
        <v>550000</v>
      </c>
      <c r="O309" s="26">
        <v>52800000</v>
      </c>
      <c r="P309" s="19">
        <v>52800000</v>
      </c>
      <c r="Q309" s="29">
        <v>50160000</v>
      </c>
      <c r="R309" s="26">
        <v>600000</v>
      </c>
      <c r="S309" s="26">
        <v>52800000</v>
      </c>
      <c r="T309" s="19">
        <v>52800000</v>
      </c>
      <c r="U309" s="29">
        <v>50160000</v>
      </c>
      <c r="V309" s="26">
        <v>650000</v>
      </c>
      <c r="W309" s="26">
        <v>52800000</v>
      </c>
      <c r="X309" s="19">
        <v>52800000</v>
      </c>
      <c r="Y309" s="29">
        <v>50160000</v>
      </c>
      <c r="Z309" s="26">
        <v>700000</v>
      </c>
      <c r="AA309" s="26">
        <v>52800000</v>
      </c>
      <c r="AB309" s="19">
        <v>52800000</v>
      </c>
      <c r="AC309" s="29">
        <v>50160000</v>
      </c>
      <c r="AD309" s="26">
        <v>750000</v>
      </c>
      <c r="AE309" s="26">
        <v>52800000</v>
      </c>
      <c r="AF309" s="19">
        <v>52800000</v>
      </c>
      <c r="AG309" s="29">
        <v>50160000</v>
      </c>
      <c r="AH309" s="26">
        <v>800000</v>
      </c>
      <c r="AI309" s="26">
        <v>52800000</v>
      </c>
      <c r="AJ309" s="19">
        <v>52800000</v>
      </c>
      <c r="AK309" s="29">
        <v>50160000</v>
      </c>
      <c r="AL309" s="28">
        <v>14600000</v>
      </c>
      <c r="AM309">
        <v>31800000</v>
      </c>
      <c r="AN309">
        <v>52800000</v>
      </c>
    </row>
    <row r="310" spans="1:40" x14ac:dyDescent="0.2">
      <c r="A310" s="18">
        <v>44486</v>
      </c>
      <c r="B310" s="19">
        <v>0</v>
      </c>
      <c r="C310" s="19">
        <v>0</v>
      </c>
      <c r="D310" s="26" t="e">
        <v>#N/A</v>
      </c>
      <c r="E310" s="29" t="e">
        <v>#N/A</v>
      </c>
      <c r="F310" s="19">
        <v>450000</v>
      </c>
      <c r="G310" s="19">
        <v>52800000</v>
      </c>
      <c r="H310" s="19">
        <v>52800000</v>
      </c>
      <c r="I310" s="29">
        <v>50160000</v>
      </c>
      <c r="J310" s="19">
        <v>500000</v>
      </c>
      <c r="K310" s="19">
        <v>52800000</v>
      </c>
      <c r="L310" s="19">
        <v>52800000</v>
      </c>
      <c r="M310" s="29">
        <v>50160000</v>
      </c>
      <c r="N310" s="26">
        <v>550000</v>
      </c>
      <c r="O310" s="26">
        <v>52800000</v>
      </c>
      <c r="P310" s="19">
        <v>52800000</v>
      </c>
      <c r="Q310" s="29">
        <v>50160000</v>
      </c>
      <c r="R310" s="26">
        <v>600000</v>
      </c>
      <c r="S310" s="26">
        <v>52800000</v>
      </c>
      <c r="T310" s="19">
        <v>52800000</v>
      </c>
      <c r="U310" s="29">
        <v>50160000</v>
      </c>
      <c r="V310" s="26">
        <v>650000</v>
      </c>
      <c r="W310" s="26">
        <v>52800000</v>
      </c>
      <c r="X310" s="19">
        <v>52800000</v>
      </c>
      <c r="Y310" s="29">
        <v>50160000</v>
      </c>
      <c r="Z310" s="26">
        <v>700000</v>
      </c>
      <c r="AA310" s="26">
        <v>52800000</v>
      </c>
      <c r="AB310" s="19">
        <v>52800000</v>
      </c>
      <c r="AC310" s="29">
        <v>50160000</v>
      </c>
      <c r="AD310" s="26">
        <v>750000</v>
      </c>
      <c r="AE310" s="26">
        <v>52800000</v>
      </c>
      <c r="AF310" s="19">
        <v>52800000</v>
      </c>
      <c r="AG310" s="29">
        <v>50160000</v>
      </c>
      <c r="AH310" s="26">
        <v>800000</v>
      </c>
      <c r="AI310" s="26">
        <v>52800000</v>
      </c>
      <c r="AJ310" s="19">
        <v>52800000</v>
      </c>
      <c r="AK310" s="29">
        <v>50160000</v>
      </c>
      <c r="AL310" s="28">
        <v>14600000</v>
      </c>
      <c r="AM310">
        <v>31800000</v>
      </c>
      <c r="AN310">
        <v>52800000</v>
      </c>
    </row>
    <row r="311" spans="1:40" x14ac:dyDescent="0.2">
      <c r="A311" s="18">
        <v>44487</v>
      </c>
      <c r="B311" s="19">
        <v>0</v>
      </c>
      <c r="C311" s="19">
        <v>0</v>
      </c>
      <c r="D311" s="26" t="e">
        <v>#N/A</v>
      </c>
      <c r="E311" s="29" t="e">
        <v>#N/A</v>
      </c>
      <c r="F311" s="19">
        <v>450000</v>
      </c>
      <c r="G311" s="19">
        <v>52800000</v>
      </c>
      <c r="H311" s="19">
        <v>52800000</v>
      </c>
      <c r="I311" s="29">
        <v>50160000</v>
      </c>
      <c r="J311" s="19">
        <v>500000</v>
      </c>
      <c r="K311" s="19">
        <v>52800000</v>
      </c>
      <c r="L311" s="19">
        <v>52800000</v>
      </c>
      <c r="M311" s="29">
        <v>50160000</v>
      </c>
      <c r="N311" s="26">
        <v>550000</v>
      </c>
      <c r="O311" s="26">
        <v>52800000</v>
      </c>
      <c r="P311" s="19">
        <v>52800000</v>
      </c>
      <c r="Q311" s="29">
        <v>50160000</v>
      </c>
      <c r="R311" s="26">
        <v>600000</v>
      </c>
      <c r="S311" s="26">
        <v>52800000</v>
      </c>
      <c r="T311" s="19">
        <v>52800000</v>
      </c>
      <c r="U311" s="29">
        <v>50160000</v>
      </c>
      <c r="V311" s="26">
        <v>650000</v>
      </c>
      <c r="W311" s="26">
        <v>52800000</v>
      </c>
      <c r="X311" s="19">
        <v>52800000</v>
      </c>
      <c r="Y311" s="29">
        <v>50160000</v>
      </c>
      <c r="Z311" s="26">
        <v>700000</v>
      </c>
      <c r="AA311" s="26">
        <v>52800000</v>
      </c>
      <c r="AB311" s="19">
        <v>52800000</v>
      </c>
      <c r="AC311" s="29">
        <v>50160000</v>
      </c>
      <c r="AD311" s="26">
        <v>750000</v>
      </c>
      <c r="AE311" s="26">
        <v>52800000</v>
      </c>
      <c r="AF311" s="19">
        <v>52800000</v>
      </c>
      <c r="AG311" s="29">
        <v>50160000</v>
      </c>
      <c r="AH311" s="26">
        <v>800000</v>
      </c>
      <c r="AI311" s="26">
        <v>52800000</v>
      </c>
      <c r="AJ311" s="19">
        <v>52800000</v>
      </c>
      <c r="AK311" s="29">
        <v>50160000</v>
      </c>
      <c r="AL311" s="28">
        <v>14600000</v>
      </c>
      <c r="AM311">
        <v>31800000</v>
      </c>
      <c r="AN311">
        <v>52800000</v>
      </c>
    </row>
    <row r="312" spans="1:40" x14ac:dyDescent="0.2">
      <c r="A312" s="18">
        <v>44488</v>
      </c>
      <c r="B312" s="19">
        <v>0</v>
      </c>
      <c r="C312" s="19">
        <v>0</v>
      </c>
      <c r="D312" s="26" t="e">
        <v>#N/A</v>
      </c>
      <c r="E312" s="29" t="e">
        <v>#N/A</v>
      </c>
      <c r="F312" s="19">
        <v>450000</v>
      </c>
      <c r="G312" s="19">
        <v>52800000</v>
      </c>
      <c r="H312" s="19">
        <v>52800000</v>
      </c>
      <c r="I312" s="29">
        <v>50160000</v>
      </c>
      <c r="J312" s="19">
        <v>500000</v>
      </c>
      <c r="K312" s="19">
        <v>52800000</v>
      </c>
      <c r="L312" s="19">
        <v>52800000</v>
      </c>
      <c r="M312" s="29">
        <v>50160000</v>
      </c>
      <c r="N312" s="26">
        <v>550000</v>
      </c>
      <c r="O312" s="26">
        <v>52800000</v>
      </c>
      <c r="P312" s="19">
        <v>52800000</v>
      </c>
      <c r="Q312" s="29">
        <v>50160000</v>
      </c>
      <c r="R312" s="26">
        <v>600000</v>
      </c>
      <c r="S312" s="26">
        <v>52800000</v>
      </c>
      <c r="T312" s="19">
        <v>52800000</v>
      </c>
      <c r="U312" s="29">
        <v>50160000</v>
      </c>
      <c r="V312" s="26">
        <v>650000</v>
      </c>
      <c r="W312" s="26">
        <v>52800000</v>
      </c>
      <c r="X312" s="19">
        <v>52800000</v>
      </c>
      <c r="Y312" s="29">
        <v>50160000</v>
      </c>
      <c r="Z312" s="26">
        <v>700000</v>
      </c>
      <c r="AA312" s="26">
        <v>52800000</v>
      </c>
      <c r="AB312" s="19">
        <v>52800000</v>
      </c>
      <c r="AC312" s="29">
        <v>50160000</v>
      </c>
      <c r="AD312" s="26">
        <v>750000</v>
      </c>
      <c r="AE312" s="26">
        <v>52800000</v>
      </c>
      <c r="AF312" s="19">
        <v>52800000</v>
      </c>
      <c r="AG312" s="29">
        <v>50160000</v>
      </c>
      <c r="AH312" s="26">
        <v>800000</v>
      </c>
      <c r="AI312" s="26">
        <v>52800000</v>
      </c>
      <c r="AJ312" s="19">
        <v>52800000</v>
      </c>
      <c r="AK312" s="29">
        <v>50160000</v>
      </c>
      <c r="AL312" s="28">
        <v>14600000</v>
      </c>
      <c r="AM312">
        <v>31800000</v>
      </c>
      <c r="AN312">
        <v>52800000</v>
      </c>
    </row>
    <row r="313" spans="1:40" x14ac:dyDescent="0.2">
      <c r="A313" s="18">
        <v>44489</v>
      </c>
      <c r="B313" s="19">
        <v>0</v>
      </c>
      <c r="C313" s="19">
        <v>0</v>
      </c>
      <c r="D313" s="26" t="e">
        <v>#N/A</v>
      </c>
      <c r="E313" s="29" t="e">
        <v>#N/A</v>
      </c>
      <c r="F313" s="19">
        <v>450000</v>
      </c>
      <c r="G313" s="19">
        <v>52800000</v>
      </c>
      <c r="H313" s="19">
        <v>52800000</v>
      </c>
      <c r="I313" s="29">
        <v>50160000</v>
      </c>
      <c r="J313" s="19">
        <v>500000</v>
      </c>
      <c r="K313" s="19">
        <v>52800000</v>
      </c>
      <c r="L313" s="19">
        <v>52800000</v>
      </c>
      <c r="M313" s="29">
        <v>50160000</v>
      </c>
      <c r="N313" s="26">
        <v>550000</v>
      </c>
      <c r="O313" s="26">
        <v>52800000</v>
      </c>
      <c r="P313" s="19">
        <v>52800000</v>
      </c>
      <c r="Q313" s="29">
        <v>50160000</v>
      </c>
      <c r="R313" s="26">
        <v>600000</v>
      </c>
      <c r="S313" s="26">
        <v>52800000</v>
      </c>
      <c r="T313" s="19">
        <v>52800000</v>
      </c>
      <c r="U313" s="29">
        <v>50160000</v>
      </c>
      <c r="V313" s="26">
        <v>650000</v>
      </c>
      <c r="W313" s="26">
        <v>52800000</v>
      </c>
      <c r="X313" s="19">
        <v>52800000</v>
      </c>
      <c r="Y313" s="29">
        <v>50160000</v>
      </c>
      <c r="Z313" s="26">
        <v>700000</v>
      </c>
      <c r="AA313" s="26">
        <v>52800000</v>
      </c>
      <c r="AB313" s="19">
        <v>52800000</v>
      </c>
      <c r="AC313" s="29">
        <v>50160000</v>
      </c>
      <c r="AD313" s="26">
        <v>750000</v>
      </c>
      <c r="AE313" s="26">
        <v>52800000</v>
      </c>
      <c r="AF313" s="19">
        <v>52800000</v>
      </c>
      <c r="AG313" s="29">
        <v>50160000</v>
      </c>
      <c r="AH313" s="26">
        <v>800000</v>
      </c>
      <c r="AI313" s="26">
        <v>52800000</v>
      </c>
      <c r="AJ313" s="19">
        <v>52800000</v>
      </c>
      <c r="AK313" s="29">
        <v>50160000</v>
      </c>
      <c r="AL313" s="28">
        <v>14600000</v>
      </c>
      <c r="AM313">
        <v>31800000</v>
      </c>
      <c r="AN313">
        <v>52800000</v>
      </c>
    </row>
    <row r="314" spans="1:40" x14ac:dyDescent="0.2">
      <c r="A314" s="18">
        <v>44490</v>
      </c>
      <c r="B314" s="19">
        <v>0</v>
      </c>
      <c r="C314" s="19">
        <v>0</v>
      </c>
      <c r="D314" s="26" t="e">
        <v>#N/A</v>
      </c>
      <c r="E314" s="29" t="e">
        <v>#N/A</v>
      </c>
      <c r="F314" s="19">
        <v>450000</v>
      </c>
      <c r="G314" s="19">
        <v>52800000</v>
      </c>
      <c r="H314" s="19">
        <v>52800000</v>
      </c>
      <c r="I314" s="29">
        <v>50160000</v>
      </c>
      <c r="J314" s="19">
        <v>500000</v>
      </c>
      <c r="K314" s="19">
        <v>52800000</v>
      </c>
      <c r="L314" s="19">
        <v>52800000</v>
      </c>
      <c r="M314" s="29">
        <v>50160000</v>
      </c>
      <c r="N314" s="26">
        <v>550000</v>
      </c>
      <c r="O314" s="26">
        <v>52800000</v>
      </c>
      <c r="P314" s="19">
        <v>52800000</v>
      </c>
      <c r="Q314" s="29">
        <v>50160000</v>
      </c>
      <c r="R314" s="26">
        <v>600000</v>
      </c>
      <c r="S314" s="26">
        <v>52800000</v>
      </c>
      <c r="T314" s="19">
        <v>52800000</v>
      </c>
      <c r="U314" s="29">
        <v>50160000</v>
      </c>
      <c r="V314" s="26">
        <v>650000</v>
      </c>
      <c r="W314" s="26">
        <v>52800000</v>
      </c>
      <c r="X314" s="19">
        <v>52800000</v>
      </c>
      <c r="Y314" s="29">
        <v>50160000</v>
      </c>
      <c r="Z314" s="26">
        <v>700000</v>
      </c>
      <c r="AA314" s="26">
        <v>52800000</v>
      </c>
      <c r="AB314" s="19">
        <v>52800000</v>
      </c>
      <c r="AC314" s="29">
        <v>50160000</v>
      </c>
      <c r="AD314" s="26">
        <v>750000</v>
      </c>
      <c r="AE314" s="26">
        <v>52800000</v>
      </c>
      <c r="AF314" s="19">
        <v>52800000</v>
      </c>
      <c r="AG314" s="29">
        <v>50160000</v>
      </c>
      <c r="AH314" s="26">
        <v>800000</v>
      </c>
      <c r="AI314" s="26">
        <v>52800000</v>
      </c>
      <c r="AJ314" s="19">
        <v>52800000</v>
      </c>
      <c r="AK314" s="29">
        <v>50160000</v>
      </c>
      <c r="AL314" s="28">
        <v>14600000</v>
      </c>
      <c r="AM314">
        <v>31800000</v>
      </c>
      <c r="AN314">
        <v>52800000</v>
      </c>
    </row>
    <row r="315" spans="1:40" x14ac:dyDescent="0.2">
      <c r="A315" s="18">
        <v>44491</v>
      </c>
      <c r="B315" s="19">
        <v>0</v>
      </c>
      <c r="C315" s="19">
        <v>0</v>
      </c>
      <c r="D315" s="26" t="e">
        <v>#N/A</v>
      </c>
      <c r="E315" s="29" t="e">
        <v>#N/A</v>
      </c>
      <c r="F315" s="19">
        <v>450000</v>
      </c>
      <c r="G315" s="19">
        <v>52800000</v>
      </c>
      <c r="H315" s="19">
        <v>52800000</v>
      </c>
      <c r="I315" s="29">
        <v>50160000</v>
      </c>
      <c r="J315" s="19">
        <v>500000</v>
      </c>
      <c r="K315" s="19">
        <v>52800000</v>
      </c>
      <c r="L315" s="19">
        <v>52800000</v>
      </c>
      <c r="M315" s="29">
        <v>50160000</v>
      </c>
      <c r="N315" s="26">
        <v>550000</v>
      </c>
      <c r="O315" s="26">
        <v>52800000</v>
      </c>
      <c r="P315" s="19">
        <v>52800000</v>
      </c>
      <c r="Q315" s="29">
        <v>50160000</v>
      </c>
      <c r="R315" s="26">
        <v>600000</v>
      </c>
      <c r="S315" s="26">
        <v>52800000</v>
      </c>
      <c r="T315" s="19">
        <v>52800000</v>
      </c>
      <c r="U315" s="29">
        <v>50160000</v>
      </c>
      <c r="V315" s="26">
        <v>650000</v>
      </c>
      <c r="W315" s="26">
        <v>52800000</v>
      </c>
      <c r="X315" s="19">
        <v>52800000</v>
      </c>
      <c r="Y315" s="29">
        <v>50160000</v>
      </c>
      <c r="Z315" s="26">
        <v>700000</v>
      </c>
      <c r="AA315" s="26">
        <v>52800000</v>
      </c>
      <c r="AB315" s="19">
        <v>52800000</v>
      </c>
      <c r="AC315" s="29">
        <v>50160000</v>
      </c>
      <c r="AD315" s="26">
        <v>750000</v>
      </c>
      <c r="AE315" s="26">
        <v>52800000</v>
      </c>
      <c r="AF315" s="19">
        <v>52800000</v>
      </c>
      <c r="AG315" s="29">
        <v>50160000</v>
      </c>
      <c r="AH315" s="26">
        <v>800000</v>
      </c>
      <c r="AI315" s="26">
        <v>52800000</v>
      </c>
      <c r="AJ315" s="19">
        <v>52800000</v>
      </c>
      <c r="AK315" s="29">
        <v>50160000</v>
      </c>
      <c r="AL315" s="28">
        <v>14600000</v>
      </c>
      <c r="AM315">
        <v>31800000</v>
      </c>
      <c r="AN315">
        <v>52800000</v>
      </c>
    </row>
    <row r="316" spans="1:40" x14ac:dyDescent="0.2">
      <c r="A316" s="18">
        <v>44492</v>
      </c>
      <c r="B316" s="19">
        <v>0</v>
      </c>
      <c r="C316" s="19">
        <v>0</v>
      </c>
      <c r="D316" s="26" t="e">
        <v>#N/A</v>
      </c>
      <c r="E316" s="29" t="e">
        <v>#N/A</v>
      </c>
      <c r="F316" s="19">
        <v>450000</v>
      </c>
      <c r="G316" s="19">
        <v>52800000</v>
      </c>
      <c r="H316" s="19">
        <v>52800000</v>
      </c>
      <c r="I316" s="29">
        <v>50160000</v>
      </c>
      <c r="J316" s="19">
        <v>500000</v>
      </c>
      <c r="K316" s="19">
        <v>52800000</v>
      </c>
      <c r="L316" s="19">
        <v>52800000</v>
      </c>
      <c r="M316" s="29">
        <v>50160000</v>
      </c>
      <c r="N316" s="26">
        <v>550000</v>
      </c>
      <c r="O316" s="26">
        <v>52800000</v>
      </c>
      <c r="P316" s="19">
        <v>52800000</v>
      </c>
      <c r="Q316" s="29">
        <v>50160000</v>
      </c>
      <c r="R316" s="26">
        <v>600000</v>
      </c>
      <c r="S316" s="26">
        <v>52800000</v>
      </c>
      <c r="T316" s="19">
        <v>52800000</v>
      </c>
      <c r="U316" s="29">
        <v>50160000</v>
      </c>
      <c r="V316" s="26">
        <v>650000</v>
      </c>
      <c r="W316" s="26">
        <v>52800000</v>
      </c>
      <c r="X316" s="19">
        <v>52800000</v>
      </c>
      <c r="Y316" s="29">
        <v>50160000</v>
      </c>
      <c r="Z316" s="26">
        <v>700000</v>
      </c>
      <c r="AA316" s="26">
        <v>52800000</v>
      </c>
      <c r="AB316" s="19">
        <v>52800000</v>
      </c>
      <c r="AC316" s="29">
        <v>50160000</v>
      </c>
      <c r="AD316" s="26">
        <v>750000</v>
      </c>
      <c r="AE316" s="26">
        <v>52800000</v>
      </c>
      <c r="AF316" s="19">
        <v>52800000</v>
      </c>
      <c r="AG316" s="29">
        <v>50160000</v>
      </c>
      <c r="AH316" s="26">
        <v>800000</v>
      </c>
      <c r="AI316" s="26">
        <v>52800000</v>
      </c>
      <c r="AJ316" s="19">
        <v>52800000</v>
      </c>
      <c r="AK316" s="29">
        <v>50160000</v>
      </c>
      <c r="AL316" s="28">
        <v>14600000</v>
      </c>
      <c r="AM316">
        <v>31800000</v>
      </c>
      <c r="AN316">
        <v>52800000</v>
      </c>
    </row>
    <row r="317" spans="1:40" x14ac:dyDescent="0.2">
      <c r="A317" s="18">
        <v>44493</v>
      </c>
      <c r="B317" s="19">
        <v>0</v>
      </c>
      <c r="C317" s="19">
        <v>0</v>
      </c>
      <c r="D317" s="26" t="e">
        <v>#N/A</v>
      </c>
      <c r="E317" s="29" t="e">
        <v>#N/A</v>
      </c>
      <c r="F317" s="19">
        <v>450000</v>
      </c>
      <c r="G317" s="19">
        <v>52800000</v>
      </c>
      <c r="H317" s="19">
        <v>52800000</v>
      </c>
      <c r="I317" s="29">
        <v>50160000</v>
      </c>
      <c r="J317" s="19">
        <v>500000</v>
      </c>
      <c r="K317" s="19">
        <v>52800000</v>
      </c>
      <c r="L317" s="19">
        <v>52800000</v>
      </c>
      <c r="M317" s="29">
        <v>50160000</v>
      </c>
      <c r="N317" s="26">
        <v>550000</v>
      </c>
      <c r="O317" s="26">
        <v>52800000</v>
      </c>
      <c r="P317" s="19">
        <v>52800000</v>
      </c>
      <c r="Q317" s="29">
        <v>50160000</v>
      </c>
      <c r="R317" s="26">
        <v>600000</v>
      </c>
      <c r="S317" s="26">
        <v>52800000</v>
      </c>
      <c r="T317" s="19">
        <v>52800000</v>
      </c>
      <c r="U317" s="29">
        <v>50160000</v>
      </c>
      <c r="V317" s="26">
        <v>650000</v>
      </c>
      <c r="W317" s="26">
        <v>52800000</v>
      </c>
      <c r="X317" s="19">
        <v>52800000</v>
      </c>
      <c r="Y317" s="29">
        <v>50160000</v>
      </c>
      <c r="Z317" s="26">
        <v>700000</v>
      </c>
      <c r="AA317" s="26">
        <v>52800000</v>
      </c>
      <c r="AB317" s="19">
        <v>52800000</v>
      </c>
      <c r="AC317" s="29">
        <v>50160000</v>
      </c>
      <c r="AD317" s="26">
        <v>750000</v>
      </c>
      <c r="AE317" s="26">
        <v>52800000</v>
      </c>
      <c r="AF317" s="19">
        <v>52800000</v>
      </c>
      <c r="AG317" s="29">
        <v>50160000</v>
      </c>
      <c r="AH317" s="26">
        <v>800000</v>
      </c>
      <c r="AI317" s="26">
        <v>52800000</v>
      </c>
      <c r="AJ317" s="19">
        <v>52800000</v>
      </c>
      <c r="AK317" s="29">
        <v>50160000</v>
      </c>
      <c r="AL317" s="28">
        <v>14600000</v>
      </c>
      <c r="AM317">
        <v>31800000</v>
      </c>
      <c r="AN317">
        <v>52800000</v>
      </c>
    </row>
    <row r="318" spans="1:40" x14ac:dyDescent="0.2">
      <c r="A318" s="18">
        <v>44494</v>
      </c>
      <c r="B318" s="19">
        <v>0</v>
      </c>
      <c r="C318" s="19">
        <v>0</v>
      </c>
      <c r="D318" s="26" t="e">
        <v>#N/A</v>
      </c>
      <c r="E318" s="29" t="e">
        <v>#N/A</v>
      </c>
      <c r="F318" s="19">
        <v>450000</v>
      </c>
      <c r="G318" s="19">
        <v>52800000</v>
      </c>
      <c r="H318" s="19">
        <v>52800000</v>
      </c>
      <c r="I318" s="29">
        <v>50160000</v>
      </c>
      <c r="J318" s="19">
        <v>500000</v>
      </c>
      <c r="K318" s="19">
        <v>52800000</v>
      </c>
      <c r="L318" s="19">
        <v>52800000</v>
      </c>
      <c r="M318" s="29">
        <v>50160000</v>
      </c>
      <c r="N318" s="26">
        <v>550000</v>
      </c>
      <c r="O318" s="26">
        <v>52800000</v>
      </c>
      <c r="P318" s="19">
        <v>52800000</v>
      </c>
      <c r="Q318" s="29">
        <v>50160000</v>
      </c>
      <c r="R318" s="26">
        <v>600000</v>
      </c>
      <c r="S318" s="26">
        <v>52800000</v>
      </c>
      <c r="T318" s="19">
        <v>52800000</v>
      </c>
      <c r="U318" s="29">
        <v>50160000</v>
      </c>
      <c r="V318" s="26">
        <v>650000</v>
      </c>
      <c r="W318" s="26">
        <v>52800000</v>
      </c>
      <c r="X318" s="19">
        <v>52800000</v>
      </c>
      <c r="Y318" s="29">
        <v>50160000</v>
      </c>
      <c r="Z318" s="26">
        <v>700000</v>
      </c>
      <c r="AA318" s="26">
        <v>52800000</v>
      </c>
      <c r="AB318" s="19">
        <v>52800000</v>
      </c>
      <c r="AC318" s="29">
        <v>50160000</v>
      </c>
      <c r="AD318" s="26">
        <v>750000</v>
      </c>
      <c r="AE318" s="26">
        <v>52800000</v>
      </c>
      <c r="AF318" s="19">
        <v>52800000</v>
      </c>
      <c r="AG318" s="29">
        <v>50160000</v>
      </c>
      <c r="AH318" s="26">
        <v>800000</v>
      </c>
      <c r="AI318" s="26">
        <v>52800000</v>
      </c>
      <c r="AJ318" s="19">
        <v>52800000</v>
      </c>
      <c r="AK318" s="29">
        <v>50160000</v>
      </c>
      <c r="AL318" s="28">
        <v>14600000</v>
      </c>
      <c r="AM318">
        <v>31800000</v>
      </c>
      <c r="AN318">
        <v>52800000</v>
      </c>
    </row>
    <row r="319" spans="1:40" x14ac:dyDescent="0.2">
      <c r="A319" s="18">
        <v>44495</v>
      </c>
      <c r="B319" s="19">
        <v>0</v>
      </c>
      <c r="C319" s="19">
        <v>0</v>
      </c>
      <c r="D319" s="26" t="e">
        <v>#N/A</v>
      </c>
      <c r="E319" s="29" t="e">
        <v>#N/A</v>
      </c>
      <c r="F319" s="19">
        <v>450000</v>
      </c>
      <c r="G319" s="19">
        <v>52800000</v>
      </c>
      <c r="H319" s="19">
        <v>52800000</v>
      </c>
      <c r="I319" s="29">
        <v>50160000</v>
      </c>
      <c r="J319" s="19">
        <v>500000</v>
      </c>
      <c r="K319" s="19">
        <v>52800000</v>
      </c>
      <c r="L319" s="19">
        <v>52800000</v>
      </c>
      <c r="M319" s="29">
        <v>50160000</v>
      </c>
      <c r="N319" s="26">
        <v>550000</v>
      </c>
      <c r="O319" s="26">
        <v>52800000</v>
      </c>
      <c r="P319" s="19">
        <v>52800000</v>
      </c>
      <c r="Q319" s="29">
        <v>50160000</v>
      </c>
      <c r="R319" s="26">
        <v>600000</v>
      </c>
      <c r="S319" s="26">
        <v>52800000</v>
      </c>
      <c r="T319" s="19">
        <v>52800000</v>
      </c>
      <c r="U319" s="29">
        <v>50160000</v>
      </c>
      <c r="V319" s="26">
        <v>650000</v>
      </c>
      <c r="W319" s="26">
        <v>52800000</v>
      </c>
      <c r="X319" s="19">
        <v>52800000</v>
      </c>
      <c r="Y319" s="29">
        <v>50160000</v>
      </c>
      <c r="Z319" s="26">
        <v>700000</v>
      </c>
      <c r="AA319" s="26">
        <v>52800000</v>
      </c>
      <c r="AB319" s="19">
        <v>52800000</v>
      </c>
      <c r="AC319" s="29">
        <v>50160000</v>
      </c>
      <c r="AD319" s="26">
        <v>750000</v>
      </c>
      <c r="AE319" s="26">
        <v>52800000</v>
      </c>
      <c r="AF319" s="19">
        <v>52800000</v>
      </c>
      <c r="AG319" s="29">
        <v>50160000</v>
      </c>
      <c r="AH319" s="26">
        <v>800000</v>
      </c>
      <c r="AI319" s="26">
        <v>52800000</v>
      </c>
      <c r="AJ319" s="19">
        <v>52800000</v>
      </c>
      <c r="AK319" s="29">
        <v>50160000</v>
      </c>
      <c r="AL319" s="28">
        <v>14600000</v>
      </c>
      <c r="AM319">
        <v>31800000</v>
      </c>
      <c r="AN319">
        <v>52800000</v>
      </c>
    </row>
    <row r="320" spans="1:40" x14ac:dyDescent="0.2">
      <c r="A320" s="18">
        <v>44496</v>
      </c>
      <c r="B320" s="19">
        <v>0</v>
      </c>
      <c r="C320" s="19">
        <v>0</v>
      </c>
      <c r="D320" s="26" t="e">
        <v>#N/A</v>
      </c>
      <c r="E320" s="29" t="e">
        <v>#N/A</v>
      </c>
      <c r="F320" s="19">
        <v>450000</v>
      </c>
      <c r="G320" s="19">
        <v>52800000</v>
      </c>
      <c r="H320" s="19">
        <v>52800000</v>
      </c>
      <c r="I320" s="29">
        <v>50160000</v>
      </c>
      <c r="J320" s="19">
        <v>500000</v>
      </c>
      <c r="K320" s="19">
        <v>52800000</v>
      </c>
      <c r="L320" s="19">
        <v>52800000</v>
      </c>
      <c r="M320" s="29">
        <v>50160000</v>
      </c>
      <c r="N320" s="26">
        <v>550000</v>
      </c>
      <c r="O320" s="26">
        <v>52800000</v>
      </c>
      <c r="P320" s="19">
        <v>52800000</v>
      </c>
      <c r="Q320" s="29">
        <v>50160000</v>
      </c>
      <c r="R320" s="26">
        <v>600000</v>
      </c>
      <c r="S320" s="26">
        <v>52800000</v>
      </c>
      <c r="T320" s="19">
        <v>52800000</v>
      </c>
      <c r="U320" s="29">
        <v>50160000</v>
      </c>
      <c r="V320" s="26">
        <v>650000</v>
      </c>
      <c r="W320" s="26">
        <v>52800000</v>
      </c>
      <c r="X320" s="19">
        <v>52800000</v>
      </c>
      <c r="Y320" s="29">
        <v>50160000</v>
      </c>
      <c r="Z320" s="26">
        <v>700000</v>
      </c>
      <c r="AA320" s="26">
        <v>52800000</v>
      </c>
      <c r="AB320" s="19">
        <v>52800000</v>
      </c>
      <c r="AC320" s="29">
        <v>50160000</v>
      </c>
      <c r="AD320" s="26">
        <v>750000</v>
      </c>
      <c r="AE320" s="26">
        <v>52800000</v>
      </c>
      <c r="AF320" s="19">
        <v>52800000</v>
      </c>
      <c r="AG320" s="29">
        <v>50160000</v>
      </c>
      <c r="AH320" s="26">
        <v>800000</v>
      </c>
      <c r="AI320" s="26">
        <v>52800000</v>
      </c>
      <c r="AJ320" s="19">
        <v>52800000</v>
      </c>
      <c r="AK320" s="29">
        <v>50160000</v>
      </c>
      <c r="AL320" s="28">
        <v>14600000</v>
      </c>
      <c r="AM320">
        <v>31800000</v>
      </c>
      <c r="AN320">
        <v>52800000</v>
      </c>
    </row>
    <row r="321" spans="1:40" x14ac:dyDescent="0.2">
      <c r="A321" s="18">
        <v>44497</v>
      </c>
      <c r="B321" s="19">
        <v>0</v>
      </c>
      <c r="C321" s="19">
        <v>0</v>
      </c>
      <c r="D321" s="26" t="e">
        <v>#N/A</v>
      </c>
      <c r="E321" s="29" t="e">
        <v>#N/A</v>
      </c>
      <c r="F321" s="19">
        <v>450000</v>
      </c>
      <c r="G321" s="19">
        <v>52800000</v>
      </c>
      <c r="H321" s="19">
        <v>52800000</v>
      </c>
      <c r="I321" s="29">
        <v>50160000</v>
      </c>
      <c r="J321" s="19">
        <v>500000</v>
      </c>
      <c r="K321" s="19">
        <v>52800000</v>
      </c>
      <c r="L321" s="19">
        <v>52800000</v>
      </c>
      <c r="M321" s="29">
        <v>50160000</v>
      </c>
      <c r="N321" s="26">
        <v>550000</v>
      </c>
      <c r="O321" s="26">
        <v>52800000</v>
      </c>
      <c r="P321" s="19">
        <v>52800000</v>
      </c>
      <c r="Q321" s="29">
        <v>50160000</v>
      </c>
      <c r="R321" s="26">
        <v>600000</v>
      </c>
      <c r="S321" s="26">
        <v>52800000</v>
      </c>
      <c r="T321" s="19">
        <v>52800000</v>
      </c>
      <c r="U321" s="29">
        <v>50160000</v>
      </c>
      <c r="V321" s="26">
        <v>650000</v>
      </c>
      <c r="W321" s="26">
        <v>52800000</v>
      </c>
      <c r="X321" s="19">
        <v>52800000</v>
      </c>
      <c r="Y321" s="29">
        <v>50160000</v>
      </c>
      <c r="Z321" s="26">
        <v>700000</v>
      </c>
      <c r="AA321" s="26">
        <v>52800000</v>
      </c>
      <c r="AB321" s="19">
        <v>52800000</v>
      </c>
      <c r="AC321" s="29">
        <v>50160000</v>
      </c>
      <c r="AD321" s="26">
        <v>750000</v>
      </c>
      <c r="AE321" s="26">
        <v>52800000</v>
      </c>
      <c r="AF321" s="19">
        <v>52800000</v>
      </c>
      <c r="AG321" s="29">
        <v>50160000</v>
      </c>
      <c r="AH321" s="26">
        <v>800000</v>
      </c>
      <c r="AI321" s="26">
        <v>52800000</v>
      </c>
      <c r="AJ321" s="19">
        <v>52800000</v>
      </c>
      <c r="AK321" s="29">
        <v>50160000</v>
      </c>
      <c r="AL321" s="28">
        <v>14600000</v>
      </c>
      <c r="AM321">
        <v>31800000</v>
      </c>
      <c r="AN321">
        <v>52800000</v>
      </c>
    </row>
    <row r="322" spans="1:40" x14ac:dyDescent="0.2">
      <c r="A322" s="18">
        <v>44498</v>
      </c>
      <c r="B322" s="19">
        <v>0</v>
      </c>
      <c r="C322" s="19">
        <v>0</v>
      </c>
      <c r="D322" s="26" t="e">
        <v>#N/A</v>
      </c>
      <c r="E322" s="29" t="e">
        <v>#N/A</v>
      </c>
      <c r="F322" s="19">
        <v>450000</v>
      </c>
      <c r="G322" s="19">
        <v>52800000</v>
      </c>
      <c r="H322" s="19">
        <v>52800000</v>
      </c>
      <c r="I322" s="29">
        <v>50160000</v>
      </c>
      <c r="J322" s="19">
        <v>500000</v>
      </c>
      <c r="K322" s="19">
        <v>52800000</v>
      </c>
      <c r="L322" s="19">
        <v>52800000</v>
      </c>
      <c r="M322" s="29">
        <v>50160000</v>
      </c>
      <c r="N322" s="26">
        <v>550000</v>
      </c>
      <c r="O322" s="26">
        <v>52800000</v>
      </c>
      <c r="P322" s="19">
        <v>52800000</v>
      </c>
      <c r="Q322" s="29">
        <v>50160000</v>
      </c>
      <c r="R322" s="26">
        <v>600000</v>
      </c>
      <c r="S322" s="26">
        <v>52800000</v>
      </c>
      <c r="T322" s="19">
        <v>52800000</v>
      </c>
      <c r="U322" s="29">
        <v>50160000</v>
      </c>
      <c r="V322" s="26">
        <v>650000</v>
      </c>
      <c r="W322" s="26">
        <v>52800000</v>
      </c>
      <c r="X322" s="19">
        <v>52800000</v>
      </c>
      <c r="Y322" s="29">
        <v>50160000</v>
      </c>
      <c r="Z322" s="26">
        <v>700000</v>
      </c>
      <c r="AA322" s="26">
        <v>52800000</v>
      </c>
      <c r="AB322" s="19">
        <v>52800000</v>
      </c>
      <c r="AC322" s="29">
        <v>50160000</v>
      </c>
      <c r="AD322" s="26">
        <v>750000</v>
      </c>
      <c r="AE322" s="26">
        <v>52800000</v>
      </c>
      <c r="AF322" s="19">
        <v>52800000</v>
      </c>
      <c r="AG322" s="29">
        <v>50160000</v>
      </c>
      <c r="AH322" s="26">
        <v>800000</v>
      </c>
      <c r="AI322" s="26">
        <v>52800000</v>
      </c>
      <c r="AJ322" s="19">
        <v>52800000</v>
      </c>
      <c r="AK322" s="29">
        <v>50160000</v>
      </c>
      <c r="AL322" s="28">
        <v>14600000</v>
      </c>
      <c r="AM322">
        <v>31800000</v>
      </c>
      <c r="AN322">
        <v>52800000</v>
      </c>
    </row>
    <row r="323" spans="1:40" x14ac:dyDescent="0.2">
      <c r="A323" s="18">
        <v>44499</v>
      </c>
      <c r="B323" s="19">
        <v>0</v>
      </c>
      <c r="C323" s="19">
        <v>0</v>
      </c>
      <c r="D323" s="26" t="e">
        <v>#N/A</v>
      </c>
      <c r="E323" s="29" t="e">
        <v>#N/A</v>
      </c>
      <c r="F323" s="19">
        <v>450000</v>
      </c>
      <c r="G323" s="19">
        <v>52800000</v>
      </c>
      <c r="H323" s="19">
        <v>52800000</v>
      </c>
      <c r="I323" s="29">
        <v>50160000</v>
      </c>
      <c r="J323" s="19">
        <v>500000</v>
      </c>
      <c r="K323" s="19">
        <v>52800000</v>
      </c>
      <c r="L323" s="19">
        <v>52800000</v>
      </c>
      <c r="M323" s="29">
        <v>50160000</v>
      </c>
      <c r="N323" s="26">
        <v>550000</v>
      </c>
      <c r="O323" s="26">
        <v>52800000</v>
      </c>
      <c r="P323" s="19">
        <v>52800000</v>
      </c>
      <c r="Q323" s="29">
        <v>50160000</v>
      </c>
      <c r="R323" s="26">
        <v>600000</v>
      </c>
      <c r="S323" s="26">
        <v>52800000</v>
      </c>
      <c r="T323" s="19">
        <v>52800000</v>
      </c>
      <c r="U323" s="29">
        <v>50160000</v>
      </c>
      <c r="V323" s="26">
        <v>650000</v>
      </c>
      <c r="W323" s="26">
        <v>52800000</v>
      </c>
      <c r="X323" s="19">
        <v>52800000</v>
      </c>
      <c r="Y323" s="29">
        <v>50160000</v>
      </c>
      <c r="Z323" s="26">
        <v>700000</v>
      </c>
      <c r="AA323" s="26">
        <v>52800000</v>
      </c>
      <c r="AB323" s="19">
        <v>52800000</v>
      </c>
      <c r="AC323" s="29">
        <v>50160000</v>
      </c>
      <c r="AD323" s="26">
        <v>750000</v>
      </c>
      <c r="AE323" s="26">
        <v>52800000</v>
      </c>
      <c r="AF323" s="19">
        <v>52800000</v>
      </c>
      <c r="AG323" s="29">
        <v>50160000</v>
      </c>
      <c r="AH323" s="26">
        <v>800000</v>
      </c>
      <c r="AI323" s="26">
        <v>52800000</v>
      </c>
      <c r="AJ323" s="19">
        <v>52800000</v>
      </c>
      <c r="AK323" s="29">
        <v>50160000</v>
      </c>
      <c r="AL323" s="28">
        <v>14600000</v>
      </c>
      <c r="AM323">
        <v>31800000</v>
      </c>
      <c r="AN323">
        <v>52800000</v>
      </c>
    </row>
    <row r="324" spans="1:40" x14ac:dyDescent="0.2">
      <c r="A324" s="18">
        <v>44500</v>
      </c>
      <c r="B324" s="19">
        <v>0</v>
      </c>
      <c r="C324" s="19">
        <v>0</v>
      </c>
      <c r="D324" s="26" t="e">
        <v>#N/A</v>
      </c>
      <c r="E324" s="29" t="e">
        <v>#N/A</v>
      </c>
      <c r="F324" s="19">
        <v>450000</v>
      </c>
      <c r="G324" s="19">
        <v>52800000</v>
      </c>
      <c r="H324" s="19">
        <v>52800000</v>
      </c>
      <c r="I324" s="29">
        <v>50160000</v>
      </c>
      <c r="J324" s="19">
        <v>500000</v>
      </c>
      <c r="K324" s="19">
        <v>52800000</v>
      </c>
      <c r="L324" s="19">
        <v>52800000</v>
      </c>
      <c r="M324" s="29">
        <v>50160000</v>
      </c>
      <c r="N324" s="26">
        <v>550000</v>
      </c>
      <c r="O324" s="26">
        <v>52800000</v>
      </c>
      <c r="P324" s="19">
        <v>52800000</v>
      </c>
      <c r="Q324" s="29">
        <v>50160000</v>
      </c>
      <c r="R324" s="26">
        <v>600000</v>
      </c>
      <c r="S324" s="26">
        <v>52800000</v>
      </c>
      <c r="T324" s="19">
        <v>52800000</v>
      </c>
      <c r="U324" s="29">
        <v>50160000</v>
      </c>
      <c r="V324" s="26">
        <v>650000</v>
      </c>
      <c r="W324" s="26">
        <v>52800000</v>
      </c>
      <c r="X324" s="19">
        <v>52800000</v>
      </c>
      <c r="Y324" s="29">
        <v>50160000</v>
      </c>
      <c r="Z324" s="26">
        <v>700000</v>
      </c>
      <c r="AA324" s="26">
        <v>52800000</v>
      </c>
      <c r="AB324" s="19">
        <v>52800000</v>
      </c>
      <c r="AC324" s="29">
        <v>50160000</v>
      </c>
      <c r="AD324" s="26">
        <v>750000</v>
      </c>
      <c r="AE324" s="26">
        <v>52800000</v>
      </c>
      <c r="AF324" s="19">
        <v>52800000</v>
      </c>
      <c r="AG324" s="29">
        <v>50160000</v>
      </c>
      <c r="AH324" s="26">
        <v>800000</v>
      </c>
      <c r="AI324" s="26">
        <v>52800000</v>
      </c>
      <c r="AJ324" s="19">
        <v>52800000</v>
      </c>
      <c r="AK324" s="29">
        <v>50160000</v>
      </c>
      <c r="AL324" s="28">
        <v>14600000</v>
      </c>
      <c r="AM324">
        <v>31800000</v>
      </c>
      <c r="AN324">
        <v>52800000</v>
      </c>
    </row>
    <row r="325" spans="1:40" x14ac:dyDescent="0.2">
      <c r="A325" s="18">
        <v>44501</v>
      </c>
      <c r="B325" s="19">
        <v>0</v>
      </c>
      <c r="C325" s="19">
        <v>0</v>
      </c>
      <c r="D325" s="26" t="e">
        <v>#N/A</v>
      </c>
      <c r="E325" s="29" t="e">
        <v>#N/A</v>
      </c>
      <c r="F325" s="19">
        <v>450000</v>
      </c>
      <c r="G325" s="19">
        <v>52800000</v>
      </c>
      <c r="H325" s="19">
        <v>52800000</v>
      </c>
      <c r="I325" s="29">
        <v>50160000</v>
      </c>
      <c r="J325" s="19">
        <v>500000</v>
      </c>
      <c r="K325" s="19">
        <v>52800000</v>
      </c>
      <c r="L325" s="19">
        <v>52800000</v>
      </c>
      <c r="M325" s="29">
        <v>50160000</v>
      </c>
      <c r="N325" s="26">
        <v>550000</v>
      </c>
      <c r="O325" s="26">
        <v>52800000</v>
      </c>
      <c r="P325" s="19">
        <v>52800000</v>
      </c>
      <c r="Q325" s="29">
        <v>50160000</v>
      </c>
      <c r="R325" s="26">
        <v>600000</v>
      </c>
      <c r="S325" s="26">
        <v>52800000</v>
      </c>
      <c r="T325" s="19">
        <v>52800000</v>
      </c>
      <c r="U325" s="29">
        <v>50160000</v>
      </c>
      <c r="V325" s="26">
        <v>650000</v>
      </c>
      <c r="W325" s="26">
        <v>52800000</v>
      </c>
      <c r="X325" s="19">
        <v>52800000</v>
      </c>
      <c r="Y325" s="29">
        <v>50160000</v>
      </c>
      <c r="Z325" s="26">
        <v>700000</v>
      </c>
      <c r="AA325" s="26">
        <v>52800000</v>
      </c>
      <c r="AB325" s="19">
        <v>52800000</v>
      </c>
      <c r="AC325" s="29">
        <v>50160000</v>
      </c>
      <c r="AD325" s="26">
        <v>750000</v>
      </c>
      <c r="AE325" s="26">
        <v>52800000</v>
      </c>
      <c r="AF325" s="19">
        <v>52800000</v>
      </c>
      <c r="AG325" s="29">
        <v>50160000</v>
      </c>
      <c r="AH325" s="26">
        <v>800000</v>
      </c>
      <c r="AI325" s="26">
        <v>52800000</v>
      </c>
      <c r="AJ325" s="19">
        <v>52800000</v>
      </c>
      <c r="AK325" s="29">
        <v>50160000</v>
      </c>
      <c r="AL325" s="28">
        <v>14600000</v>
      </c>
      <c r="AM325">
        <v>31800000</v>
      </c>
      <c r="AN325">
        <v>52800000</v>
      </c>
    </row>
    <row r="326" spans="1:40" x14ac:dyDescent="0.2">
      <c r="A326" s="18">
        <v>44502</v>
      </c>
      <c r="B326" s="19">
        <v>0</v>
      </c>
      <c r="C326" s="19">
        <v>0</v>
      </c>
      <c r="D326" s="26" t="e">
        <v>#N/A</v>
      </c>
      <c r="E326" s="29" t="e">
        <v>#N/A</v>
      </c>
      <c r="F326" s="19">
        <v>450000</v>
      </c>
      <c r="G326" s="19">
        <v>52800000</v>
      </c>
      <c r="H326" s="19">
        <v>52800000</v>
      </c>
      <c r="I326" s="29">
        <v>50160000</v>
      </c>
      <c r="J326" s="19">
        <v>500000</v>
      </c>
      <c r="K326" s="19">
        <v>52800000</v>
      </c>
      <c r="L326" s="19">
        <v>52800000</v>
      </c>
      <c r="M326" s="29">
        <v>50160000</v>
      </c>
      <c r="N326" s="26">
        <v>550000</v>
      </c>
      <c r="O326" s="26">
        <v>52800000</v>
      </c>
      <c r="P326" s="19">
        <v>52800000</v>
      </c>
      <c r="Q326" s="29">
        <v>50160000</v>
      </c>
      <c r="R326" s="26">
        <v>600000</v>
      </c>
      <c r="S326" s="26">
        <v>52800000</v>
      </c>
      <c r="T326" s="19">
        <v>52800000</v>
      </c>
      <c r="U326" s="29">
        <v>50160000</v>
      </c>
      <c r="V326" s="26">
        <v>650000</v>
      </c>
      <c r="W326" s="26">
        <v>52800000</v>
      </c>
      <c r="X326" s="19">
        <v>52800000</v>
      </c>
      <c r="Y326" s="29">
        <v>50160000</v>
      </c>
      <c r="Z326" s="26">
        <v>700000</v>
      </c>
      <c r="AA326" s="26">
        <v>52800000</v>
      </c>
      <c r="AB326" s="19">
        <v>52800000</v>
      </c>
      <c r="AC326" s="29">
        <v>50160000</v>
      </c>
      <c r="AD326" s="26">
        <v>750000</v>
      </c>
      <c r="AE326" s="26">
        <v>52800000</v>
      </c>
      <c r="AF326" s="19">
        <v>52800000</v>
      </c>
      <c r="AG326" s="29">
        <v>50160000</v>
      </c>
      <c r="AH326" s="26">
        <v>800000</v>
      </c>
      <c r="AI326" s="26">
        <v>52800000</v>
      </c>
      <c r="AJ326" s="19">
        <v>52800000</v>
      </c>
      <c r="AK326" s="29">
        <v>50160000</v>
      </c>
      <c r="AL326" s="28">
        <v>14600000</v>
      </c>
      <c r="AM326">
        <v>31800000</v>
      </c>
      <c r="AN326">
        <v>52800000</v>
      </c>
    </row>
    <row r="327" spans="1:40" x14ac:dyDescent="0.2">
      <c r="A327" s="18">
        <v>44503</v>
      </c>
      <c r="B327" s="19">
        <v>0</v>
      </c>
      <c r="C327" s="19">
        <v>0</v>
      </c>
      <c r="D327" s="26" t="e">
        <v>#N/A</v>
      </c>
      <c r="E327" s="29" t="e">
        <v>#N/A</v>
      </c>
      <c r="F327" s="19">
        <v>450000</v>
      </c>
      <c r="G327" s="19">
        <v>52800000</v>
      </c>
      <c r="H327" s="19">
        <v>52800000</v>
      </c>
      <c r="I327" s="29">
        <v>50160000</v>
      </c>
      <c r="J327" s="19">
        <v>500000</v>
      </c>
      <c r="K327" s="19">
        <v>52800000</v>
      </c>
      <c r="L327" s="19">
        <v>52800000</v>
      </c>
      <c r="M327" s="29">
        <v>50160000</v>
      </c>
      <c r="N327" s="26">
        <v>550000</v>
      </c>
      <c r="O327" s="26">
        <v>52800000</v>
      </c>
      <c r="P327" s="19">
        <v>52800000</v>
      </c>
      <c r="Q327" s="29">
        <v>50160000</v>
      </c>
      <c r="R327" s="26">
        <v>600000</v>
      </c>
      <c r="S327" s="26">
        <v>52800000</v>
      </c>
      <c r="T327" s="19">
        <v>52800000</v>
      </c>
      <c r="U327" s="29">
        <v>50160000</v>
      </c>
      <c r="V327" s="26">
        <v>650000</v>
      </c>
      <c r="W327" s="26">
        <v>52800000</v>
      </c>
      <c r="X327" s="19">
        <v>52800000</v>
      </c>
      <c r="Y327" s="29">
        <v>50160000</v>
      </c>
      <c r="Z327" s="26">
        <v>700000</v>
      </c>
      <c r="AA327" s="26">
        <v>52800000</v>
      </c>
      <c r="AB327" s="19">
        <v>52800000</v>
      </c>
      <c r="AC327" s="29">
        <v>50160000</v>
      </c>
      <c r="AD327" s="26">
        <v>750000</v>
      </c>
      <c r="AE327" s="26">
        <v>52800000</v>
      </c>
      <c r="AF327" s="19">
        <v>52800000</v>
      </c>
      <c r="AG327" s="29">
        <v>50160000</v>
      </c>
      <c r="AH327" s="26">
        <v>800000</v>
      </c>
      <c r="AI327" s="26">
        <v>52800000</v>
      </c>
      <c r="AJ327" s="19">
        <v>52800000</v>
      </c>
      <c r="AK327" s="29">
        <v>50160000</v>
      </c>
      <c r="AL327" s="28">
        <v>14600000</v>
      </c>
      <c r="AM327">
        <v>31800000</v>
      </c>
      <c r="AN327">
        <v>52800000</v>
      </c>
    </row>
    <row r="328" spans="1:40" x14ac:dyDescent="0.2">
      <c r="A328" s="18">
        <v>44504</v>
      </c>
      <c r="B328" s="19">
        <v>0</v>
      </c>
      <c r="C328" s="19">
        <v>0</v>
      </c>
      <c r="D328" s="26" t="e">
        <v>#N/A</v>
      </c>
      <c r="E328" s="29" t="e">
        <v>#N/A</v>
      </c>
      <c r="F328" s="19">
        <v>450000</v>
      </c>
      <c r="G328" s="19">
        <v>52800000</v>
      </c>
      <c r="H328" s="19">
        <v>52800000</v>
      </c>
      <c r="I328" s="29">
        <v>50160000</v>
      </c>
      <c r="J328" s="19">
        <v>500000</v>
      </c>
      <c r="K328" s="19">
        <v>52800000</v>
      </c>
      <c r="L328" s="19">
        <v>52800000</v>
      </c>
      <c r="M328" s="29">
        <v>50160000</v>
      </c>
      <c r="N328" s="26">
        <v>550000</v>
      </c>
      <c r="O328" s="26">
        <v>52800000</v>
      </c>
      <c r="P328" s="19">
        <v>52800000</v>
      </c>
      <c r="Q328" s="29">
        <v>50160000</v>
      </c>
      <c r="R328" s="26">
        <v>600000</v>
      </c>
      <c r="S328" s="26">
        <v>52800000</v>
      </c>
      <c r="T328" s="19">
        <v>52800000</v>
      </c>
      <c r="U328" s="29">
        <v>50160000</v>
      </c>
      <c r="V328" s="26">
        <v>650000</v>
      </c>
      <c r="W328" s="26">
        <v>52800000</v>
      </c>
      <c r="X328" s="19">
        <v>52800000</v>
      </c>
      <c r="Y328" s="29">
        <v>50160000</v>
      </c>
      <c r="Z328" s="26">
        <v>700000</v>
      </c>
      <c r="AA328" s="26">
        <v>52800000</v>
      </c>
      <c r="AB328" s="19">
        <v>52800000</v>
      </c>
      <c r="AC328" s="29">
        <v>50160000</v>
      </c>
      <c r="AD328" s="26">
        <v>750000</v>
      </c>
      <c r="AE328" s="26">
        <v>52800000</v>
      </c>
      <c r="AF328" s="19">
        <v>52800000</v>
      </c>
      <c r="AG328" s="29">
        <v>50160000</v>
      </c>
      <c r="AH328" s="26">
        <v>800000</v>
      </c>
      <c r="AI328" s="26">
        <v>52800000</v>
      </c>
      <c r="AJ328" s="19">
        <v>52800000</v>
      </c>
      <c r="AK328" s="29">
        <v>50160000</v>
      </c>
      <c r="AL328" s="28">
        <v>14600000</v>
      </c>
      <c r="AM328">
        <v>31800000</v>
      </c>
      <c r="AN328">
        <v>52800000</v>
      </c>
    </row>
    <row r="329" spans="1:40" x14ac:dyDescent="0.2">
      <c r="A329" s="18">
        <v>44505</v>
      </c>
      <c r="B329" s="19">
        <v>0</v>
      </c>
      <c r="C329" s="19">
        <v>0</v>
      </c>
      <c r="D329" s="26" t="e">
        <v>#N/A</v>
      </c>
      <c r="E329" s="29" t="e">
        <v>#N/A</v>
      </c>
      <c r="F329" s="19">
        <v>450000</v>
      </c>
      <c r="G329" s="19">
        <v>52800000</v>
      </c>
      <c r="H329" s="19">
        <v>52800000</v>
      </c>
      <c r="I329" s="29">
        <v>50160000</v>
      </c>
      <c r="J329" s="19">
        <v>500000</v>
      </c>
      <c r="K329" s="19">
        <v>52800000</v>
      </c>
      <c r="L329" s="19">
        <v>52800000</v>
      </c>
      <c r="M329" s="29">
        <v>50160000</v>
      </c>
      <c r="N329" s="26">
        <v>550000</v>
      </c>
      <c r="O329" s="26">
        <v>52800000</v>
      </c>
      <c r="P329" s="19">
        <v>52800000</v>
      </c>
      <c r="Q329" s="29">
        <v>50160000</v>
      </c>
      <c r="R329" s="26">
        <v>600000</v>
      </c>
      <c r="S329" s="26">
        <v>52800000</v>
      </c>
      <c r="T329" s="19">
        <v>52800000</v>
      </c>
      <c r="U329" s="29">
        <v>50160000</v>
      </c>
      <c r="V329" s="26">
        <v>650000</v>
      </c>
      <c r="W329" s="26">
        <v>52800000</v>
      </c>
      <c r="X329" s="19">
        <v>52800000</v>
      </c>
      <c r="Y329" s="29">
        <v>50160000</v>
      </c>
      <c r="Z329" s="26">
        <v>700000</v>
      </c>
      <c r="AA329" s="26">
        <v>52800000</v>
      </c>
      <c r="AB329" s="19">
        <v>52800000</v>
      </c>
      <c r="AC329" s="29">
        <v>50160000</v>
      </c>
      <c r="AD329" s="26">
        <v>750000</v>
      </c>
      <c r="AE329" s="26">
        <v>52800000</v>
      </c>
      <c r="AF329" s="19">
        <v>52800000</v>
      </c>
      <c r="AG329" s="29">
        <v>50160000</v>
      </c>
      <c r="AH329" s="26">
        <v>800000</v>
      </c>
      <c r="AI329" s="26">
        <v>52800000</v>
      </c>
      <c r="AJ329" s="19">
        <v>52800000</v>
      </c>
      <c r="AK329" s="29">
        <v>50160000</v>
      </c>
      <c r="AL329" s="28">
        <v>14600000</v>
      </c>
      <c r="AM329">
        <v>31800000</v>
      </c>
      <c r="AN329">
        <v>52800000</v>
      </c>
    </row>
    <row r="330" spans="1:40" x14ac:dyDescent="0.2">
      <c r="A330" s="18">
        <v>44506</v>
      </c>
      <c r="B330" s="19">
        <v>0</v>
      </c>
      <c r="C330" s="19">
        <v>0</v>
      </c>
      <c r="D330" s="26" t="e">
        <v>#N/A</v>
      </c>
      <c r="E330" s="29" t="e">
        <v>#N/A</v>
      </c>
      <c r="F330" s="19">
        <v>450000</v>
      </c>
      <c r="G330" s="19">
        <v>52800000</v>
      </c>
      <c r="H330" s="19">
        <v>52800000</v>
      </c>
      <c r="I330" s="29">
        <v>50160000</v>
      </c>
      <c r="J330" s="19">
        <v>500000</v>
      </c>
      <c r="K330" s="19">
        <v>52800000</v>
      </c>
      <c r="L330" s="19">
        <v>52800000</v>
      </c>
      <c r="M330" s="29">
        <v>50160000</v>
      </c>
      <c r="N330" s="26">
        <v>550000</v>
      </c>
      <c r="O330" s="26">
        <v>52800000</v>
      </c>
      <c r="P330" s="19">
        <v>52800000</v>
      </c>
      <c r="Q330" s="29">
        <v>50160000</v>
      </c>
      <c r="R330" s="26">
        <v>600000</v>
      </c>
      <c r="S330" s="26">
        <v>52800000</v>
      </c>
      <c r="T330" s="19">
        <v>52800000</v>
      </c>
      <c r="U330" s="29">
        <v>50160000</v>
      </c>
      <c r="V330" s="26">
        <v>650000</v>
      </c>
      <c r="W330" s="26">
        <v>52800000</v>
      </c>
      <c r="X330" s="19">
        <v>52800000</v>
      </c>
      <c r="Y330" s="29">
        <v>50160000</v>
      </c>
      <c r="Z330" s="26">
        <v>700000</v>
      </c>
      <c r="AA330" s="26">
        <v>52800000</v>
      </c>
      <c r="AB330" s="19">
        <v>52800000</v>
      </c>
      <c r="AC330" s="29">
        <v>50160000</v>
      </c>
      <c r="AD330" s="26">
        <v>750000</v>
      </c>
      <c r="AE330" s="26">
        <v>52800000</v>
      </c>
      <c r="AF330" s="19">
        <v>52800000</v>
      </c>
      <c r="AG330" s="29">
        <v>50160000</v>
      </c>
      <c r="AH330" s="26">
        <v>800000</v>
      </c>
      <c r="AI330" s="26">
        <v>52800000</v>
      </c>
      <c r="AJ330" s="19">
        <v>52800000</v>
      </c>
      <c r="AK330" s="29">
        <v>50160000</v>
      </c>
      <c r="AL330" s="28">
        <v>14600000</v>
      </c>
      <c r="AM330">
        <v>31800000</v>
      </c>
      <c r="AN330">
        <v>52800000</v>
      </c>
    </row>
    <row r="331" spans="1:40" x14ac:dyDescent="0.2">
      <c r="A331" s="18">
        <v>44507</v>
      </c>
      <c r="B331" s="19">
        <v>0</v>
      </c>
      <c r="C331" s="19">
        <v>0</v>
      </c>
      <c r="D331" s="26" t="e">
        <v>#N/A</v>
      </c>
      <c r="E331" s="29" t="e">
        <v>#N/A</v>
      </c>
      <c r="F331" s="19">
        <v>450000</v>
      </c>
      <c r="G331" s="19">
        <v>52800000</v>
      </c>
      <c r="H331" s="19">
        <v>52800000</v>
      </c>
      <c r="I331" s="29">
        <v>50160000</v>
      </c>
      <c r="J331" s="19">
        <v>500000</v>
      </c>
      <c r="K331" s="19">
        <v>52800000</v>
      </c>
      <c r="L331" s="19">
        <v>52800000</v>
      </c>
      <c r="M331" s="29">
        <v>50160000</v>
      </c>
      <c r="N331" s="26">
        <v>550000</v>
      </c>
      <c r="O331" s="26">
        <v>52800000</v>
      </c>
      <c r="P331" s="19">
        <v>52800000</v>
      </c>
      <c r="Q331" s="29">
        <v>50160000</v>
      </c>
      <c r="R331" s="26">
        <v>600000</v>
      </c>
      <c r="S331" s="26">
        <v>52800000</v>
      </c>
      <c r="T331" s="19">
        <v>52800000</v>
      </c>
      <c r="U331" s="29">
        <v>50160000</v>
      </c>
      <c r="V331" s="26">
        <v>650000</v>
      </c>
      <c r="W331" s="26">
        <v>52800000</v>
      </c>
      <c r="X331" s="19">
        <v>52800000</v>
      </c>
      <c r="Y331" s="29">
        <v>50160000</v>
      </c>
      <c r="Z331" s="26">
        <v>700000</v>
      </c>
      <c r="AA331" s="26">
        <v>52800000</v>
      </c>
      <c r="AB331" s="19">
        <v>52800000</v>
      </c>
      <c r="AC331" s="29">
        <v>50160000</v>
      </c>
      <c r="AD331" s="26">
        <v>750000</v>
      </c>
      <c r="AE331" s="26">
        <v>52800000</v>
      </c>
      <c r="AF331" s="19">
        <v>52800000</v>
      </c>
      <c r="AG331" s="29">
        <v>50160000</v>
      </c>
      <c r="AH331" s="26">
        <v>800000</v>
      </c>
      <c r="AI331" s="26">
        <v>52800000</v>
      </c>
      <c r="AJ331" s="19">
        <v>52800000</v>
      </c>
      <c r="AK331" s="29">
        <v>50160000</v>
      </c>
      <c r="AL331" s="28">
        <v>14600000</v>
      </c>
      <c r="AM331">
        <v>31800000</v>
      </c>
      <c r="AN331">
        <v>52800000</v>
      </c>
    </row>
    <row r="332" spans="1:40" x14ac:dyDescent="0.2">
      <c r="A332" s="18">
        <v>44508</v>
      </c>
      <c r="B332" s="19">
        <v>0</v>
      </c>
      <c r="C332" s="19">
        <v>0</v>
      </c>
      <c r="D332" s="26" t="e">
        <v>#N/A</v>
      </c>
      <c r="E332" s="29" t="e">
        <v>#N/A</v>
      </c>
      <c r="F332" s="19">
        <v>450000</v>
      </c>
      <c r="G332" s="19">
        <v>52800000</v>
      </c>
      <c r="H332" s="19">
        <v>52800000</v>
      </c>
      <c r="I332" s="29">
        <v>50160000</v>
      </c>
      <c r="J332" s="19">
        <v>500000</v>
      </c>
      <c r="K332" s="19">
        <v>52800000</v>
      </c>
      <c r="L332" s="19">
        <v>52800000</v>
      </c>
      <c r="M332" s="29">
        <v>50160000</v>
      </c>
      <c r="N332" s="26">
        <v>550000</v>
      </c>
      <c r="O332" s="26">
        <v>52800000</v>
      </c>
      <c r="P332" s="19">
        <v>52800000</v>
      </c>
      <c r="Q332" s="29">
        <v>50160000</v>
      </c>
      <c r="R332" s="26">
        <v>600000</v>
      </c>
      <c r="S332" s="26">
        <v>52800000</v>
      </c>
      <c r="T332" s="19">
        <v>52800000</v>
      </c>
      <c r="U332" s="29">
        <v>50160000</v>
      </c>
      <c r="V332" s="26">
        <v>650000</v>
      </c>
      <c r="W332" s="26">
        <v>52800000</v>
      </c>
      <c r="X332" s="19">
        <v>52800000</v>
      </c>
      <c r="Y332" s="29">
        <v>50160000</v>
      </c>
      <c r="Z332" s="26">
        <v>700000</v>
      </c>
      <c r="AA332" s="26">
        <v>52800000</v>
      </c>
      <c r="AB332" s="19">
        <v>52800000</v>
      </c>
      <c r="AC332" s="29">
        <v>50160000</v>
      </c>
      <c r="AD332" s="26">
        <v>750000</v>
      </c>
      <c r="AE332" s="26">
        <v>52800000</v>
      </c>
      <c r="AF332" s="19">
        <v>52800000</v>
      </c>
      <c r="AG332" s="29">
        <v>50160000</v>
      </c>
      <c r="AH332" s="26">
        <v>800000</v>
      </c>
      <c r="AI332" s="26">
        <v>52800000</v>
      </c>
      <c r="AJ332" s="19">
        <v>52800000</v>
      </c>
      <c r="AK332" s="29">
        <v>50160000</v>
      </c>
      <c r="AL332" s="28">
        <v>14600000</v>
      </c>
      <c r="AM332">
        <v>31800000</v>
      </c>
      <c r="AN332">
        <v>52800000</v>
      </c>
    </row>
    <row r="333" spans="1:40" x14ac:dyDescent="0.2">
      <c r="A333" s="18">
        <v>44509</v>
      </c>
      <c r="B333" s="19">
        <v>0</v>
      </c>
      <c r="C333" s="19">
        <v>0</v>
      </c>
      <c r="D333" s="26" t="e">
        <v>#N/A</v>
      </c>
      <c r="E333" s="29" t="e">
        <v>#N/A</v>
      </c>
      <c r="F333" s="19">
        <v>450000</v>
      </c>
      <c r="G333" s="19">
        <v>52800000</v>
      </c>
      <c r="H333" s="19">
        <v>52800000</v>
      </c>
      <c r="I333" s="29">
        <v>50160000</v>
      </c>
      <c r="J333" s="19">
        <v>500000</v>
      </c>
      <c r="K333" s="19">
        <v>52800000</v>
      </c>
      <c r="L333" s="19">
        <v>52800000</v>
      </c>
      <c r="M333" s="29">
        <v>50160000</v>
      </c>
      <c r="N333" s="26">
        <v>550000</v>
      </c>
      <c r="O333" s="26">
        <v>52800000</v>
      </c>
      <c r="P333" s="19">
        <v>52800000</v>
      </c>
      <c r="Q333" s="29">
        <v>50160000</v>
      </c>
      <c r="R333" s="26">
        <v>600000</v>
      </c>
      <c r="S333" s="26">
        <v>52800000</v>
      </c>
      <c r="T333" s="19">
        <v>52800000</v>
      </c>
      <c r="U333" s="29">
        <v>50160000</v>
      </c>
      <c r="V333" s="26">
        <v>650000</v>
      </c>
      <c r="W333" s="26">
        <v>52800000</v>
      </c>
      <c r="X333" s="19">
        <v>52800000</v>
      </c>
      <c r="Y333" s="29">
        <v>50160000</v>
      </c>
      <c r="Z333" s="26">
        <v>700000</v>
      </c>
      <c r="AA333" s="26">
        <v>52800000</v>
      </c>
      <c r="AB333" s="19">
        <v>52800000</v>
      </c>
      <c r="AC333" s="29">
        <v>50160000</v>
      </c>
      <c r="AD333" s="26">
        <v>750000</v>
      </c>
      <c r="AE333" s="26">
        <v>52800000</v>
      </c>
      <c r="AF333" s="19">
        <v>52800000</v>
      </c>
      <c r="AG333" s="29">
        <v>50160000</v>
      </c>
      <c r="AH333" s="26">
        <v>800000</v>
      </c>
      <c r="AI333" s="26">
        <v>52800000</v>
      </c>
      <c r="AJ333" s="19">
        <v>52800000</v>
      </c>
      <c r="AK333" s="29">
        <v>50160000</v>
      </c>
      <c r="AL333" s="28">
        <v>14600000</v>
      </c>
      <c r="AM333">
        <v>31800000</v>
      </c>
      <c r="AN333">
        <v>52800000</v>
      </c>
    </row>
    <row r="334" spans="1:40" x14ac:dyDescent="0.2">
      <c r="A334" s="18">
        <v>44510</v>
      </c>
      <c r="B334" s="19">
        <v>0</v>
      </c>
      <c r="C334" s="19">
        <v>0</v>
      </c>
      <c r="D334" s="26" t="e">
        <v>#N/A</v>
      </c>
      <c r="E334" s="29" t="e">
        <v>#N/A</v>
      </c>
      <c r="F334" s="19">
        <v>450000</v>
      </c>
      <c r="G334" s="19">
        <v>52800000</v>
      </c>
      <c r="H334" s="19">
        <v>52800000</v>
      </c>
      <c r="I334" s="29">
        <v>50160000</v>
      </c>
      <c r="J334" s="19">
        <v>500000</v>
      </c>
      <c r="K334" s="19">
        <v>52800000</v>
      </c>
      <c r="L334" s="19">
        <v>52800000</v>
      </c>
      <c r="M334" s="29">
        <v>50160000</v>
      </c>
      <c r="N334" s="26">
        <v>550000</v>
      </c>
      <c r="O334" s="26">
        <v>52800000</v>
      </c>
      <c r="P334" s="19">
        <v>52800000</v>
      </c>
      <c r="Q334" s="29">
        <v>50160000</v>
      </c>
      <c r="R334" s="26">
        <v>600000</v>
      </c>
      <c r="S334" s="26">
        <v>52800000</v>
      </c>
      <c r="T334" s="19">
        <v>52800000</v>
      </c>
      <c r="U334" s="29">
        <v>50160000</v>
      </c>
      <c r="V334" s="26">
        <v>650000</v>
      </c>
      <c r="W334" s="26">
        <v>52800000</v>
      </c>
      <c r="X334" s="19">
        <v>52800000</v>
      </c>
      <c r="Y334" s="29">
        <v>50160000</v>
      </c>
      <c r="Z334" s="26">
        <v>700000</v>
      </c>
      <c r="AA334" s="26">
        <v>52800000</v>
      </c>
      <c r="AB334" s="19">
        <v>52800000</v>
      </c>
      <c r="AC334" s="29">
        <v>50160000</v>
      </c>
      <c r="AD334" s="26">
        <v>750000</v>
      </c>
      <c r="AE334" s="26">
        <v>52800000</v>
      </c>
      <c r="AF334" s="19">
        <v>52800000</v>
      </c>
      <c r="AG334" s="29">
        <v>50160000</v>
      </c>
      <c r="AH334" s="26">
        <v>800000</v>
      </c>
      <c r="AI334" s="26">
        <v>52800000</v>
      </c>
      <c r="AJ334" s="19">
        <v>52800000</v>
      </c>
      <c r="AK334" s="29">
        <v>50160000</v>
      </c>
      <c r="AL334" s="28">
        <v>14600000</v>
      </c>
      <c r="AM334">
        <v>31800000</v>
      </c>
      <c r="AN334">
        <v>52800000</v>
      </c>
    </row>
    <row r="335" spans="1:40" x14ac:dyDescent="0.2">
      <c r="A335" s="18">
        <v>44511</v>
      </c>
      <c r="B335" s="19">
        <v>0</v>
      </c>
      <c r="C335" s="19">
        <v>0</v>
      </c>
      <c r="D335" s="26" t="e">
        <v>#N/A</v>
      </c>
      <c r="E335" s="29" t="e">
        <v>#N/A</v>
      </c>
      <c r="F335" s="19">
        <v>450000</v>
      </c>
      <c r="G335" s="19">
        <v>52800000</v>
      </c>
      <c r="H335" s="19">
        <v>52800000</v>
      </c>
      <c r="I335" s="29">
        <v>50160000</v>
      </c>
      <c r="J335" s="19">
        <v>500000</v>
      </c>
      <c r="K335" s="19">
        <v>52800000</v>
      </c>
      <c r="L335" s="19">
        <v>52800000</v>
      </c>
      <c r="M335" s="29">
        <v>50160000</v>
      </c>
      <c r="N335" s="26">
        <v>550000</v>
      </c>
      <c r="O335" s="26">
        <v>52800000</v>
      </c>
      <c r="P335" s="19">
        <v>52800000</v>
      </c>
      <c r="Q335" s="29">
        <v>50160000</v>
      </c>
      <c r="R335" s="26">
        <v>600000</v>
      </c>
      <c r="S335" s="26">
        <v>52800000</v>
      </c>
      <c r="T335" s="19">
        <v>52800000</v>
      </c>
      <c r="U335" s="29">
        <v>50160000</v>
      </c>
      <c r="V335" s="26">
        <v>650000</v>
      </c>
      <c r="W335" s="26">
        <v>52800000</v>
      </c>
      <c r="X335" s="19">
        <v>52800000</v>
      </c>
      <c r="Y335" s="29">
        <v>50160000</v>
      </c>
      <c r="Z335" s="26">
        <v>700000</v>
      </c>
      <c r="AA335" s="26">
        <v>52800000</v>
      </c>
      <c r="AB335" s="19">
        <v>52800000</v>
      </c>
      <c r="AC335" s="29">
        <v>50160000</v>
      </c>
      <c r="AD335" s="26">
        <v>750000</v>
      </c>
      <c r="AE335" s="26">
        <v>52800000</v>
      </c>
      <c r="AF335" s="19">
        <v>52800000</v>
      </c>
      <c r="AG335" s="29">
        <v>50160000</v>
      </c>
      <c r="AH335" s="26">
        <v>800000</v>
      </c>
      <c r="AI335" s="26">
        <v>52800000</v>
      </c>
      <c r="AJ335" s="19">
        <v>52800000</v>
      </c>
      <c r="AK335" s="29">
        <v>50160000</v>
      </c>
      <c r="AL335" s="28">
        <v>14600000</v>
      </c>
      <c r="AM335">
        <v>31800000</v>
      </c>
      <c r="AN335">
        <v>52800000</v>
      </c>
    </row>
    <row r="336" spans="1:40" x14ac:dyDescent="0.2">
      <c r="A336" s="18">
        <v>44512</v>
      </c>
      <c r="B336" s="19">
        <v>0</v>
      </c>
      <c r="C336" s="19">
        <v>0</v>
      </c>
      <c r="D336" s="26" t="e">
        <v>#N/A</v>
      </c>
      <c r="E336" s="29" t="e">
        <v>#N/A</v>
      </c>
      <c r="F336" s="19">
        <v>450000</v>
      </c>
      <c r="G336" s="19">
        <v>52800000</v>
      </c>
      <c r="H336" s="19">
        <v>52800000</v>
      </c>
      <c r="I336" s="29">
        <v>50160000</v>
      </c>
      <c r="J336" s="19">
        <v>500000</v>
      </c>
      <c r="K336" s="19">
        <v>52800000</v>
      </c>
      <c r="L336" s="19">
        <v>52800000</v>
      </c>
      <c r="M336" s="29">
        <v>50160000</v>
      </c>
      <c r="N336" s="26">
        <v>550000</v>
      </c>
      <c r="O336" s="26">
        <v>52800000</v>
      </c>
      <c r="P336" s="19">
        <v>52800000</v>
      </c>
      <c r="Q336" s="29">
        <v>50160000</v>
      </c>
      <c r="R336" s="26">
        <v>600000</v>
      </c>
      <c r="S336" s="26">
        <v>52800000</v>
      </c>
      <c r="T336" s="19">
        <v>52800000</v>
      </c>
      <c r="U336" s="29">
        <v>50160000</v>
      </c>
      <c r="V336" s="26">
        <v>650000</v>
      </c>
      <c r="W336" s="26">
        <v>52800000</v>
      </c>
      <c r="X336" s="19">
        <v>52800000</v>
      </c>
      <c r="Y336" s="29">
        <v>50160000</v>
      </c>
      <c r="Z336" s="26">
        <v>700000</v>
      </c>
      <c r="AA336" s="26">
        <v>52800000</v>
      </c>
      <c r="AB336" s="19">
        <v>52800000</v>
      </c>
      <c r="AC336" s="29">
        <v>50160000</v>
      </c>
      <c r="AD336" s="26">
        <v>750000</v>
      </c>
      <c r="AE336" s="26">
        <v>52800000</v>
      </c>
      <c r="AF336" s="19">
        <v>52800000</v>
      </c>
      <c r="AG336" s="29">
        <v>50160000</v>
      </c>
      <c r="AH336" s="26">
        <v>800000</v>
      </c>
      <c r="AI336" s="26">
        <v>52800000</v>
      </c>
      <c r="AJ336" s="19">
        <v>52800000</v>
      </c>
      <c r="AK336" s="29">
        <v>50160000</v>
      </c>
      <c r="AL336" s="28">
        <v>14600000</v>
      </c>
      <c r="AM336">
        <v>31800000</v>
      </c>
      <c r="AN336">
        <v>52800000</v>
      </c>
    </row>
    <row r="337" spans="1:40" x14ac:dyDescent="0.2">
      <c r="A337" s="18">
        <v>44513</v>
      </c>
      <c r="B337" s="19">
        <v>0</v>
      </c>
      <c r="C337" s="19">
        <v>0</v>
      </c>
      <c r="D337" s="26" t="e">
        <v>#N/A</v>
      </c>
      <c r="E337" s="29" t="e">
        <v>#N/A</v>
      </c>
      <c r="F337" s="19">
        <v>450000</v>
      </c>
      <c r="G337" s="19">
        <v>52800000</v>
      </c>
      <c r="H337" s="19">
        <v>52800000</v>
      </c>
      <c r="I337" s="29">
        <v>50160000</v>
      </c>
      <c r="J337" s="19">
        <v>500000</v>
      </c>
      <c r="K337" s="19">
        <v>52800000</v>
      </c>
      <c r="L337" s="19">
        <v>52800000</v>
      </c>
      <c r="M337" s="29">
        <v>50160000</v>
      </c>
      <c r="N337" s="26">
        <v>550000</v>
      </c>
      <c r="O337" s="26">
        <v>52800000</v>
      </c>
      <c r="P337" s="19">
        <v>52800000</v>
      </c>
      <c r="Q337" s="29">
        <v>50160000</v>
      </c>
      <c r="R337" s="26">
        <v>600000</v>
      </c>
      <c r="S337" s="26">
        <v>52800000</v>
      </c>
      <c r="T337" s="19">
        <v>52800000</v>
      </c>
      <c r="U337" s="29">
        <v>50160000</v>
      </c>
      <c r="V337" s="26">
        <v>650000</v>
      </c>
      <c r="W337" s="26">
        <v>52800000</v>
      </c>
      <c r="X337" s="19">
        <v>52800000</v>
      </c>
      <c r="Y337" s="29">
        <v>50160000</v>
      </c>
      <c r="Z337" s="26">
        <v>700000</v>
      </c>
      <c r="AA337" s="26">
        <v>52800000</v>
      </c>
      <c r="AB337" s="19">
        <v>52800000</v>
      </c>
      <c r="AC337" s="29">
        <v>50160000</v>
      </c>
      <c r="AD337" s="26">
        <v>750000</v>
      </c>
      <c r="AE337" s="26">
        <v>52800000</v>
      </c>
      <c r="AF337" s="19">
        <v>52800000</v>
      </c>
      <c r="AG337" s="29">
        <v>50160000</v>
      </c>
      <c r="AH337" s="26">
        <v>800000</v>
      </c>
      <c r="AI337" s="26">
        <v>52800000</v>
      </c>
      <c r="AJ337" s="19">
        <v>52800000</v>
      </c>
      <c r="AK337" s="29">
        <v>50160000</v>
      </c>
      <c r="AL337" s="28">
        <v>14600000</v>
      </c>
      <c r="AM337">
        <v>31800000</v>
      </c>
      <c r="AN337">
        <v>52800000</v>
      </c>
    </row>
    <row r="338" spans="1:40" x14ac:dyDescent="0.2">
      <c r="A338" s="18">
        <v>44514</v>
      </c>
      <c r="B338" s="19">
        <v>0</v>
      </c>
      <c r="C338" s="19">
        <v>0</v>
      </c>
      <c r="D338" s="26" t="e">
        <v>#N/A</v>
      </c>
      <c r="E338" s="29" t="e">
        <v>#N/A</v>
      </c>
      <c r="F338" s="19">
        <v>450000</v>
      </c>
      <c r="G338" s="19">
        <v>52800000</v>
      </c>
      <c r="H338" s="19">
        <v>52800000</v>
      </c>
      <c r="I338" s="29">
        <v>50160000</v>
      </c>
      <c r="J338" s="19">
        <v>500000</v>
      </c>
      <c r="K338" s="19">
        <v>52800000</v>
      </c>
      <c r="L338" s="19">
        <v>52800000</v>
      </c>
      <c r="M338" s="29">
        <v>50160000</v>
      </c>
      <c r="N338" s="26">
        <v>550000</v>
      </c>
      <c r="O338" s="26">
        <v>52800000</v>
      </c>
      <c r="P338" s="19">
        <v>52800000</v>
      </c>
      <c r="Q338" s="29">
        <v>50160000</v>
      </c>
      <c r="R338" s="26">
        <v>600000</v>
      </c>
      <c r="S338" s="26">
        <v>52800000</v>
      </c>
      <c r="T338" s="19">
        <v>52800000</v>
      </c>
      <c r="U338" s="29">
        <v>50160000</v>
      </c>
      <c r="V338" s="26">
        <v>650000</v>
      </c>
      <c r="W338" s="26">
        <v>52800000</v>
      </c>
      <c r="X338" s="19">
        <v>52800000</v>
      </c>
      <c r="Y338" s="29">
        <v>50160000</v>
      </c>
      <c r="Z338" s="26">
        <v>700000</v>
      </c>
      <c r="AA338" s="26">
        <v>52800000</v>
      </c>
      <c r="AB338" s="19">
        <v>52800000</v>
      </c>
      <c r="AC338" s="29">
        <v>50160000</v>
      </c>
      <c r="AD338" s="26">
        <v>750000</v>
      </c>
      <c r="AE338" s="26">
        <v>52800000</v>
      </c>
      <c r="AF338" s="19">
        <v>52800000</v>
      </c>
      <c r="AG338" s="29">
        <v>50160000</v>
      </c>
      <c r="AH338" s="26">
        <v>800000</v>
      </c>
      <c r="AI338" s="26">
        <v>52800000</v>
      </c>
      <c r="AJ338" s="19">
        <v>52800000</v>
      </c>
      <c r="AK338" s="29">
        <v>50160000</v>
      </c>
      <c r="AL338" s="28">
        <v>14600000</v>
      </c>
      <c r="AM338">
        <v>31800000</v>
      </c>
      <c r="AN338">
        <v>52800000</v>
      </c>
    </row>
    <row r="339" spans="1:40" x14ac:dyDescent="0.2">
      <c r="A339" s="18">
        <v>44515</v>
      </c>
      <c r="B339" s="19">
        <v>0</v>
      </c>
      <c r="C339" s="19">
        <v>0</v>
      </c>
      <c r="D339" s="26" t="e">
        <v>#N/A</v>
      </c>
      <c r="E339" s="29" t="e">
        <v>#N/A</v>
      </c>
      <c r="F339" s="19">
        <v>450000</v>
      </c>
      <c r="G339" s="19">
        <v>52800000</v>
      </c>
      <c r="H339" s="19">
        <v>52800000</v>
      </c>
      <c r="I339" s="29">
        <v>50160000</v>
      </c>
      <c r="J339" s="19">
        <v>500000</v>
      </c>
      <c r="K339" s="19">
        <v>52800000</v>
      </c>
      <c r="L339" s="19">
        <v>52800000</v>
      </c>
      <c r="M339" s="29">
        <v>50160000</v>
      </c>
      <c r="N339" s="26">
        <v>550000</v>
      </c>
      <c r="O339" s="26">
        <v>52800000</v>
      </c>
      <c r="P339" s="19">
        <v>52800000</v>
      </c>
      <c r="Q339" s="29">
        <v>50160000</v>
      </c>
      <c r="R339" s="26">
        <v>600000</v>
      </c>
      <c r="S339" s="26">
        <v>52800000</v>
      </c>
      <c r="T339" s="19">
        <v>52800000</v>
      </c>
      <c r="U339" s="29">
        <v>50160000</v>
      </c>
      <c r="V339" s="26">
        <v>650000</v>
      </c>
      <c r="W339" s="26">
        <v>52800000</v>
      </c>
      <c r="X339" s="19">
        <v>52800000</v>
      </c>
      <c r="Y339" s="29">
        <v>50160000</v>
      </c>
      <c r="Z339" s="26">
        <v>700000</v>
      </c>
      <c r="AA339" s="26">
        <v>52800000</v>
      </c>
      <c r="AB339" s="19">
        <v>52800000</v>
      </c>
      <c r="AC339" s="29">
        <v>50160000</v>
      </c>
      <c r="AD339" s="26">
        <v>750000</v>
      </c>
      <c r="AE339" s="26">
        <v>52800000</v>
      </c>
      <c r="AF339" s="19">
        <v>52800000</v>
      </c>
      <c r="AG339" s="29">
        <v>50160000</v>
      </c>
      <c r="AH339" s="26">
        <v>800000</v>
      </c>
      <c r="AI339" s="26">
        <v>52800000</v>
      </c>
      <c r="AJ339" s="19">
        <v>52800000</v>
      </c>
      <c r="AK339" s="29">
        <v>50160000</v>
      </c>
      <c r="AL339" s="28">
        <v>14600000</v>
      </c>
      <c r="AM339">
        <v>31800000</v>
      </c>
      <c r="AN339">
        <v>52800000</v>
      </c>
    </row>
    <row r="340" spans="1:40" x14ac:dyDescent="0.2">
      <c r="A340" s="18">
        <v>44516</v>
      </c>
      <c r="B340" s="19">
        <v>0</v>
      </c>
      <c r="C340" s="19">
        <v>0</v>
      </c>
      <c r="D340" s="26" t="e">
        <v>#N/A</v>
      </c>
      <c r="E340" s="29" t="e">
        <v>#N/A</v>
      </c>
      <c r="F340" s="19">
        <v>450000</v>
      </c>
      <c r="G340" s="19">
        <v>52800000</v>
      </c>
      <c r="H340" s="19">
        <v>52800000</v>
      </c>
      <c r="I340" s="29">
        <v>50160000</v>
      </c>
      <c r="J340" s="19">
        <v>500000</v>
      </c>
      <c r="K340" s="19">
        <v>52800000</v>
      </c>
      <c r="L340" s="19">
        <v>52800000</v>
      </c>
      <c r="M340" s="29">
        <v>50160000</v>
      </c>
      <c r="N340" s="26">
        <v>550000</v>
      </c>
      <c r="O340" s="26">
        <v>52800000</v>
      </c>
      <c r="P340" s="19">
        <v>52800000</v>
      </c>
      <c r="Q340" s="29">
        <v>50160000</v>
      </c>
      <c r="R340" s="26">
        <v>600000</v>
      </c>
      <c r="S340" s="26">
        <v>52800000</v>
      </c>
      <c r="T340" s="19">
        <v>52800000</v>
      </c>
      <c r="U340" s="29">
        <v>50160000</v>
      </c>
      <c r="V340" s="26">
        <v>650000</v>
      </c>
      <c r="W340" s="26">
        <v>52800000</v>
      </c>
      <c r="X340" s="19">
        <v>52800000</v>
      </c>
      <c r="Y340" s="29">
        <v>50160000</v>
      </c>
      <c r="Z340" s="26">
        <v>700000</v>
      </c>
      <c r="AA340" s="26">
        <v>52800000</v>
      </c>
      <c r="AB340" s="19">
        <v>52800000</v>
      </c>
      <c r="AC340" s="29">
        <v>50160000</v>
      </c>
      <c r="AD340" s="26">
        <v>750000</v>
      </c>
      <c r="AE340" s="26">
        <v>52800000</v>
      </c>
      <c r="AF340" s="19">
        <v>52800000</v>
      </c>
      <c r="AG340" s="29">
        <v>50160000</v>
      </c>
      <c r="AH340" s="26">
        <v>800000</v>
      </c>
      <c r="AI340" s="26">
        <v>52800000</v>
      </c>
      <c r="AJ340" s="19">
        <v>52800000</v>
      </c>
      <c r="AK340" s="29">
        <v>50160000</v>
      </c>
      <c r="AL340" s="28">
        <v>14600000</v>
      </c>
      <c r="AM340">
        <v>31800000</v>
      </c>
      <c r="AN340">
        <v>52800000</v>
      </c>
    </row>
    <row r="341" spans="1:40" x14ac:dyDescent="0.2">
      <c r="A341" s="18">
        <v>44517</v>
      </c>
      <c r="B341" s="19">
        <v>0</v>
      </c>
      <c r="C341" s="19">
        <v>0</v>
      </c>
      <c r="D341" s="26" t="e">
        <v>#N/A</v>
      </c>
      <c r="E341" s="29" t="e">
        <v>#N/A</v>
      </c>
      <c r="F341" s="19">
        <v>450000</v>
      </c>
      <c r="G341" s="19">
        <v>52800000</v>
      </c>
      <c r="H341" s="19">
        <v>52800000</v>
      </c>
      <c r="I341" s="29">
        <v>50160000</v>
      </c>
      <c r="J341" s="19">
        <v>500000</v>
      </c>
      <c r="K341" s="19">
        <v>52800000</v>
      </c>
      <c r="L341" s="19">
        <v>52800000</v>
      </c>
      <c r="M341" s="29">
        <v>50160000</v>
      </c>
      <c r="N341" s="26">
        <v>550000</v>
      </c>
      <c r="O341" s="26">
        <v>52800000</v>
      </c>
      <c r="P341" s="19">
        <v>52800000</v>
      </c>
      <c r="Q341" s="29">
        <v>50160000</v>
      </c>
      <c r="R341" s="26">
        <v>600000</v>
      </c>
      <c r="S341" s="26">
        <v>52800000</v>
      </c>
      <c r="T341" s="19">
        <v>52800000</v>
      </c>
      <c r="U341" s="29">
        <v>50160000</v>
      </c>
      <c r="V341" s="26">
        <v>650000</v>
      </c>
      <c r="W341" s="26">
        <v>52800000</v>
      </c>
      <c r="X341" s="19">
        <v>52800000</v>
      </c>
      <c r="Y341" s="29">
        <v>50160000</v>
      </c>
      <c r="Z341" s="26">
        <v>700000</v>
      </c>
      <c r="AA341" s="26">
        <v>52800000</v>
      </c>
      <c r="AB341" s="19">
        <v>52800000</v>
      </c>
      <c r="AC341" s="29">
        <v>50160000</v>
      </c>
      <c r="AD341" s="26">
        <v>750000</v>
      </c>
      <c r="AE341" s="26">
        <v>52800000</v>
      </c>
      <c r="AF341" s="19">
        <v>52800000</v>
      </c>
      <c r="AG341" s="29">
        <v>50160000</v>
      </c>
      <c r="AH341" s="26">
        <v>800000</v>
      </c>
      <c r="AI341" s="26">
        <v>52800000</v>
      </c>
      <c r="AJ341" s="19">
        <v>52800000</v>
      </c>
      <c r="AK341" s="29">
        <v>50160000</v>
      </c>
      <c r="AL341" s="28">
        <v>14600000</v>
      </c>
      <c r="AM341">
        <v>31800000</v>
      </c>
      <c r="AN341">
        <v>52800000</v>
      </c>
    </row>
    <row r="342" spans="1:40" x14ac:dyDescent="0.2">
      <c r="A342" s="18">
        <v>44518</v>
      </c>
      <c r="B342" s="19">
        <v>0</v>
      </c>
      <c r="C342" s="19">
        <v>0</v>
      </c>
      <c r="D342" s="26" t="e">
        <v>#N/A</v>
      </c>
      <c r="E342" s="29" t="e">
        <v>#N/A</v>
      </c>
      <c r="F342" s="19">
        <v>450000</v>
      </c>
      <c r="G342" s="19">
        <v>52800000</v>
      </c>
      <c r="H342" s="19">
        <v>52800000</v>
      </c>
      <c r="I342" s="29">
        <v>50160000</v>
      </c>
      <c r="J342" s="19">
        <v>500000</v>
      </c>
      <c r="K342" s="19">
        <v>52800000</v>
      </c>
      <c r="L342" s="19">
        <v>52800000</v>
      </c>
      <c r="M342" s="29">
        <v>50160000</v>
      </c>
      <c r="N342" s="26">
        <v>550000</v>
      </c>
      <c r="O342" s="26">
        <v>52800000</v>
      </c>
      <c r="P342" s="19">
        <v>52800000</v>
      </c>
      <c r="Q342" s="29">
        <v>50160000</v>
      </c>
      <c r="R342" s="26">
        <v>600000</v>
      </c>
      <c r="S342" s="26">
        <v>52800000</v>
      </c>
      <c r="T342" s="19">
        <v>52800000</v>
      </c>
      <c r="U342" s="29">
        <v>50160000</v>
      </c>
      <c r="V342" s="26">
        <v>650000</v>
      </c>
      <c r="W342" s="26">
        <v>52800000</v>
      </c>
      <c r="X342" s="19">
        <v>52800000</v>
      </c>
      <c r="Y342" s="29">
        <v>50160000</v>
      </c>
      <c r="Z342" s="26">
        <v>700000</v>
      </c>
      <c r="AA342" s="26">
        <v>52800000</v>
      </c>
      <c r="AB342" s="19">
        <v>52800000</v>
      </c>
      <c r="AC342" s="29">
        <v>50160000</v>
      </c>
      <c r="AD342" s="26">
        <v>750000</v>
      </c>
      <c r="AE342" s="26">
        <v>52800000</v>
      </c>
      <c r="AF342" s="19">
        <v>52800000</v>
      </c>
      <c r="AG342" s="29">
        <v>50160000</v>
      </c>
      <c r="AH342" s="26">
        <v>800000</v>
      </c>
      <c r="AI342" s="26">
        <v>52800000</v>
      </c>
      <c r="AJ342" s="19">
        <v>52800000</v>
      </c>
      <c r="AK342" s="29">
        <v>50160000</v>
      </c>
      <c r="AL342" s="28">
        <v>14600000</v>
      </c>
      <c r="AM342">
        <v>31800000</v>
      </c>
      <c r="AN342">
        <v>52800000</v>
      </c>
    </row>
    <row r="343" spans="1:40" x14ac:dyDescent="0.2">
      <c r="A343" s="18">
        <v>44519</v>
      </c>
      <c r="B343" s="19">
        <v>0</v>
      </c>
      <c r="C343" s="19">
        <v>0</v>
      </c>
      <c r="D343" s="26" t="e">
        <v>#N/A</v>
      </c>
      <c r="E343" s="29" t="e">
        <v>#N/A</v>
      </c>
      <c r="F343" s="19">
        <v>450000</v>
      </c>
      <c r="G343" s="19">
        <v>52800000</v>
      </c>
      <c r="H343" s="19">
        <v>52800000</v>
      </c>
      <c r="I343" s="29">
        <v>50160000</v>
      </c>
      <c r="J343" s="19">
        <v>500000</v>
      </c>
      <c r="K343" s="19">
        <v>52800000</v>
      </c>
      <c r="L343" s="19">
        <v>52800000</v>
      </c>
      <c r="M343" s="29">
        <v>50160000</v>
      </c>
      <c r="N343" s="26">
        <v>550000</v>
      </c>
      <c r="O343" s="26">
        <v>52800000</v>
      </c>
      <c r="P343" s="19">
        <v>52800000</v>
      </c>
      <c r="Q343" s="29">
        <v>50160000</v>
      </c>
      <c r="R343" s="26">
        <v>600000</v>
      </c>
      <c r="S343" s="26">
        <v>52800000</v>
      </c>
      <c r="T343" s="19">
        <v>52800000</v>
      </c>
      <c r="U343" s="29">
        <v>50160000</v>
      </c>
      <c r="V343" s="26">
        <v>650000</v>
      </c>
      <c r="W343" s="26">
        <v>52800000</v>
      </c>
      <c r="X343" s="19">
        <v>52800000</v>
      </c>
      <c r="Y343" s="29">
        <v>50160000</v>
      </c>
      <c r="Z343" s="26">
        <v>700000</v>
      </c>
      <c r="AA343" s="26">
        <v>52800000</v>
      </c>
      <c r="AB343" s="19">
        <v>52800000</v>
      </c>
      <c r="AC343" s="29">
        <v>50160000</v>
      </c>
      <c r="AD343" s="26">
        <v>750000</v>
      </c>
      <c r="AE343" s="26">
        <v>52800000</v>
      </c>
      <c r="AF343" s="19">
        <v>52800000</v>
      </c>
      <c r="AG343" s="29">
        <v>50160000</v>
      </c>
      <c r="AH343" s="26">
        <v>800000</v>
      </c>
      <c r="AI343" s="26">
        <v>52800000</v>
      </c>
      <c r="AJ343" s="19">
        <v>52800000</v>
      </c>
      <c r="AK343" s="29">
        <v>50160000</v>
      </c>
      <c r="AL343" s="28">
        <v>14600000</v>
      </c>
      <c r="AM343">
        <v>31800000</v>
      </c>
      <c r="AN343">
        <v>52800000</v>
      </c>
    </row>
    <row r="344" spans="1:40" x14ac:dyDescent="0.2">
      <c r="A344" s="18">
        <v>44520</v>
      </c>
      <c r="B344" s="19">
        <v>0</v>
      </c>
      <c r="C344" s="19">
        <v>0</v>
      </c>
      <c r="D344" s="26" t="e">
        <v>#N/A</v>
      </c>
      <c r="E344" s="29" t="e">
        <v>#N/A</v>
      </c>
      <c r="F344" s="19">
        <v>450000</v>
      </c>
      <c r="G344" s="19">
        <v>52800000</v>
      </c>
      <c r="H344" s="19">
        <v>52800000</v>
      </c>
      <c r="I344" s="29">
        <v>50160000</v>
      </c>
      <c r="J344" s="19">
        <v>500000</v>
      </c>
      <c r="K344" s="19">
        <v>52800000</v>
      </c>
      <c r="L344" s="19">
        <v>52800000</v>
      </c>
      <c r="M344" s="29">
        <v>50160000</v>
      </c>
      <c r="N344" s="26">
        <v>550000</v>
      </c>
      <c r="O344" s="26">
        <v>52800000</v>
      </c>
      <c r="P344" s="19">
        <v>52800000</v>
      </c>
      <c r="Q344" s="29">
        <v>50160000</v>
      </c>
      <c r="R344" s="26">
        <v>600000</v>
      </c>
      <c r="S344" s="26">
        <v>52800000</v>
      </c>
      <c r="T344" s="19">
        <v>52800000</v>
      </c>
      <c r="U344" s="29">
        <v>50160000</v>
      </c>
      <c r="V344" s="26">
        <v>650000</v>
      </c>
      <c r="W344" s="26">
        <v>52800000</v>
      </c>
      <c r="X344" s="19">
        <v>52800000</v>
      </c>
      <c r="Y344" s="29">
        <v>50160000</v>
      </c>
      <c r="Z344" s="26">
        <v>700000</v>
      </c>
      <c r="AA344" s="26">
        <v>52800000</v>
      </c>
      <c r="AB344" s="19">
        <v>52800000</v>
      </c>
      <c r="AC344" s="29">
        <v>50160000</v>
      </c>
      <c r="AD344" s="26">
        <v>750000</v>
      </c>
      <c r="AE344" s="26">
        <v>52800000</v>
      </c>
      <c r="AF344" s="19">
        <v>52800000</v>
      </c>
      <c r="AG344" s="29">
        <v>50160000</v>
      </c>
      <c r="AH344" s="26">
        <v>800000</v>
      </c>
      <c r="AI344" s="26">
        <v>52800000</v>
      </c>
      <c r="AJ344" s="19">
        <v>52800000</v>
      </c>
      <c r="AK344" s="29">
        <v>50160000</v>
      </c>
      <c r="AL344" s="28">
        <v>14600000</v>
      </c>
      <c r="AM344">
        <v>31800000</v>
      </c>
      <c r="AN344">
        <v>52800000</v>
      </c>
    </row>
    <row r="345" spans="1:40" x14ac:dyDescent="0.2">
      <c r="A345" s="18">
        <v>44521</v>
      </c>
      <c r="B345" s="19">
        <v>0</v>
      </c>
      <c r="C345" s="19">
        <v>0</v>
      </c>
      <c r="D345" s="26" t="e">
        <v>#N/A</v>
      </c>
      <c r="E345" s="29" t="e">
        <v>#N/A</v>
      </c>
      <c r="F345" s="19">
        <v>450000</v>
      </c>
      <c r="G345" s="19">
        <v>52800000</v>
      </c>
      <c r="H345" s="19">
        <v>52800000</v>
      </c>
      <c r="I345" s="29">
        <v>50160000</v>
      </c>
      <c r="J345" s="19">
        <v>500000</v>
      </c>
      <c r="K345" s="19">
        <v>52800000</v>
      </c>
      <c r="L345" s="19">
        <v>52800000</v>
      </c>
      <c r="M345" s="29">
        <v>50160000</v>
      </c>
      <c r="N345" s="26">
        <v>550000</v>
      </c>
      <c r="O345" s="26">
        <v>52800000</v>
      </c>
      <c r="P345" s="19">
        <v>52800000</v>
      </c>
      <c r="Q345" s="29">
        <v>50160000</v>
      </c>
      <c r="R345" s="26">
        <v>600000</v>
      </c>
      <c r="S345" s="26">
        <v>52800000</v>
      </c>
      <c r="T345" s="19">
        <v>52800000</v>
      </c>
      <c r="U345" s="29">
        <v>50160000</v>
      </c>
      <c r="V345" s="26">
        <v>650000</v>
      </c>
      <c r="W345" s="26">
        <v>52800000</v>
      </c>
      <c r="X345" s="19">
        <v>52800000</v>
      </c>
      <c r="Y345" s="29">
        <v>50160000</v>
      </c>
      <c r="Z345" s="26">
        <v>700000</v>
      </c>
      <c r="AA345" s="26">
        <v>52800000</v>
      </c>
      <c r="AB345" s="19">
        <v>52800000</v>
      </c>
      <c r="AC345" s="29">
        <v>50160000</v>
      </c>
      <c r="AD345" s="26">
        <v>750000</v>
      </c>
      <c r="AE345" s="26">
        <v>52800000</v>
      </c>
      <c r="AF345" s="19">
        <v>52800000</v>
      </c>
      <c r="AG345" s="29">
        <v>50160000</v>
      </c>
      <c r="AH345" s="26">
        <v>800000</v>
      </c>
      <c r="AI345" s="26">
        <v>52800000</v>
      </c>
      <c r="AJ345" s="19">
        <v>52800000</v>
      </c>
      <c r="AK345" s="29">
        <v>50160000</v>
      </c>
      <c r="AL345" s="28">
        <v>14600000</v>
      </c>
      <c r="AM345">
        <v>31800000</v>
      </c>
      <c r="AN345">
        <v>52800000</v>
      </c>
    </row>
    <row r="346" spans="1:40" x14ac:dyDescent="0.2">
      <c r="A346" s="18">
        <v>44522</v>
      </c>
      <c r="B346" s="19">
        <v>0</v>
      </c>
      <c r="C346" s="19">
        <v>0</v>
      </c>
      <c r="D346" s="26" t="e">
        <v>#N/A</v>
      </c>
      <c r="E346" s="29" t="e">
        <v>#N/A</v>
      </c>
      <c r="F346" s="19">
        <v>450000</v>
      </c>
      <c r="G346" s="19">
        <v>52800000</v>
      </c>
      <c r="H346" s="19">
        <v>52800000</v>
      </c>
      <c r="I346" s="29">
        <v>50160000</v>
      </c>
      <c r="J346" s="19">
        <v>500000</v>
      </c>
      <c r="K346" s="19">
        <v>52800000</v>
      </c>
      <c r="L346" s="19">
        <v>52800000</v>
      </c>
      <c r="M346" s="29">
        <v>50160000</v>
      </c>
      <c r="N346" s="26">
        <v>550000</v>
      </c>
      <c r="O346" s="26">
        <v>52800000</v>
      </c>
      <c r="P346" s="19">
        <v>52800000</v>
      </c>
      <c r="Q346" s="29">
        <v>50160000</v>
      </c>
      <c r="R346" s="26">
        <v>600000</v>
      </c>
      <c r="S346" s="26">
        <v>52800000</v>
      </c>
      <c r="T346" s="19">
        <v>52800000</v>
      </c>
      <c r="U346" s="29">
        <v>50160000</v>
      </c>
      <c r="V346" s="26">
        <v>650000</v>
      </c>
      <c r="W346" s="26">
        <v>52800000</v>
      </c>
      <c r="X346" s="19">
        <v>52800000</v>
      </c>
      <c r="Y346" s="29">
        <v>50160000</v>
      </c>
      <c r="Z346" s="26">
        <v>700000</v>
      </c>
      <c r="AA346" s="26">
        <v>52800000</v>
      </c>
      <c r="AB346" s="19">
        <v>52800000</v>
      </c>
      <c r="AC346" s="29">
        <v>50160000</v>
      </c>
      <c r="AD346" s="26">
        <v>750000</v>
      </c>
      <c r="AE346" s="26">
        <v>52800000</v>
      </c>
      <c r="AF346" s="19">
        <v>52800000</v>
      </c>
      <c r="AG346" s="29">
        <v>50160000</v>
      </c>
      <c r="AH346" s="26">
        <v>800000</v>
      </c>
      <c r="AI346" s="26">
        <v>52800000</v>
      </c>
      <c r="AJ346" s="19">
        <v>52800000</v>
      </c>
      <c r="AK346" s="29">
        <v>50160000</v>
      </c>
      <c r="AL346" s="28">
        <v>14600000</v>
      </c>
      <c r="AM346">
        <v>31800000</v>
      </c>
      <c r="AN346">
        <v>52800000</v>
      </c>
    </row>
    <row r="347" spans="1:40" x14ac:dyDescent="0.2">
      <c r="A347" s="18">
        <v>44523</v>
      </c>
      <c r="B347" s="19">
        <v>0</v>
      </c>
      <c r="C347" s="19">
        <v>0</v>
      </c>
      <c r="D347" s="26" t="e">
        <v>#N/A</v>
      </c>
      <c r="E347" s="29" t="e">
        <v>#N/A</v>
      </c>
      <c r="F347" s="19">
        <v>450000</v>
      </c>
      <c r="G347" s="19">
        <v>52800000</v>
      </c>
      <c r="H347" s="19">
        <v>52800000</v>
      </c>
      <c r="I347" s="29">
        <v>50160000</v>
      </c>
      <c r="J347" s="19">
        <v>500000</v>
      </c>
      <c r="K347" s="19">
        <v>52800000</v>
      </c>
      <c r="L347" s="19">
        <v>52800000</v>
      </c>
      <c r="M347" s="29">
        <v>50160000</v>
      </c>
      <c r="N347" s="26">
        <v>550000</v>
      </c>
      <c r="O347" s="26">
        <v>52800000</v>
      </c>
      <c r="P347" s="19">
        <v>52800000</v>
      </c>
      <c r="Q347" s="29">
        <v>50160000</v>
      </c>
      <c r="R347" s="26">
        <v>600000</v>
      </c>
      <c r="S347" s="26">
        <v>52800000</v>
      </c>
      <c r="T347" s="19">
        <v>52800000</v>
      </c>
      <c r="U347" s="29">
        <v>50160000</v>
      </c>
      <c r="V347" s="26">
        <v>650000</v>
      </c>
      <c r="W347" s="26">
        <v>52800000</v>
      </c>
      <c r="X347" s="19">
        <v>52800000</v>
      </c>
      <c r="Y347" s="29">
        <v>50160000</v>
      </c>
      <c r="Z347" s="26">
        <v>700000</v>
      </c>
      <c r="AA347" s="26">
        <v>52800000</v>
      </c>
      <c r="AB347" s="19">
        <v>52800000</v>
      </c>
      <c r="AC347" s="29">
        <v>50160000</v>
      </c>
      <c r="AD347" s="26">
        <v>750000</v>
      </c>
      <c r="AE347" s="26">
        <v>52800000</v>
      </c>
      <c r="AF347" s="19">
        <v>52800000</v>
      </c>
      <c r="AG347" s="29">
        <v>50160000</v>
      </c>
      <c r="AH347" s="26">
        <v>800000</v>
      </c>
      <c r="AI347" s="26">
        <v>52800000</v>
      </c>
      <c r="AJ347" s="19">
        <v>52800000</v>
      </c>
      <c r="AK347" s="29">
        <v>50160000</v>
      </c>
      <c r="AL347" s="28">
        <v>14600000</v>
      </c>
      <c r="AM347">
        <v>31800000</v>
      </c>
      <c r="AN347">
        <v>52800000</v>
      </c>
    </row>
    <row r="348" spans="1:40" x14ac:dyDescent="0.2">
      <c r="A348" s="18">
        <v>44524</v>
      </c>
      <c r="B348" s="19">
        <v>0</v>
      </c>
      <c r="C348" s="19">
        <v>0</v>
      </c>
      <c r="D348" s="26" t="e">
        <v>#N/A</v>
      </c>
      <c r="E348" s="29" t="e">
        <v>#N/A</v>
      </c>
      <c r="F348" s="19">
        <v>450000</v>
      </c>
      <c r="G348" s="19">
        <v>52800000</v>
      </c>
      <c r="H348" s="19">
        <v>52800000</v>
      </c>
      <c r="I348" s="29">
        <v>50160000</v>
      </c>
      <c r="J348" s="19">
        <v>500000</v>
      </c>
      <c r="K348" s="19">
        <v>52800000</v>
      </c>
      <c r="L348" s="19">
        <v>52800000</v>
      </c>
      <c r="M348" s="29">
        <v>50160000</v>
      </c>
      <c r="N348" s="26">
        <v>550000</v>
      </c>
      <c r="O348" s="26">
        <v>52800000</v>
      </c>
      <c r="P348" s="19">
        <v>52800000</v>
      </c>
      <c r="Q348" s="29">
        <v>50160000</v>
      </c>
      <c r="R348" s="26">
        <v>600000</v>
      </c>
      <c r="S348" s="26">
        <v>52800000</v>
      </c>
      <c r="T348" s="19">
        <v>52800000</v>
      </c>
      <c r="U348" s="29">
        <v>50160000</v>
      </c>
      <c r="V348" s="26">
        <v>650000</v>
      </c>
      <c r="W348" s="26">
        <v>52800000</v>
      </c>
      <c r="X348" s="19">
        <v>52800000</v>
      </c>
      <c r="Y348" s="29">
        <v>50160000</v>
      </c>
      <c r="Z348" s="26">
        <v>700000</v>
      </c>
      <c r="AA348" s="26">
        <v>52800000</v>
      </c>
      <c r="AB348" s="19">
        <v>52800000</v>
      </c>
      <c r="AC348" s="29">
        <v>50160000</v>
      </c>
      <c r="AD348" s="26">
        <v>750000</v>
      </c>
      <c r="AE348" s="26">
        <v>52800000</v>
      </c>
      <c r="AF348" s="19">
        <v>52800000</v>
      </c>
      <c r="AG348" s="29">
        <v>50160000</v>
      </c>
      <c r="AH348" s="26">
        <v>800000</v>
      </c>
      <c r="AI348" s="26">
        <v>52800000</v>
      </c>
      <c r="AJ348" s="19">
        <v>52800000</v>
      </c>
      <c r="AK348" s="29">
        <v>50160000</v>
      </c>
      <c r="AL348" s="28">
        <v>14600000</v>
      </c>
      <c r="AM348">
        <v>31800000</v>
      </c>
      <c r="AN348">
        <v>52800000</v>
      </c>
    </row>
    <row r="349" spans="1:40" x14ac:dyDescent="0.2">
      <c r="A349" s="18">
        <v>44525</v>
      </c>
      <c r="B349" s="19">
        <v>0</v>
      </c>
      <c r="C349" s="19">
        <v>0</v>
      </c>
      <c r="D349" s="26" t="e">
        <v>#N/A</v>
      </c>
      <c r="E349" s="29" t="e">
        <v>#N/A</v>
      </c>
      <c r="F349" s="19">
        <v>450000</v>
      </c>
      <c r="G349" s="19">
        <v>52800000</v>
      </c>
      <c r="H349" s="19">
        <v>52800000</v>
      </c>
      <c r="I349" s="29">
        <v>50160000</v>
      </c>
      <c r="J349" s="19">
        <v>500000</v>
      </c>
      <c r="K349" s="19">
        <v>52800000</v>
      </c>
      <c r="L349" s="19">
        <v>52800000</v>
      </c>
      <c r="M349" s="29">
        <v>50160000</v>
      </c>
      <c r="N349" s="26">
        <v>550000</v>
      </c>
      <c r="O349" s="26">
        <v>52800000</v>
      </c>
      <c r="P349" s="19">
        <v>52800000</v>
      </c>
      <c r="Q349" s="29">
        <v>50160000</v>
      </c>
      <c r="R349" s="26">
        <v>600000</v>
      </c>
      <c r="S349" s="26">
        <v>52800000</v>
      </c>
      <c r="T349" s="19">
        <v>52800000</v>
      </c>
      <c r="U349" s="29">
        <v>50160000</v>
      </c>
      <c r="V349" s="26">
        <v>650000</v>
      </c>
      <c r="W349" s="26">
        <v>52800000</v>
      </c>
      <c r="X349" s="19">
        <v>52800000</v>
      </c>
      <c r="Y349" s="29">
        <v>50160000</v>
      </c>
      <c r="Z349" s="26">
        <v>700000</v>
      </c>
      <c r="AA349" s="26">
        <v>52800000</v>
      </c>
      <c r="AB349" s="19">
        <v>52800000</v>
      </c>
      <c r="AC349" s="29">
        <v>50160000</v>
      </c>
      <c r="AD349" s="26">
        <v>750000</v>
      </c>
      <c r="AE349" s="26">
        <v>52800000</v>
      </c>
      <c r="AF349" s="19">
        <v>52800000</v>
      </c>
      <c r="AG349" s="29">
        <v>50160000</v>
      </c>
      <c r="AH349" s="26">
        <v>800000</v>
      </c>
      <c r="AI349" s="26">
        <v>52800000</v>
      </c>
      <c r="AJ349" s="19">
        <v>52800000</v>
      </c>
      <c r="AK349" s="29">
        <v>50160000</v>
      </c>
      <c r="AL349" s="28">
        <v>14600000</v>
      </c>
      <c r="AM349">
        <v>31800000</v>
      </c>
      <c r="AN349">
        <v>52800000</v>
      </c>
    </row>
    <row r="350" spans="1:40" x14ac:dyDescent="0.2">
      <c r="A350" s="18">
        <v>44526</v>
      </c>
      <c r="B350" s="19">
        <v>0</v>
      </c>
      <c r="C350" s="19">
        <v>0</v>
      </c>
      <c r="D350" s="26" t="e">
        <v>#N/A</v>
      </c>
      <c r="E350" s="29" t="e">
        <v>#N/A</v>
      </c>
      <c r="F350" s="19">
        <v>450000</v>
      </c>
      <c r="G350" s="19">
        <v>52800000</v>
      </c>
      <c r="H350" s="19">
        <v>52800000</v>
      </c>
      <c r="I350" s="29">
        <v>50160000</v>
      </c>
      <c r="J350" s="19">
        <v>500000</v>
      </c>
      <c r="K350" s="19">
        <v>52800000</v>
      </c>
      <c r="L350" s="19">
        <v>52800000</v>
      </c>
      <c r="M350" s="29">
        <v>50160000</v>
      </c>
      <c r="N350" s="26">
        <v>550000</v>
      </c>
      <c r="O350" s="26">
        <v>52800000</v>
      </c>
      <c r="P350" s="19">
        <v>52800000</v>
      </c>
      <c r="Q350" s="29">
        <v>50160000</v>
      </c>
      <c r="R350" s="26">
        <v>600000</v>
      </c>
      <c r="S350" s="26">
        <v>52800000</v>
      </c>
      <c r="T350" s="19">
        <v>52800000</v>
      </c>
      <c r="U350" s="29">
        <v>50160000</v>
      </c>
      <c r="V350" s="26">
        <v>650000</v>
      </c>
      <c r="W350" s="26">
        <v>52800000</v>
      </c>
      <c r="X350" s="19">
        <v>52800000</v>
      </c>
      <c r="Y350" s="29">
        <v>50160000</v>
      </c>
      <c r="Z350" s="26">
        <v>700000</v>
      </c>
      <c r="AA350" s="26">
        <v>52800000</v>
      </c>
      <c r="AB350" s="19">
        <v>52800000</v>
      </c>
      <c r="AC350" s="29">
        <v>50160000</v>
      </c>
      <c r="AD350" s="26">
        <v>750000</v>
      </c>
      <c r="AE350" s="26">
        <v>52800000</v>
      </c>
      <c r="AF350" s="19">
        <v>52800000</v>
      </c>
      <c r="AG350" s="29">
        <v>50160000</v>
      </c>
      <c r="AH350" s="26">
        <v>800000</v>
      </c>
      <c r="AI350" s="26">
        <v>52800000</v>
      </c>
      <c r="AJ350" s="19">
        <v>52800000</v>
      </c>
      <c r="AK350" s="29">
        <v>50160000</v>
      </c>
      <c r="AL350" s="28">
        <v>14600000</v>
      </c>
      <c r="AM350">
        <v>31800000</v>
      </c>
      <c r="AN350">
        <v>52800000</v>
      </c>
    </row>
    <row r="351" spans="1:40" x14ac:dyDescent="0.2">
      <c r="A351" s="18">
        <v>44527</v>
      </c>
      <c r="B351" s="19">
        <v>0</v>
      </c>
      <c r="C351" s="19">
        <v>0</v>
      </c>
      <c r="D351" s="26" t="e">
        <v>#N/A</v>
      </c>
      <c r="E351" s="29" t="e">
        <v>#N/A</v>
      </c>
      <c r="F351" s="19">
        <v>450000</v>
      </c>
      <c r="G351" s="19">
        <v>52800000</v>
      </c>
      <c r="H351" s="19">
        <v>52800000</v>
      </c>
      <c r="I351" s="29">
        <v>50160000</v>
      </c>
      <c r="J351" s="19">
        <v>500000</v>
      </c>
      <c r="K351" s="19">
        <v>52800000</v>
      </c>
      <c r="L351" s="19">
        <v>52800000</v>
      </c>
      <c r="M351" s="29">
        <v>50160000</v>
      </c>
      <c r="N351" s="26">
        <v>550000</v>
      </c>
      <c r="O351" s="26">
        <v>52800000</v>
      </c>
      <c r="P351" s="19">
        <v>52800000</v>
      </c>
      <c r="Q351" s="29">
        <v>50160000</v>
      </c>
      <c r="R351" s="26">
        <v>600000</v>
      </c>
      <c r="S351" s="26">
        <v>52800000</v>
      </c>
      <c r="T351" s="19">
        <v>52800000</v>
      </c>
      <c r="U351" s="29">
        <v>50160000</v>
      </c>
      <c r="V351" s="26">
        <v>650000</v>
      </c>
      <c r="W351" s="26">
        <v>52800000</v>
      </c>
      <c r="X351" s="19">
        <v>52800000</v>
      </c>
      <c r="Y351" s="29">
        <v>50160000</v>
      </c>
      <c r="Z351" s="26">
        <v>700000</v>
      </c>
      <c r="AA351" s="26">
        <v>52800000</v>
      </c>
      <c r="AB351" s="19">
        <v>52800000</v>
      </c>
      <c r="AC351" s="29">
        <v>50160000</v>
      </c>
      <c r="AD351" s="26">
        <v>750000</v>
      </c>
      <c r="AE351" s="26">
        <v>52800000</v>
      </c>
      <c r="AF351" s="19">
        <v>52800000</v>
      </c>
      <c r="AG351" s="29">
        <v>50160000</v>
      </c>
      <c r="AH351" s="26">
        <v>800000</v>
      </c>
      <c r="AI351" s="26">
        <v>52800000</v>
      </c>
      <c r="AJ351" s="19">
        <v>52800000</v>
      </c>
      <c r="AK351" s="29">
        <v>50160000</v>
      </c>
      <c r="AL351" s="28">
        <v>14600000</v>
      </c>
      <c r="AM351">
        <v>31800000</v>
      </c>
      <c r="AN351">
        <v>52800000</v>
      </c>
    </row>
    <row r="352" spans="1:40" x14ac:dyDescent="0.2">
      <c r="A352" s="18">
        <v>44528</v>
      </c>
      <c r="B352" s="19">
        <v>0</v>
      </c>
      <c r="C352" s="19">
        <v>0</v>
      </c>
      <c r="D352" s="26" t="e">
        <v>#N/A</v>
      </c>
      <c r="E352" s="29" t="e">
        <v>#N/A</v>
      </c>
      <c r="F352" s="19">
        <v>450000</v>
      </c>
      <c r="G352" s="19">
        <v>52800000</v>
      </c>
      <c r="H352" s="19">
        <v>52800000</v>
      </c>
      <c r="I352" s="29">
        <v>50160000</v>
      </c>
      <c r="J352" s="19">
        <v>500000</v>
      </c>
      <c r="K352" s="19">
        <v>52800000</v>
      </c>
      <c r="L352" s="19">
        <v>52800000</v>
      </c>
      <c r="M352" s="29">
        <v>50160000</v>
      </c>
      <c r="N352" s="26">
        <v>550000</v>
      </c>
      <c r="O352" s="26">
        <v>52800000</v>
      </c>
      <c r="P352" s="19">
        <v>52800000</v>
      </c>
      <c r="Q352" s="29">
        <v>50160000</v>
      </c>
      <c r="R352" s="26">
        <v>600000</v>
      </c>
      <c r="S352" s="26">
        <v>52800000</v>
      </c>
      <c r="T352" s="19">
        <v>52800000</v>
      </c>
      <c r="U352" s="29">
        <v>50160000</v>
      </c>
      <c r="V352" s="26">
        <v>650000</v>
      </c>
      <c r="W352" s="26">
        <v>52800000</v>
      </c>
      <c r="X352" s="19">
        <v>52800000</v>
      </c>
      <c r="Y352" s="29">
        <v>50160000</v>
      </c>
      <c r="Z352" s="26">
        <v>700000</v>
      </c>
      <c r="AA352" s="26">
        <v>52800000</v>
      </c>
      <c r="AB352" s="19">
        <v>52800000</v>
      </c>
      <c r="AC352" s="29">
        <v>50160000</v>
      </c>
      <c r="AD352" s="26">
        <v>750000</v>
      </c>
      <c r="AE352" s="26">
        <v>52800000</v>
      </c>
      <c r="AF352" s="19">
        <v>52800000</v>
      </c>
      <c r="AG352" s="29">
        <v>50160000</v>
      </c>
      <c r="AH352" s="26">
        <v>800000</v>
      </c>
      <c r="AI352" s="26">
        <v>52800000</v>
      </c>
      <c r="AJ352" s="19">
        <v>52800000</v>
      </c>
      <c r="AK352" s="29">
        <v>50160000</v>
      </c>
      <c r="AL352" s="28">
        <v>14600000</v>
      </c>
      <c r="AM352">
        <v>31800000</v>
      </c>
      <c r="AN352">
        <v>52800000</v>
      </c>
    </row>
    <row r="353" spans="1:40" x14ac:dyDescent="0.2">
      <c r="A353" s="18">
        <v>44529</v>
      </c>
      <c r="B353" s="19">
        <v>0</v>
      </c>
      <c r="C353" s="19">
        <v>0</v>
      </c>
      <c r="D353" s="26" t="e">
        <v>#N/A</v>
      </c>
      <c r="E353" s="29" t="e">
        <v>#N/A</v>
      </c>
      <c r="F353" s="19">
        <v>450000</v>
      </c>
      <c r="G353" s="19">
        <v>52800000</v>
      </c>
      <c r="H353" s="19">
        <v>52800000</v>
      </c>
      <c r="I353" s="29">
        <v>50160000</v>
      </c>
      <c r="J353" s="19">
        <v>500000</v>
      </c>
      <c r="K353" s="19">
        <v>52800000</v>
      </c>
      <c r="L353" s="19">
        <v>52800000</v>
      </c>
      <c r="M353" s="29">
        <v>50160000</v>
      </c>
      <c r="N353" s="26">
        <v>550000</v>
      </c>
      <c r="O353" s="26">
        <v>52800000</v>
      </c>
      <c r="P353" s="19">
        <v>52800000</v>
      </c>
      <c r="Q353" s="29">
        <v>50160000</v>
      </c>
      <c r="R353" s="26">
        <v>600000</v>
      </c>
      <c r="S353" s="26">
        <v>52800000</v>
      </c>
      <c r="T353" s="19">
        <v>52800000</v>
      </c>
      <c r="U353" s="29">
        <v>50160000</v>
      </c>
      <c r="V353" s="26">
        <v>650000</v>
      </c>
      <c r="W353" s="26">
        <v>52800000</v>
      </c>
      <c r="X353" s="19">
        <v>52800000</v>
      </c>
      <c r="Y353" s="29">
        <v>50160000</v>
      </c>
      <c r="Z353" s="26">
        <v>700000</v>
      </c>
      <c r="AA353" s="26">
        <v>52800000</v>
      </c>
      <c r="AB353" s="19">
        <v>52800000</v>
      </c>
      <c r="AC353" s="29">
        <v>50160000</v>
      </c>
      <c r="AD353" s="26">
        <v>750000</v>
      </c>
      <c r="AE353" s="26">
        <v>52800000</v>
      </c>
      <c r="AF353" s="19">
        <v>52800000</v>
      </c>
      <c r="AG353" s="29">
        <v>50160000</v>
      </c>
      <c r="AH353" s="26">
        <v>800000</v>
      </c>
      <c r="AI353" s="26">
        <v>52800000</v>
      </c>
      <c r="AJ353" s="19">
        <v>52800000</v>
      </c>
      <c r="AK353" s="29">
        <v>50160000</v>
      </c>
      <c r="AL353" s="28">
        <v>14600000</v>
      </c>
      <c r="AM353">
        <v>31800000</v>
      </c>
      <c r="AN353">
        <v>52800000</v>
      </c>
    </row>
    <row r="354" spans="1:40" x14ac:dyDescent="0.2">
      <c r="A354" s="18">
        <v>44530</v>
      </c>
      <c r="B354" s="19">
        <v>0</v>
      </c>
      <c r="C354" s="19">
        <v>0</v>
      </c>
      <c r="D354" s="26" t="e">
        <v>#N/A</v>
      </c>
      <c r="E354" s="29" t="e">
        <v>#N/A</v>
      </c>
      <c r="F354" s="19">
        <v>450000</v>
      </c>
      <c r="G354" s="19">
        <v>52800000</v>
      </c>
      <c r="H354" s="19">
        <v>52800000</v>
      </c>
      <c r="I354" s="29">
        <v>50160000</v>
      </c>
      <c r="J354" s="19">
        <v>500000</v>
      </c>
      <c r="K354" s="19">
        <v>52800000</v>
      </c>
      <c r="L354" s="19">
        <v>52800000</v>
      </c>
      <c r="M354" s="29">
        <v>50160000</v>
      </c>
      <c r="N354" s="26">
        <v>550000</v>
      </c>
      <c r="O354" s="26">
        <v>52800000</v>
      </c>
      <c r="P354" s="19">
        <v>52800000</v>
      </c>
      <c r="Q354" s="29">
        <v>50160000</v>
      </c>
      <c r="R354" s="26">
        <v>600000</v>
      </c>
      <c r="S354" s="26">
        <v>52800000</v>
      </c>
      <c r="T354" s="19">
        <v>52800000</v>
      </c>
      <c r="U354" s="29">
        <v>50160000</v>
      </c>
      <c r="V354" s="26">
        <v>650000</v>
      </c>
      <c r="W354" s="26">
        <v>52800000</v>
      </c>
      <c r="X354" s="19">
        <v>52800000</v>
      </c>
      <c r="Y354" s="29">
        <v>50160000</v>
      </c>
      <c r="Z354" s="26">
        <v>700000</v>
      </c>
      <c r="AA354" s="26">
        <v>52800000</v>
      </c>
      <c r="AB354" s="19">
        <v>52800000</v>
      </c>
      <c r="AC354" s="29">
        <v>50160000</v>
      </c>
      <c r="AD354" s="26">
        <v>750000</v>
      </c>
      <c r="AE354" s="26">
        <v>52800000</v>
      </c>
      <c r="AF354" s="19">
        <v>52800000</v>
      </c>
      <c r="AG354" s="29">
        <v>50160000</v>
      </c>
      <c r="AH354" s="26">
        <v>800000</v>
      </c>
      <c r="AI354" s="26">
        <v>52800000</v>
      </c>
      <c r="AJ354" s="19">
        <v>52800000</v>
      </c>
      <c r="AK354" s="29">
        <v>50160000</v>
      </c>
      <c r="AL354" s="28">
        <v>14600000</v>
      </c>
      <c r="AM354">
        <v>31800000</v>
      </c>
      <c r="AN354">
        <v>52800000</v>
      </c>
    </row>
    <row r="355" spans="1:40" x14ac:dyDescent="0.2">
      <c r="A355" s="18">
        <v>44531</v>
      </c>
      <c r="B355" s="19">
        <v>0</v>
      </c>
      <c r="C355" s="19">
        <v>0</v>
      </c>
      <c r="D355" s="26" t="e">
        <v>#N/A</v>
      </c>
      <c r="E355" s="29" t="e">
        <v>#N/A</v>
      </c>
      <c r="F355" s="19">
        <v>450000</v>
      </c>
      <c r="G355" s="19">
        <v>52800000</v>
      </c>
      <c r="H355" s="19">
        <v>52800000</v>
      </c>
      <c r="I355" s="29">
        <v>50160000</v>
      </c>
      <c r="J355" s="19">
        <v>500000</v>
      </c>
      <c r="K355" s="19">
        <v>52800000</v>
      </c>
      <c r="L355" s="19">
        <v>52800000</v>
      </c>
      <c r="M355" s="29">
        <v>50160000</v>
      </c>
      <c r="N355" s="26">
        <v>550000</v>
      </c>
      <c r="O355" s="26">
        <v>52800000</v>
      </c>
      <c r="P355" s="19">
        <v>52800000</v>
      </c>
      <c r="Q355" s="29">
        <v>50160000</v>
      </c>
      <c r="R355" s="26">
        <v>600000</v>
      </c>
      <c r="S355" s="26">
        <v>52800000</v>
      </c>
      <c r="T355" s="19">
        <v>52800000</v>
      </c>
      <c r="U355" s="29">
        <v>50160000</v>
      </c>
      <c r="V355" s="26">
        <v>650000</v>
      </c>
      <c r="W355" s="26">
        <v>52800000</v>
      </c>
      <c r="X355" s="19">
        <v>52800000</v>
      </c>
      <c r="Y355" s="29">
        <v>50160000</v>
      </c>
      <c r="Z355" s="26">
        <v>700000</v>
      </c>
      <c r="AA355" s="26">
        <v>52800000</v>
      </c>
      <c r="AB355" s="19">
        <v>52800000</v>
      </c>
      <c r="AC355" s="29">
        <v>50160000</v>
      </c>
      <c r="AD355" s="26">
        <v>750000</v>
      </c>
      <c r="AE355" s="26">
        <v>52800000</v>
      </c>
      <c r="AF355" s="19">
        <v>52800000</v>
      </c>
      <c r="AG355" s="29">
        <v>50160000</v>
      </c>
      <c r="AH355" s="26">
        <v>800000</v>
      </c>
      <c r="AI355" s="26">
        <v>52800000</v>
      </c>
      <c r="AJ355" s="19">
        <v>52800000</v>
      </c>
      <c r="AK355" s="29">
        <v>50160000</v>
      </c>
      <c r="AL355" s="28">
        <v>14600000</v>
      </c>
      <c r="AM355">
        <v>31800000</v>
      </c>
      <c r="AN355">
        <v>52800000</v>
      </c>
    </row>
    <row r="356" spans="1:40" x14ac:dyDescent="0.2">
      <c r="A356" s="18">
        <v>44532</v>
      </c>
      <c r="B356" s="19">
        <v>0</v>
      </c>
      <c r="C356" s="19">
        <v>0</v>
      </c>
      <c r="D356" s="26" t="e">
        <v>#N/A</v>
      </c>
      <c r="E356" s="29" t="e">
        <v>#N/A</v>
      </c>
      <c r="F356" s="19">
        <v>450000</v>
      </c>
      <c r="G356" s="19">
        <v>52800000</v>
      </c>
      <c r="H356" s="19">
        <v>52800000</v>
      </c>
      <c r="I356" s="29">
        <v>50160000</v>
      </c>
      <c r="J356" s="19">
        <v>500000</v>
      </c>
      <c r="K356" s="19">
        <v>52800000</v>
      </c>
      <c r="L356" s="19">
        <v>52800000</v>
      </c>
      <c r="M356" s="29">
        <v>50160000</v>
      </c>
      <c r="N356" s="26">
        <v>550000</v>
      </c>
      <c r="O356" s="26">
        <v>52800000</v>
      </c>
      <c r="P356" s="19">
        <v>52800000</v>
      </c>
      <c r="Q356" s="29">
        <v>50160000</v>
      </c>
      <c r="R356" s="26">
        <v>600000</v>
      </c>
      <c r="S356" s="26">
        <v>52800000</v>
      </c>
      <c r="T356" s="19">
        <v>52800000</v>
      </c>
      <c r="U356" s="29">
        <v>50160000</v>
      </c>
      <c r="V356" s="26">
        <v>650000</v>
      </c>
      <c r="W356" s="26">
        <v>52800000</v>
      </c>
      <c r="X356" s="19">
        <v>52800000</v>
      </c>
      <c r="Y356" s="29">
        <v>50160000</v>
      </c>
      <c r="Z356" s="26">
        <v>700000</v>
      </c>
      <c r="AA356" s="26">
        <v>52800000</v>
      </c>
      <c r="AB356" s="19">
        <v>52800000</v>
      </c>
      <c r="AC356" s="29">
        <v>50160000</v>
      </c>
      <c r="AD356" s="26">
        <v>750000</v>
      </c>
      <c r="AE356" s="26">
        <v>52800000</v>
      </c>
      <c r="AF356" s="19">
        <v>52800000</v>
      </c>
      <c r="AG356" s="29">
        <v>50160000</v>
      </c>
      <c r="AH356" s="26">
        <v>800000</v>
      </c>
      <c r="AI356" s="26">
        <v>52800000</v>
      </c>
      <c r="AJ356" s="19">
        <v>52800000</v>
      </c>
      <c r="AK356" s="29">
        <v>50160000</v>
      </c>
      <c r="AL356" s="28">
        <v>14600000</v>
      </c>
      <c r="AM356">
        <v>31800000</v>
      </c>
      <c r="AN356">
        <v>52800000</v>
      </c>
    </row>
    <row r="357" spans="1:40" x14ac:dyDescent="0.2">
      <c r="A357" s="18">
        <v>44533</v>
      </c>
      <c r="B357" s="19">
        <v>0</v>
      </c>
      <c r="C357" s="19">
        <v>0</v>
      </c>
      <c r="D357" s="26" t="e">
        <v>#N/A</v>
      </c>
      <c r="E357" s="29" t="e">
        <v>#N/A</v>
      </c>
      <c r="F357" s="19">
        <v>450000</v>
      </c>
      <c r="G357" s="19">
        <v>52800000</v>
      </c>
      <c r="H357" s="19">
        <v>52800000</v>
      </c>
      <c r="I357" s="29">
        <v>50160000</v>
      </c>
      <c r="J357" s="19">
        <v>500000</v>
      </c>
      <c r="K357" s="19">
        <v>52800000</v>
      </c>
      <c r="L357" s="19">
        <v>52800000</v>
      </c>
      <c r="M357" s="29">
        <v>50160000</v>
      </c>
      <c r="N357" s="26">
        <v>550000</v>
      </c>
      <c r="O357" s="26">
        <v>52800000</v>
      </c>
      <c r="P357" s="19">
        <v>52800000</v>
      </c>
      <c r="Q357" s="29">
        <v>50160000</v>
      </c>
      <c r="R357" s="26">
        <v>600000</v>
      </c>
      <c r="S357" s="26">
        <v>52800000</v>
      </c>
      <c r="T357" s="19">
        <v>52800000</v>
      </c>
      <c r="U357" s="29">
        <v>50160000</v>
      </c>
      <c r="V357" s="26">
        <v>650000</v>
      </c>
      <c r="W357" s="26">
        <v>52800000</v>
      </c>
      <c r="X357" s="19">
        <v>52800000</v>
      </c>
      <c r="Y357" s="29">
        <v>50160000</v>
      </c>
      <c r="Z357" s="26">
        <v>700000</v>
      </c>
      <c r="AA357" s="26">
        <v>52800000</v>
      </c>
      <c r="AB357" s="19">
        <v>52800000</v>
      </c>
      <c r="AC357" s="29">
        <v>50160000</v>
      </c>
      <c r="AD357" s="26">
        <v>750000</v>
      </c>
      <c r="AE357" s="26">
        <v>52800000</v>
      </c>
      <c r="AF357" s="19">
        <v>52800000</v>
      </c>
      <c r="AG357" s="29">
        <v>50160000</v>
      </c>
      <c r="AH357" s="26">
        <v>800000</v>
      </c>
      <c r="AI357" s="26">
        <v>52800000</v>
      </c>
      <c r="AJ357" s="19">
        <v>52800000</v>
      </c>
      <c r="AK357" s="29">
        <v>50160000</v>
      </c>
      <c r="AL357" s="28">
        <v>14600000</v>
      </c>
      <c r="AM357">
        <v>31800000</v>
      </c>
      <c r="AN357">
        <v>52800000</v>
      </c>
    </row>
    <row r="358" spans="1:40" x14ac:dyDescent="0.2">
      <c r="A358" s="18">
        <v>44534</v>
      </c>
      <c r="B358" s="19">
        <v>0</v>
      </c>
      <c r="C358" s="19">
        <v>0</v>
      </c>
      <c r="D358" s="26" t="e">
        <v>#N/A</v>
      </c>
      <c r="E358" s="29" t="e">
        <v>#N/A</v>
      </c>
      <c r="F358" s="19">
        <v>450000</v>
      </c>
      <c r="G358" s="19">
        <v>52800000</v>
      </c>
      <c r="H358" s="19">
        <v>52800000</v>
      </c>
      <c r="I358" s="29">
        <v>50160000</v>
      </c>
      <c r="J358" s="19">
        <v>500000</v>
      </c>
      <c r="K358" s="19">
        <v>52800000</v>
      </c>
      <c r="L358" s="19">
        <v>52800000</v>
      </c>
      <c r="M358" s="29">
        <v>50160000</v>
      </c>
      <c r="N358" s="26">
        <v>550000</v>
      </c>
      <c r="O358" s="26">
        <v>52800000</v>
      </c>
      <c r="P358" s="19">
        <v>52800000</v>
      </c>
      <c r="Q358" s="29">
        <v>50160000</v>
      </c>
      <c r="R358" s="26">
        <v>600000</v>
      </c>
      <c r="S358" s="26">
        <v>52800000</v>
      </c>
      <c r="T358" s="19">
        <v>52800000</v>
      </c>
      <c r="U358" s="29">
        <v>50160000</v>
      </c>
      <c r="V358" s="26">
        <v>650000</v>
      </c>
      <c r="W358" s="26">
        <v>52800000</v>
      </c>
      <c r="X358" s="19">
        <v>52800000</v>
      </c>
      <c r="Y358" s="29">
        <v>50160000</v>
      </c>
      <c r="Z358" s="26">
        <v>700000</v>
      </c>
      <c r="AA358" s="26">
        <v>52800000</v>
      </c>
      <c r="AB358" s="19">
        <v>52800000</v>
      </c>
      <c r="AC358" s="29">
        <v>50160000</v>
      </c>
      <c r="AD358" s="26">
        <v>750000</v>
      </c>
      <c r="AE358" s="26">
        <v>52800000</v>
      </c>
      <c r="AF358" s="19">
        <v>52800000</v>
      </c>
      <c r="AG358" s="29">
        <v>50160000</v>
      </c>
      <c r="AH358" s="26">
        <v>800000</v>
      </c>
      <c r="AI358" s="26">
        <v>52800000</v>
      </c>
      <c r="AJ358" s="19">
        <v>52800000</v>
      </c>
      <c r="AK358" s="29">
        <v>50160000</v>
      </c>
      <c r="AL358" s="28">
        <v>14600000</v>
      </c>
      <c r="AM358">
        <v>31800000</v>
      </c>
      <c r="AN358">
        <v>52800000</v>
      </c>
    </row>
    <row r="359" spans="1:40" x14ac:dyDescent="0.2">
      <c r="A359" s="18">
        <v>44535</v>
      </c>
      <c r="B359" s="19">
        <v>0</v>
      </c>
      <c r="C359" s="19">
        <v>0</v>
      </c>
      <c r="D359" s="26" t="e">
        <v>#N/A</v>
      </c>
      <c r="E359" s="29" t="e">
        <v>#N/A</v>
      </c>
      <c r="F359" s="19">
        <v>450000</v>
      </c>
      <c r="G359" s="19">
        <v>52800000</v>
      </c>
      <c r="H359" s="19">
        <v>52800000</v>
      </c>
      <c r="I359" s="29">
        <v>50160000</v>
      </c>
      <c r="J359" s="19">
        <v>500000</v>
      </c>
      <c r="K359" s="19">
        <v>52800000</v>
      </c>
      <c r="L359" s="19">
        <v>52800000</v>
      </c>
      <c r="M359" s="29">
        <v>50160000</v>
      </c>
      <c r="N359" s="26">
        <v>550000</v>
      </c>
      <c r="O359" s="26">
        <v>52800000</v>
      </c>
      <c r="P359" s="19">
        <v>52800000</v>
      </c>
      <c r="Q359" s="29">
        <v>50160000</v>
      </c>
      <c r="R359" s="26">
        <v>600000</v>
      </c>
      <c r="S359" s="26">
        <v>52800000</v>
      </c>
      <c r="T359" s="19">
        <v>52800000</v>
      </c>
      <c r="U359" s="29">
        <v>50160000</v>
      </c>
      <c r="V359" s="26">
        <v>650000</v>
      </c>
      <c r="W359" s="26">
        <v>52800000</v>
      </c>
      <c r="X359" s="19">
        <v>52800000</v>
      </c>
      <c r="Y359" s="29">
        <v>50160000</v>
      </c>
      <c r="Z359" s="26">
        <v>700000</v>
      </c>
      <c r="AA359" s="26">
        <v>52800000</v>
      </c>
      <c r="AB359" s="19">
        <v>52800000</v>
      </c>
      <c r="AC359" s="29">
        <v>50160000</v>
      </c>
      <c r="AD359" s="26">
        <v>750000</v>
      </c>
      <c r="AE359" s="26">
        <v>52800000</v>
      </c>
      <c r="AF359" s="19">
        <v>52800000</v>
      </c>
      <c r="AG359" s="29">
        <v>50160000</v>
      </c>
      <c r="AH359" s="26">
        <v>800000</v>
      </c>
      <c r="AI359" s="26">
        <v>52800000</v>
      </c>
      <c r="AJ359" s="19">
        <v>52800000</v>
      </c>
      <c r="AK359" s="29">
        <v>50160000</v>
      </c>
      <c r="AL359" s="28">
        <v>14600000</v>
      </c>
      <c r="AM359">
        <v>31800000</v>
      </c>
      <c r="AN359">
        <v>52800000</v>
      </c>
    </row>
    <row r="360" spans="1:40" x14ac:dyDescent="0.2">
      <c r="A360" s="18">
        <v>44536</v>
      </c>
      <c r="B360" s="19">
        <v>0</v>
      </c>
      <c r="C360" s="19">
        <v>0</v>
      </c>
      <c r="D360" s="26" t="e">
        <v>#N/A</v>
      </c>
      <c r="E360" s="29" t="e">
        <v>#N/A</v>
      </c>
      <c r="F360" s="19">
        <v>450000</v>
      </c>
      <c r="G360" s="19">
        <v>52800000</v>
      </c>
      <c r="H360" s="19">
        <v>52800000</v>
      </c>
      <c r="I360" s="29">
        <v>50160000</v>
      </c>
      <c r="J360" s="19">
        <v>500000</v>
      </c>
      <c r="K360" s="19">
        <v>52800000</v>
      </c>
      <c r="L360" s="19">
        <v>52800000</v>
      </c>
      <c r="M360" s="29">
        <v>50160000</v>
      </c>
      <c r="N360" s="26">
        <v>550000</v>
      </c>
      <c r="O360" s="26">
        <v>52800000</v>
      </c>
      <c r="P360" s="19">
        <v>52800000</v>
      </c>
      <c r="Q360" s="29">
        <v>50160000</v>
      </c>
      <c r="R360" s="26">
        <v>600000</v>
      </c>
      <c r="S360" s="26">
        <v>52800000</v>
      </c>
      <c r="T360" s="19">
        <v>52800000</v>
      </c>
      <c r="U360" s="29">
        <v>50160000</v>
      </c>
      <c r="V360" s="26">
        <v>650000</v>
      </c>
      <c r="W360" s="26">
        <v>52800000</v>
      </c>
      <c r="X360" s="19">
        <v>52800000</v>
      </c>
      <c r="Y360" s="29">
        <v>50160000</v>
      </c>
      <c r="Z360" s="26">
        <v>700000</v>
      </c>
      <c r="AA360" s="26">
        <v>52800000</v>
      </c>
      <c r="AB360" s="19">
        <v>52800000</v>
      </c>
      <c r="AC360" s="29">
        <v>50160000</v>
      </c>
      <c r="AD360" s="26">
        <v>750000</v>
      </c>
      <c r="AE360" s="26">
        <v>52800000</v>
      </c>
      <c r="AF360" s="19">
        <v>52800000</v>
      </c>
      <c r="AG360" s="29">
        <v>50160000</v>
      </c>
      <c r="AH360" s="26">
        <v>800000</v>
      </c>
      <c r="AI360" s="26">
        <v>52800000</v>
      </c>
      <c r="AJ360" s="19">
        <v>52800000</v>
      </c>
      <c r="AK360" s="29">
        <v>50160000</v>
      </c>
      <c r="AL360" s="28">
        <v>14600000</v>
      </c>
      <c r="AM360">
        <v>31800000</v>
      </c>
      <c r="AN360">
        <v>52800000</v>
      </c>
    </row>
    <row r="361" spans="1:40" x14ac:dyDescent="0.2">
      <c r="A361" s="18">
        <v>44537</v>
      </c>
      <c r="B361" s="19">
        <v>0</v>
      </c>
      <c r="C361" s="19">
        <v>0</v>
      </c>
      <c r="D361" s="26" t="e">
        <v>#N/A</v>
      </c>
      <c r="E361" s="29" t="e">
        <v>#N/A</v>
      </c>
      <c r="F361" s="19">
        <v>450000</v>
      </c>
      <c r="G361" s="19">
        <v>52800000</v>
      </c>
      <c r="H361" s="19">
        <v>52800000</v>
      </c>
      <c r="I361" s="29">
        <v>50160000</v>
      </c>
      <c r="J361" s="19">
        <v>500000</v>
      </c>
      <c r="K361" s="19">
        <v>52800000</v>
      </c>
      <c r="L361" s="19">
        <v>52800000</v>
      </c>
      <c r="M361" s="29">
        <v>50160000</v>
      </c>
      <c r="N361" s="26">
        <v>550000</v>
      </c>
      <c r="O361" s="26">
        <v>52800000</v>
      </c>
      <c r="P361" s="19">
        <v>52800000</v>
      </c>
      <c r="Q361" s="29">
        <v>50160000</v>
      </c>
      <c r="R361" s="26">
        <v>600000</v>
      </c>
      <c r="S361" s="26">
        <v>52800000</v>
      </c>
      <c r="T361" s="19">
        <v>52800000</v>
      </c>
      <c r="U361" s="29">
        <v>50160000</v>
      </c>
      <c r="V361" s="26">
        <v>650000</v>
      </c>
      <c r="W361" s="26">
        <v>52800000</v>
      </c>
      <c r="X361" s="19">
        <v>52800000</v>
      </c>
      <c r="Y361" s="29">
        <v>50160000</v>
      </c>
      <c r="Z361" s="26">
        <v>700000</v>
      </c>
      <c r="AA361" s="26">
        <v>52800000</v>
      </c>
      <c r="AB361" s="19">
        <v>52800000</v>
      </c>
      <c r="AC361" s="29">
        <v>50160000</v>
      </c>
      <c r="AD361" s="26">
        <v>750000</v>
      </c>
      <c r="AE361" s="26">
        <v>52800000</v>
      </c>
      <c r="AF361" s="19">
        <v>52800000</v>
      </c>
      <c r="AG361" s="29">
        <v>50160000</v>
      </c>
      <c r="AH361" s="26">
        <v>800000</v>
      </c>
      <c r="AI361" s="26">
        <v>52800000</v>
      </c>
      <c r="AJ361" s="19">
        <v>52800000</v>
      </c>
      <c r="AK361" s="29">
        <v>50160000</v>
      </c>
      <c r="AL361" s="28">
        <v>14600000</v>
      </c>
      <c r="AM361">
        <v>31800000</v>
      </c>
      <c r="AN361">
        <v>52800000</v>
      </c>
    </row>
    <row r="362" spans="1:40" x14ac:dyDescent="0.2">
      <c r="A362" s="18">
        <v>44538</v>
      </c>
      <c r="B362" s="19">
        <v>0</v>
      </c>
      <c r="C362" s="19">
        <v>0</v>
      </c>
      <c r="D362" s="26" t="e">
        <v>#N/A</v>
      </c>
      <c r="E362" s="29" t="e">
        <v>#N/A</v>
      </c>
      <c r="F362" s="19">
        <v>450000</v>
      </c>
      <c r="G362" s="19">
        <v>52800000</v>
      </c>
      <c r="H362" s="19">
        <v>52800000</v>
      </c>
      <c r="I362" s="29">
        <v>50160000</v>
      </c>
      <c r="J362" s="19">
        <v>500000</v>
      </c>
      <c r="K362" s="19">
        <v>52800000</v>
      </c>
      <c r="L362" s="19">
        <v>52800000</v>
      </c>
      <c r="M362" s="29">
        <v>50160000</v>
      </c>
      <c r="N362" s="26">
        <v>550000</v>
      </c>
      <c r="O362" s="26">
        <v>52800000</v>
      </c>
      <c r="P362" s="19">
        <v>52800000</v>
      </c>
      <c r="Q362" s="29">
        <v>50160000</v>
      </c>
      <c r="R362" s="26">
        <v>600000</v>
      </c>
      <c r="S362" s="26">
        <v>52800000</v>
      </c>
      <c r="T362" s="19">
        <v>52800000</v>
      </c>
      <c r="U362" s="29">
        <v>50160000</v>
      </c>
      <c r="V362" s="26">
        <v>650000</v>
      </c>
      <c r="W362" s="26">
        <v>52800000</v>
      </c>
      <c r="X362" s="19">
        <v>52800000</v>
      </c>
      <c r="Y362" s="29">
        <v>50160000</v>
      </c>
      <c r="Z362" s="26">
        <v>700000</v>
      </c>
      <c r="AA362" s="26">
        <v>52800000</v>
      </c>
      <c r="AB362" s="19">
        <v>52800000</v>
      </c>
      <c r="AC362" s="29">
        <v>50160000</v>
      </c>
      <c r="AD362" s="26">
        <v>750000</v>
      </c>
      <c r="AE362" s="26">
        <v>52800000</v>
      </c>
      <c r="AF362" s="19">
        <v>52800000</v>
      </c>
      <c r="AG362" s="29">
        <v>50160000</v>
      </c>
      <c r="AH362" s="26">
        <v>800000</v>
      </c>
      <c r="AI362" s="26">
        <v>52800000</v>
      </c>
      <c r="AJ362" s="19">
        <v>52800000</v>
      </c>
      <c r="AK362" s="29">
        <v>50160000</v>
      </c>
      <c r="AL362" s="28">
        <v>14600000</v>
      </c>
      <c r="AM362">
        <v>31800000</v>
      </c>
      <c r="AN362">
        <v>52800000</v>
      </c>
    </row>
    <row r="363" spans="1:40" x14ac:dyDescent="0.2">
      <c r="A363" s="18">
        <v>44539</v>
      </c>
      <c r="B363" s="19">
        <v>0</v>
      </c>
      <c r="C363" s="19">
        <v>0</v>
      </c>
      <c r="D363" s="26" t="e">
        <v>#N/A</v>
      </c>
      <c r="E363" s="29" t="e">
        <v>#N/A</v>
      </c>
      <c r="F363" s="19">
        <v>450000</v>
      </c>
      <c r="G363" s="19">
        <v>52800000</v>
      </c>
      <c r="H363" s="19">
        <v>52800000</v>
      </c>
      <c r="I363" s="29">
        <v>50160000</v>
      </c>
      <c r="J363" s="19">
        <v>500000</v>
      </c>
      <c r="K363" s="19">
        <v>52800000</v>
      </c>
      <c r="L363" s="19">
        <v>52800000</v>
      </c>
      <c r="M363" s="29">
        <v>50160000</v>
      </c>
      <c r="N363" s="26">
        <v>550000</v>
      </c>
      <c r="O363" s="26">
        <v>52800000</v>
      </c>
      <c r="P363" s="19">
        <v>52800000</v>
      </c>
      <c r="Q363" s="29">
        <v>50160000</v>
      </c>
      <c r="R363" s="26">
        <v>600000</v>
      </c>
      <c r="S363" s="26">
        <v>52800000</v>
      </c>
      <c r="T363" s="19">
        <v>52800000</v>
      </c>
      <c r="U363" s="29">
        <v>50160000</v>
      </c>
      <c r="V363" s="26">
        <v>650000</v>
      </c>
      <c r="W363" s="26">
        <v>52800000</v>
      </c>
      <c r="X363" s="19">
        <v>52800000</v>
      </c>
      <c r="Y363" s="29">
        <v>50160000</v>
      </c>
      <c r="Z363" s="26">
        <v>700000</v>
      </c>
      <c r="AA363" s="26">
        <v>52800000</v>
      </c>
      <c r="AB363" s="19">
        <v>52800000</v>
      </c>
      <c r="AC363" s="29">
        <v>50160000</v>
      </c>
      <c r="AD363" s="26">
        <v>750000</v>
      </c>
      <c r="AE363" s="26">
        <v>52800000</v>
      </c>
      <c r="AF363" s="19">
        <v>52800000</v>
      </c>
      <c r="AG363" s="29">
        <v>50160000</v>
      </c>
      <c r="AH363" s="26">
        <v>800000</v>
      </c>
      <c r="AI363" s="26">
        <v>52800000</v>
      </c>
      <c r="AJ363" s="19">
        <v>52800000</v>
      </c>
      <c r="AK363" s="29">
        <v>50160000</v>
      </c>
      <c r="AL363" s="28">
        <v>14600000</v>
      </c>
      <c r="AM363">
        <v>31800000</v>
      </c>
      <c r="AN363">
        <v>52800000</v>
      </c>
    </row>
    <row r="364" spans="1:40" x14ac:dyDescent="0.2">
      <c r="A364" s="18">
        <v>44540</v>
      </c>
      <c r="B364" s="19">
        <v>0</v>
      </c>
      <c r="C364" s="19">
        <v>0</v>
      </c>
      <c r="D364" s="26" t="e">
        <v>#N/A</v>
      </c>
      <c r="E364" s="29" t="e">
        <v>#N/A</v>
      </c>
      <c r="F364" s="19">
        <v>450000</v>
      </c>
      <c r="G364" s="19">
        <v>52800000</v>
      </c>
      <c r="H364" s="19">
        <v>52800000</v>
      </c>
      <c r="I364" s="29">
        <v>50160000</v>
      </c>
      <c r="J364" s="19">
        <v>500000</v>
      </c>
      <c r="K364" s="19">
        <v>52800000</v>
      </c>
      <c r="L364" s="19">
        <v>52800000</v>
      </c>
      <c r="M364" s="29">
        <v>50160000</v>
      </c>
      <c r="N364" s="26">
        <v>550000</v>
      </c>
      <c r="O364" s="26">
        <v>52800000</v>
      </c>
      <c r="P364" s="19">
        <v>52800000</v>
      </c>
      <c r="Q364" s="29">
        <v>50160000</v>
      </c>
      <c r="R364" s="26">
        <v>600000</v>
      </c>
      <c r="S364" s="26">
        <v>52800000</v>
      </c>
      <c r="T364" s="19">
        <v>52800000</v>
      </c>
      <c r="U364" s="29">
        <v>50160000</v>
      </c>
      <c r="V364" s="26">
        <v>650000</v>
      </c>
      <c r="W364" s="26">
        <v>52800000</v>
      </c>
      <c r="X364" s="19">
        <v>52800000</v>
      </c>
      <c r="Y364" s="29">
        <v>50160000</v>
      </c>
      <c r="Z364" s="26">
        <v>700000</v>
      </c>
      <c r="AA364" s="26">
        <v>52800000</v>
      </c>
      <c r="AB364" s="19">
        <v>52800000</v>
      </c>
      <c r="AC364" s="29">
        <v>50160000</v>
      </c>
      <c r="AD364" s="26">
        <v>750000</v>
      </c>
      <c r="AE364" s="26">
        <v>52800000</v>
      </c>
      <c r="AF364" s="19">
        <v>52800000</v>
      </c>
      <c r="AG364" s="29">
        <v>50160000</v>
      </c>
      <c r="AH364" s="26">
        <v>800000</v>
      </c>
      <c r="AI364" s="26">
        <v>52800000</v>
      </c>
      <c r="AJ364" s="19">
        <v>52800000</v>
      </c>
      <c r="AK364" s="29">
        <v>50160000</v>
      </c>
      <c r="AL364" s="28">
        <v>14600000</v>
      </c>
      <c r="AM364">
        <v>31800000</v>
      </c>
      <c r="AN364">
        <v>52800000</v>
      </c>
    </row>
    <row r="365" spans="1:40" x14ac:dyDescent="0.2">
      <c r="A365" s="18">
        <v>44541</v>
      </c>
      <c r="B365" s="19">
        <v>0</v>
      </c>
      <c r="C365" s="19">
        <v>0</v>
      </c>
      <c r="D365" s="26" t="e">
        <v>#N/A</v>
      </c>
      <c r="E365" s="29" t="e">
        <v>#N/A</v>
      </c>
      <c r="F365" s="19">
        <v>450000</v>
      </c>
      <c r="G365" s="19">
        <v>52800000</v>
      </c>
      <c r="H365" s="19">
        <v>52800000</v>
      </c>
      <c r="I365" s="29">
        <v>50160000</v>
      </c>
      <c r="J365" s="19">
        <v>500000</v>
      </c>
      <c r="K365" s="19">
        <v>52800000</v>
      </c>
      <c r="L365" s="19">
        <v>52800000</v>
      </c>
      <c r="M365" s="29">
        <v>50160000</v>
      </c>
      <c r="N365" s="26">
        <v>550000</v>
      </c>
      <c r="O365" s="26">
        <v>52800000</v>
      </c>
      <c r="P365" s="19">
        <v>52800000</v>
      </c>
      <c r="Q365" s="29">
        <v>50160000</v>
      </c>
      <c r="R365" s="26">
        <v>600000</v>
      </c>
      <c r="S365" s="26">
        <v>52800000</v>
      </c>
      <c r="T365" s="19">
        <v>52800000</v>
      </c>
      <c r="U365" s="29">
        <v>50160000</v>
      </c>
      <c r="V365" s="26">
        <v>650000</v>
      </c>
      <c r="W365" s="26">
        <v>52800000</v>
      </c>
      <c r="X365" s="19">
        <v>52800000</v>
      </c>
      <c r="Y365" s="29">
        <v>50160000</v>
      </c>
      <c r="Z365" s="26">
        <v>700000</v>
      </c>
      <c r="AA365" s="26">
        <v>52800000</v>
      </c>
      <c r="AB365" s="19">
        <v>52800000</v>
      </c>
      <c r="AC365" s="29">
        <v>50160000</v>
      </c>
      <c r="AD365" s="26">
        <v>750000</v>
      </c>
      <c r="AE365" s="26">
        <v>52800000</v>
      </c>
      <c r="AF365" s="19">
        <v>52800000</v>
      </c>
      <c r="AG365" s="29">
        <v>50160000</v>
      </c>
      <c r="AH365" s="26">
        <v>800000</v>
      </c>
      <c r="AI365" s="26">
        <v>52800000</v>
      </c>
      <c r="AJ365" s="19">
        <v>52800000</v>
      </c>
      <c r="AK365" s="29">
        <v>50160000</v>
      </c>
      <c r="AL365" s="28">
        <v>14600000</v>
      </c>
      <c r="AM365">
        <v>31800000</v>
      </c>
      <c r="AN365">
        <v>52800000</v>
      </c>
    </row>
    <row r="366" spans="1:40" x14ac:dyDescent="0.2">
      <c r="A366" s="18">
        <v>44542</v>
      </c>
      <c r="B366" s="19">
        <v>0</v>
      </c>
      <c r="C366" s="19">
        <v>0</v>
      </c>
      <c r="D366" s="26" t="e">
        <v>#N/A</v>
      </c>
      <c r="E366" s="29" t="e">
        <v>#N/A</v>
      </c>
      <c r="F366" s="19">
        <v>450000</v>
      </c>
      <c r="G366" s="19">
        <v>52800000</v>
      </c>
      <c r="H366" s="19">
        <v>52800000</v>
      </c>
      <c r="I366" s="29">
        <v>50160000</v>
      </c>
      <c r="J366" s="19">
        <v>500000</v>
      </c>
      <c r="K366" s="19">
        <v>52800000</v>
      </c>
      <c r="L366" s="19">
        <v>52800000</v>
      </c>
      <c r="M366" s="29">
        <v>50160000</v>
      </c>
      <c r="N366" s="26">
        <v>550000</v>
      </c>
      <c r="O366" s="26">
        <v>52800000</v>
      </c>
      <c r="P366" s="19">
        <v>52800000</v>
      </c>
      <c r="Q366" s="29">
        <v>50160000</v>
      </c>
      <c r="R366" s="26">
        <v>600000</v>
      </c>
      <c r="S366" s="26">
        <v>52800000</v>
      </c>
      <c r="T366" s="19">
        <v>52800000</v>
      </c>
      <c r="U366" s="29">
        <v>50160000</v>
      </c>
      <c r="V366" s="26">
        <v>650000</v>
      </c>
      <c r="W366" s="26">
        <v>52800000</v>
      </c>
      <c r="X366" s="19">
        <v>52800000</v>
      </c>
      <c r="Y366" s="29">
        <v>50160000</v>
      </c>
      <c r="Z366" s="26">
        <v>700000</v>
      </c>
      <c r="AA366" s="26">
        <v>52800000</v>
      </c>
      <c r="AB366" s="19">
        <v>52800000</v>
      </c>
      <c r="AC366" s="29">
        <v>50160000</v>
      </c>
      <c r="AD366" s="26">
        <v>750000</v>
      </c>
      <c r="AE366" s="26">
        <v>52800000</v>
      </c>
      <c r="AF366" s="19">
        <v>52800000</v>
      </c>
      <c r="AG366" s="29">
        <v>50160000</v>
      </c>
      <c r="AH366" s="26">
        <v>800000</v>
      </c>
      <c r="AI366" s="26">
        <v>52800000</v>
      </c>
      <c r="AJ366" s="19">
        <v>52800000</v>
      </c>
      <c r="AK366" s="29">
        <v>50160000</v>
      </c>
      <c r="AL366" s="28">
        <v>14600000</v>
      </c>
      <c r="AM366">
        <v>31800000</v>
      </c>
      <c r="AN366">
        <v>52800000</v>
      </c>
    </row>
    <row r="367" spans="1:40" x14ac:dyDescent="0.2">
      <c r="A367" s="18">
        <v>44543</v>
      </c>
      <c r="B367" s="19">
        <v>0</v>
      </c>
      <c r="C367" s="19">
        <v>0</v>
      </c>
      <c r="D367" s="26" t="e">
        <v>#N/A</v>
      </c>
      <c r="E367" s="29" t="e">
        <v>#N/A</v>
      </c>
      <c r="F367" s="19">
        <v>450000</v>
      </c>
      <c r="G367" s="19">
        <v>52800000</v>
      </c>
      <c r="H367" s="19">
        <v>52800000</v>
      </c>
      <c r="I367" s="29">
        <v>50160000</v>
      </c>
      <c r="J367" s="19">
        <v>500000</v>
      </c>
      <c r="K367" s="19">
        <v>52800000</v>
      </c>
      <c r="L367" s="19">
        <v>52800000</v>
      </c>
      <c r="M367" s="29">
        <v>50160000</v>
      </c>
      <c r="N367" s="26">
        <v>550000</v>
      </c>
      <c r="O367" s="26">
        <v>52800000</v>
      </c>
      <c r="P367" s="19">
        <v>52800000</v>
      </c>
      <c r="Q367" s="29">
        <v>50160000</v>
      </c>
      <c r="R367" s="26">
        <v>600000</v>
      </c>
      <c r="S367" s="26">
        <v>52800000</v>
      </c>
      <c r="T367" s="19">
        <v>52800000</v>
      </c>
      <c r="U367" s="29">
        <v>50160000</v>
      </c>
      <c r="V367" s="26">
        <v>650000</v>
      </c>
      <c r="W367" s="26">
        <v>52800000</v>
      </c>
      <c r="X367" s="19">
        <v>52800000</v>
      </c>
      <c r="Y367" s="29">
        <v>50160000</v>
      </c>
      <c r="Z367" s="26">
        <v>700000</v>
      </c>
      <c r="AA367" s="26">
        <v>52800000</v>
      </c>
      <c r="AB367" s="19">
        <v>52800000</v>
      </c>
      <c r="AC367" s="29">
        <v>50160000</v>
      </c>
      <c r="AD367" s="26">
        <v>750000</v>
      </c>
      <c r="AE367" s="26">
        <v>52800000</v>
      </c>
      <c r="AF367" s="19">
        <v>52800000</v>
      </c>
      <c r="AG367" s="29">
        <v>50160000</v>
      </c>
      <c r="AH367" s="26">
        <v>800000</v>
      </c>
      <c r="AI367" s="26">
        <v>52800000</v>
      </c>
      <c r="AJ367" s="19">
        <v>52800000</v>
      </c>
      <c r="AK367" s="29">
        <v>50160000</v>
      </c>
      <c r="AL367" s="28">
        <v>14600000</v>
      </c>
      <c r="AM367">
        <v>31800000</v>
      </c>
      <c r="AN367">
        <v>52800000</v>
      </c>
    </row>
    <row r="368" spans="1:40" x14ac:dyDescent="0.2">
      <c r="A368" s="18">
        <v>44544</v>
      </c>
      <c r="B368" s="19">
        <v>0</v>
      </c>
      <c r="C368" s="19">
        <v>0</v>
      </c>
      <c r="D368" s="26" t="e">
        <v>#N/A</v>
      </c>
      <c r="E368" s="29" t="e">
        <v>#N/A</v>
      </c>
      <c r="F368" s="19">
        <v>450000</v>
      </c>
      <c r="G368" s="19">
        <v>52800000</v>
      </c>
      <c r="H368" s="19">
        <v>52800000</v>
      </c>
      <c r="I368" s="29">
        <v>50160000</v>
      </c>
      <c r="J368" s="19">
        <v>500000</v>
      </c>
      <c r="K368" s="19">
        <v>52800000</v>
      </c>
      <c r="L368" s="19">
        <v>52800000</v>
      </c>
      <c r="M368" s="29">
        <v>50160000</v>
      </c>
      <c r="N368" s="26">
        <v>550000</v>
      </c>
      <c r="O368" s="26">
        <v>52800000</v>
      </c>
      <c r="P368" s="19">
        <v>52800000</v>
      </c>
      <c r="Q368" s="29">
        <v>50160000</v>
      </c>
      <c r="R368" s="26">
        <v>600000</v>
      </c>
      <c r="S368" s="26">
        <v>52800000</v>
      </c>
      <c r="T368" s="19">
        <v>52800000</v>
      </c>
      <c r="U368" s="29">
        <v>50160000</v>
      </c>
      <c r="V368" s="26">
        <v>650000</v>
      </c>
      <c r="W368" s="26">
        <v>52800000</v>
      </c>
      <c r="X368" s="19">
        <v>52800000</v>
      </c>
      <c r="Y368" s="29">
        <v>50160000</v>
      </c>
      <c r="Z368" s="26">
        <v>700000</v>
      </c>
      <c r="AA368" s="26">
        <v>52800000</v>
      </c>
      <c r="AB368" s="19">
        <v>52800000</v>
      </c>
      <c r="AC368" s="29">
        <v>50160000</v>
      </c>
      <c r="AD368" s="26">
        <v>750000</v>
      </c>
      <c r="AE368" s="26">
        <v>52800000</v>
      </c>
      <c r="AF368" s="19">
        <v>52800000</v>
      </c>
      <c r="AG368" s="29">
        <v>50160000</v>
      </c>
      <c r="AH368" s="26">
        <v>800000</v>
      </c>
      <c r="AI368" s="26">
        <v>52800000</v>
      </c>
      <c r="AJ368" s="19">
        <v>52800000</v>
      </c>
      <c r="AK368" s="29">
        <v>50160000</v>
      </c>
      <c r="AL368" s="28">
        <v>14600000</v>
      </c>
      <c r="AM368">
        <v>31800000</v>
      </c>
      <c r="AN368">
        <v>52800000</v>
      </c>
    </row>
    <row r="369" spans="1:40" x14ac:dyDescent="0.2">
      <c r="A369" s="18">
        <v>44545</v>
      </c>
      <c r="B369" s="19">
        <v>0</v>
      </c>
      <c r="C369" s="19">
        <v>0</v>
      </c>
      <c r="D369" s="26" t="e">
        <v>#N/A</v>
      </c>
      <c r="E369" s="29" t="e">
        <v>#N/A</v>
      </c>
      <c r="F369" s="19">
        <v>450000</v>
      </c>
      <c r="G369" s="19">
        <v>52800000</v>
      </c>
      <c r="H369" s="19">
        <v>52800000</v>
      </c>
      <c r="I369" s="29">
        <v>50160000</v>
      </c>
      <c r="J369" s="19">
        <v>500000</v>
      </c>
      <c r="K369" s="19">
        <v>52800000</v>
      </c>
      <c r="L369" s="19">
        <v>52800000</v>
      </c>
      <c r="M369" s="29">
        <v>50160000</v>
      </c>
      <c r="N369" s="26">
        <v>550000</v>
      </c>
      <c r="O369" s="26">
        <v>52800000</v>
      </c>
      <c r="P369" s="19">
        <v>52800000</v>
      </c>
      <c r="Q369" s="29">
        <v>50160000</v>
      </c>
      <c r="R369" s="26">
        <v>600000</v>
      </c>
      <c r="S369" s="26">
        <v>52800000</v>
      </c>
      <c r="T369" s="19">
        <v>52800000</v>
      </c>
      <c r="U369" s="29">
        <v>50160000</v>
      </c>
      <c r="V369" s="26">
        <v>650000</v>
      </c>
      <c r="W369" s="26">
        <v>52800000</v>
      </c>
      <c r="X369" s="19">
        <v>52800000</v>
      </c>
      <c r="Y369" s="29">
        <v>50160000</v>
      </c>
      <c r="Z369" s="26">
        <v>700000</v>
      </c>
      <c r="AA369" s="26">
        <v>52800000</v>
      </c>
      <c r="AB369" s="19">
        <v>52800000</v>
      </c>
      <c r="AC369" s="29">
        <v>50160000</v>
      </c>
      <c r="AD369" s="26">
        <v>750000</v>
      </c>
      <c r="AE369" s="26">
        <v>52800000</v>
      </c>
      <c r="AF369" s="19">
        <v>52800000</v>
      </c>
      <c r="AG369" s="29">
        <v>50160000</v>
      </c>
      <c r="AH369" s="26">
        <v>800000</v>
      </c>
      <c r="AI369" s="26">
        <v>52800000</v>
      </c>
      <c r="AJ369" s="19">
        <v>52800000</v>
      </c>
      <c r="AK369" s="29">
        <v>50160000</v>
      </c>
      <c r="AL369" s="28">
        <v>14600000</v>
      </c>
      <c r="AM369">
        <v>31800000</v>
      </c>
      <c r="AN369">
        <v>52800000</v>
      </c>
    </row>
    <row r="370" spans="1:40" x14ac:dyDescent="0.2">
      <c r="A370" s="18">
        <v>44546</v>
      </c>
      <c r="B370" s="19">
        <v>0</v>
      </c>
      <c r="C370" s="19">
        <v>0</v>
      </c>
      <c r="D370" s="26" t="e">
        <v>#N/A</v>
      </c>
      <c r="E370" s="29" t="e">
        <v>#N/A</v>
      </c>
      <c r="F370" s="19">
        <v>450000</v>
      </c>
      <c r="G370" s="19">
        <v>52800000</v>
      </c>
      <c r="H370" s="19">
        <v>52800000</v>
      </c>
      <c r="I370" s="29">
        <v>50160000</v>
      </c>
      <c r="J370" s="19">
        <v>500000</v>
      </c>
      <c r="K370" s="19">
        <v>52800000</v>
      </c>
      <c r="L370" s="19">
        <v>52800000</v>
      </c>
      <c r="M370" s="29">
        <v>50160000</v>
      </c>
      <c r="N370" s="26">
        <v>550000</v>
      </c>
      <c r="O370" s="26">
        <v>52800000</v>
      </c>
      <c r="P370" s="19">
        <v>52800000</v>
      </c>
      <c r="Q370" s="29">
        <v>50160000</v>
      </c>
      <c r="R370" s="26">
        <v>600000</v>
      </c>
      <c r="S370" s="26">
        <v>52800000</v>
      </c>
      <c r="T370" s="19">
        <v>52800000</v>
      </c>
      <c r="U370" s="29">
        <v>50160000</v>
      </c>
      <c r="V370" s="26">
        <v>650000</v>
      </c>
      <c r="W370" s="26">
        <v>52800000</v>
      </c>
      <c r="X370" s="19">
        <v>52800000</v>
      </c>
      <c r="Y370" s="29">
        <v>50160000</v>
      </c>
      <c r="Z370" s="26">
        <v>700000</v>
      </c>
      <c r="AA370" s="26">
        <v>52800000</v>
      </c>
      <c r="AB370" s="19">
        <v>52800000</v>
      </c>
      <c r="AC370" s="29">
        <v>50160000</v>
      </c>
      <c r="AD370" s="26">
        <v>750000</v>
      </c>
      <c r="AE370" s="26">
        <v>52800000</v>
      </c>
      <c r="AF370" s="19">
        <v>52800000</v>
      </c>
      <c r="AG370" s="29">
        <v>50160000</v>
      </c>
      <c r="AH370" s="26">
        <v>800000</v>
      </c>
      <c r="AI370" s="26">
        <v>52800000</v>
      </c>
      <c r="AJ370" s="19">
        <v>52800000</v>
      </c>
      <c r="AK370" s="29">
        <v>50160000</v>
      </c>
      <c r="AL370" s="28">
        <v>14600000</v>
      </c>
      <c r="AM370">
        <v>31800000</v>
      </c>
      <c r="AN370">
        <v>52800000</v>
      </c>
    </row>
    <row r="371" spans="1:40" x14ac:dyDescent="0.2">
      <c r="A371" s="18">
        <v>44547</v>
      </c>
      <c r="B371" s="19">
        <v>0</v>
      </c>
      <c r="C371" s="19">
        <v>0</v>
      </c>
      <c r="D371" s="26" t="e">
        <v>#N/A</v>
      </c>
      <c r="E371" s="29" t="e">
        <v>#N/A</v>
      </c>
      <c r="F371" s="19">
        <v>450000</v>
      </c>
      <c r="G371" s="19">
        <v>52800000</v>
      </c>
      <c r="H371" s="19">
        <v>52800000</v>
      </c>
      <c r="I371" s="29">
        <v>50160000</v>
      </c>
      <c r="J371" s="19">
        <v>500000</v>
      </c>
      <c r="K371" s="19">
        <v>52800000</v>
      </c>
      <c r="L371" s="19">
        <v>52800000</v>
      </c>
      <c r="M371" s="29">
        <v>50160000</v>
      </c>
      <c r="N371" s="26">
        <v>550000</v>
      </c>
      <c r="O371" s="26">
        <v>52800000</v>
      </c>
      <c r="P371" s="19">
        <v>52800000</v>
      </c>
      <c r="Q371" s="29">
        <v>50160000</v>
      </c>
      <c r="R371" s="26">
        <v>600000</v>
      </c>
      <c r="S371" s="26">
        <v>52800000</v>
      </c>
      <c r="T371" s="19">
        <v>52800000</v>
      </c>
      <c r="U371" s="29">
        <v>50160000</v>
      </c>
      <c r="V371" s="26">
        <v>650000</v>
      </c>
      <c r="W371" s="26">
        <v>52800000</v>
      </c>
      <c r="X371" s="19">
        <v>52800000</v>
      </c>
      <c r="Y371" s="29">
        <v>50160000</v>
      </c>
      <c r="Z371" s="26">
        <v>700000</v>
      </c>
      <c r="AA371" s="26">
        <v>52800000</v>
      </c>
      <c r="AB371" s="19">
        <v>52800000</v>
      </c>
      <c r="AC371" s="29">
        <v>50160000</v>
      </c>
      <c r="AD371" s="26">
        <v>750000</v>
      </c>
      <c r="AE371" s="26">
        <v>52800000</v>
      </c>
      <c r="AF371" s="19">
        <v>52800000</v>
      </c>
      <c r="AG371" s="29">
        <v>50160000</v>
      </c>
      <c r="AH371" s="26">
        <v>800000</v>
      </c>
      <c r="AI371" s="26">
        <v>52800000</v>
      </c>
      <c r="AJ371" s="19">
        <v>52800000</v>
      </c>
      <c r="AK371" s="29">
        <v>50160000</v>
      </c>
      <c r="AL371" s="28">
        <v>14600000</v>
      </c>
      <c r="AM371">
        <v>31800000</v>
      </c>
      <c r="AN371">
        <v>52800000</v>
      </c>
    </row>
    <row r="372" spans="1:40" x14ac:dyDescent="0.2">
      <c r="A372" s="18">
        <v>44548</v>
      </c>
      <c r="B372" s="19">
        <v>0</v>
      </c>
      <c r="C372" s="19">
        <v>0</v>
      </c>
      <c r="D372" s="26" t="e">
        <v>#N/A</v>
      </c>
      <c r="E372" s="29" t="e">
        <v>#N/A</v>
      </c>
      <c r="F372" s="19">
        <v>450000</v>
      </c>
      <c r="G372" s="19">
        <v>52800000</v>
      </c>
      <c r="H372" s="19">
        <v>52800000</v>
      </c>
      <c r="I372" s="29">
        <v>50160000</v>
      </c>
      <c r="J372" s="19">
        <v>500000</v>
      </c>
      <c r="K372" s="19">
        <v>52800000</v>
      </c>
      <c r="L372" s="19">
        <v>52800000</v>
      </c>
      <c r="M372" s="29">
        <v>50160000</v>
      </c>
      <c r="N372" s="26">
        <v>550000</v>
      </c>
      <c r="O372" s="26">
        <v>52800000</v>
      </c>
      <c r="P372" s="19">
        <v>52800000</v>
      </c>
      <c r="Q372" s="29">
        <v>50160000</v>
      </c>
      <c r="R372" s="26">
        <v>600000</v>
      </c>
      <c r="S372" s="26">
        <v>52800000</v>
      </c>
      <c r="T372" s="19">
        <v>52800000</v>
      </c>
      <c r="U372" s="29">
        <v>50160000</v>
      </c>
      <c r="V372" s="26">
        <v>650000</v>
      </c>
      <c r="W372" s="26">
        <v>52800000</v>
      </c>
      <c r="X372" s="19">
        <v>52800000</v>
      </c>
      <c r="Y372" s="29">
        <v>50160000</v>
      </c>
      <c r="Z372" s="26">
        <v>700000</v>
      </c>
      <c r="AA372" s="26">
        <v>52800000</v>
      </c>
      <c r="AB372" s="19">
        <v>52800000</v>
      </c>
      <c r="AC372" s="29">
        <v>50160000</v>
      </c>
      <c r="AD372" s="26">
        <v>750000</v>
      </c>
      <c r="AE372" s="26">
        <v>52800000</v>
      </c>
      <c r="AF372" s="19">
        <v>52800000</v>
      </c>
      <c r="AG372" s="29">
        <v>50160000</v>
      </c>
      <c r="AH372" s="26">
        <v>800000</v>
      </c>
      <c r="AI372" s="26">
        <v>52800000</v>
      </c>
      <c r="AJ372" s="19">
        <v>52800000</v>
      </c>
      <c r="AK372" s="29">
        <v>50160000</v>
      </c>
      <c r="AL372" s="28">
        <v>14600000</v>
      </c>
      <c r="AM372">
        <v>31800000</v>
      </c>
      <c r="AN372">
        <v>52800000</v>
      </c>
    </row>
    <row r="373" spans="1:40" x14ac:dyDescent="0.2">
      <c r="A373" s="18">
        <v>44549</v>
      </c>
      <c r="B373" s="19">
        <v>0</v>
      </c>
      <c r="C373" s="19">
        <v>0</v>
      </c>
      <c r="D373" s="26" t="e">
        <v>#N/A</v>
      </c>
      <c r="E373" s="29" t="e">
        <v>#N/A</v>
      </c>
      <c r="F373" s="19">
        <v>450000</v>
      </c>
      <c r="G373" s="19">
        <v>52800000</v>
      </c>
      <c r="H373" s="19">
        <v>52800000</v>
      </c>
      <c r="I373" s="29">
        <v>50160000</v>
      </c>
      <c r="J373" s="19">
        <v>500000</v>
      </c>
      <c r="K373" s="19">
        <v>52800000</v>
      </c>
      <c r="L373" s="19">
        <v>52800000</v>
      </c>
      <c r="M373" s="29">
        <v>50160000</v>
      </c>
      <c r="N373" s="26">
        <v>550000</v>
      </c>
      <c r="O373" s="26">
        <v>52800000</v>
      </c>
      <c r="P373" s="19">
        <v>52800000</v>
      </c>
      <c r="Q373" s="29">
        <v>50160000</v>
      </c>
      <c r="R373" s="26">
        <v>600000</v>
      </c>
      <c r="S373" s="26">
        <v>52800000</v>
      </c>
      <c r="T373" s="19">
        <v>52800000</v>
      </c>
      <c r="U373" s="29">
        <v>50160000</v>
      </c>
      <c r="V373" s="26">
        <v>650000</v>
      </c>
      <c r="W373" s="26">
        <v>52800000</v>
      </c>
      <c r="X373" s="19">
        <v>52800000</v>
      </c>
      <c r="Y373" s="29">
        <v>50160000</v>
      </c>
      <c r="Z373" s="26">
        <v>700000</v>
      </c>
      <c r="AA373" s="26">
        <v>52800000</v>
      </c>
      <c r="AB373" s="19">
        <v>52800000</v>
      </c>
      <c r="AC373" s="29">
        <v>50160000</v>
      </c>
      <c r="AD373" s="26">
        <v>750000</v>
      </c>
      <c r="AE373" s="26">
        <v>52800000</v>
      </c>
      <c r="AF373" s="19">
        <v>52800000</v>
      </c>
      <c r="AG373" s="29">
        <v>50160000</v>
      </c>
      <c r="AH373" s="26">
        <v>800000</v>
      </c>
      <c r="AI373" s="26">
        <v>52800000</v>
      </c>
      <c r="AJ373" s="19">
        <v>52800000</v>
      </c>
      <c r="AK373" s="29">
        <v>50160000</v>
      </c>
      <c r="AL373" s="28">
        <v>14600000</v>
      </c>
      <c r="AM373">
        <v>31800000</v>
      </c>
      <c r="AN373">
        <v>52800000</v>
      </c>
    </row>
    <row r="374" spans="1:40" x14ac:dyDescent="0.2">
      <c r="A374" s="18">
        <v>44550</v>
      </c>
      <c r="B374" s="19">
        <v>0</v>
      </c>
      <c r="C374" s="19">
        <v>0</v>
      </c>
      <c r="D374" s="26" t="e">
        <v>#N/A</v>
      </c>
      <c r="E374" s="29" t="e">
        <v>#N/A</v>
      </c>
      <c r="F374" s="19">
        <v>450000</v>
      </c>
      <c r="G374" s="19">
        <v>52800000</v>
      </c>
      <c r="H374" s="19">
        <v>52800000</v>
      </c>
      <c r="I374" s="29">
        <v>50160000</v>
      </c>
      <c r="J374" s="19">
        <v>500000</v>
      </c>
      <c r="K374" s="19">
        <v>52800000</v>
      </c>
      <c r="L374" s="19">
        <v>52800000</v>
      </c>
      <c r="M374" s="29">
        <v>50160000</v>
      </c>
      <c r="N374" s="26">
        <v>550000</v>
      </c>
      <c r="O374" s="26">
        <v>52800000</v>
      </c>
      <c r="P374" s="19">
        <v>52800000</v>
      </c>
      <c r="Q374" s="29">
        <v>50160000</v>
      </c>
      <c r="R374" s="26">
        <v>600000</v>
      </c>
      <c r="S374" s="26">
        <v>52800000</v>
      </c>
      <c r="T374" s="19">
        <v>52800000</v>
      </c>
      <c r="U374" s="29">
        <v>50160000</v>
      </c>
      <c r="V374" s="26">
        <v>650000</v>
      </c>
      <c r="W374" s="26">
        <v>52800000</v>
      </c>
      <c r="X374" s="19">
        <v>52800000</v>
      </c>
      <c r="Y374" s="29">
        <v>50160000</v>
      </c>
      <c r="Z374" s="26">
        <v>700000</v>
      </c>
      <c r="AA374" s="26">
        <v>52800000</v>
      </c>
      <c r="AB374" s="19">
        <v>52800000</v>
      </c>
      <c r="AC374" s="29">
        <v>50160000</v>
      </c>
      <c r="AD374" s="26">
        <v>750000</v>
      </c>
      <c r="AE374" s="26">
        <v>52800000</v>
      </c>
      <c r="AF374" s="19">
        <v>52800000</v>
      </c>
      <c r="AG374" s="29">
        <v>50160000</v>
      </c>
      <c r="AH374" s="26">
        <v>800000</v>
      </c>
      <c r="AI374" s="26">
        <v>52800000</v>
      </c>
      <c r="AJ374" s="19">
        <v>52800000</v>
      </c>
      <c r="AK374" s="29">
        <v>50160000</v>
      </c>
      <c r="AL374" s="28">
        <v>14600000</v>
      </c>
      <c r="AM374">
        <v>31800000</v>
      </c>
      <c r="AN374">
        <v>52800000</v>
      </c>
    </row>
    <row r="375" spans="1:40" x14ac:dyDescent="0.2">
      <c r="A375" s="18">
        <v>44551</v>
      </c>
      <c r="B375" s="19">
        <v>0</v>
      </c>
      <c r="C375" s="19">
        <v>0</v>
      </c>
      <c r="D375" s="26" t="e">
        <v>#N/A</v>
      </c>
      <c r="E375" s="29" t="e">
        <v>#N/A</v>
      </c>
      <c r="F375" s="19">
        <v>450000</v>
      </c>
      <c r="G375" s="19">
        <v>52800000</v>
      </c>
      <c r="H375" s="19">
        <v>52800000</v>
      </c>
      <c r="I375" s="29">
        <v>50160000</v>
      </c>
      <c r="J375" s="19">
        <v>500000</v>
      </c>
      <c r="K375" s="19">
        <v>52800000</v>
      </c>
      <c r="L375" s="19">
        <v>52800000</v>
      </c>
      <c r="M375" s="29">
        <v>50160000</v>
      </c>
      <c r="N375" s="26">
        <v>550000</v>
      </c>
      <c r="O375" s="26">
        <v>52800000</v>
      </c>
      <c r="P375" s="19">
        <v>52800000</v>
      </c>
      <c r="Q375" s="29">
        <v>50160000</v>
      </c>
      <c r="R375" s="26">
        <v>600000</v>
      </c>
      <c r="S375" s="26">
        <v>52800000</v>
      </c>
      <c r="T375" s="19">
        <v>52800000</v>
      </c>
      <c r="U375" s="29">
        <v>50160000</v>
      </c>
      <c r="V375" s="26">
        <v>650000</v>
      </c>
      <c r="W375" s="26">
        <v>52800000</v>
      </c>
      <c r="X375" s="19">
        <v>52800000</v>
      </c>
      <c r="Y375" s="29">
        <v>50160000</v>
      </c>
      <c r="Z375" s="26">
        <v>700000</v>
      </c>
      <c r="AA375" s="26">
        <v>52800000</v>
      </c>
      <c r="AB375" s="19">
        <v>52800000</v>
      </c>
      <c r="AC375" s="29">
        <v>50160000</v>
      </c>
      <c r="AD375" s="26">
        <v>750000</v>
      </c>
      <c r="AE375" s="26">
        <v>52800000</v>
      </c>
      <c r="AF375" s="19">
        <v>52800000</v>
      </c>
      <c r="AG375" s="29">
        <v>50160000</v>
      </c>
      <c r="AH375" s="26">
        <v>800000</v>
      </c>
      <c r="AI375" s="26">
        <v>52800000</v>
      </c>
      <c r="AJ375" s="19">
        <v>52800000</v>
      </c>
      <c r="AK375" s="29">
        <v>50160000</v>
      </c>
      <c r="AL375" s="28">
        <v>14600000</v>
      </c>
      <c r="AM375">
        <v>31800000</v>
      </c>
      <c r="AN375">
        <v>52800000</v>
      </c>
    </row>
    <row r="376" spans="1:40" x14ac:dyDescent="0.2">
      <c r="A376" s="18">
        <v>44552</v>
      </c>
      <c r="B376" s="19">
        <v>0</v>
      </c>
      <c r="C376" s="19">
        <v>0</v>
      </c>
      <c r="D376" s="26" t="e">
        <v>#N/A</v>
      </c>
      <c r="E376" s="29" t="e">
        <v>#N/A</v>
      </c>
      <c r="F376" s="19">
        <v>450000</v>
      </c>
      <c r="G376" s="19">
        <v>52800000</v>
      </c>
      <c r="H376" s="19">
        <v>52800000</v>
      </c>
      <c r="I376" s="29">
        <v>50160000</v>
      </c>
      <c r="J376" s="19">
        <v>500000</v>
      </c>
      <c r="K376" s="19">
        <v>52800000</v>
      </c>
      <c r="L376" s="19">
        <v>52800000</v>
      </c>
      <c r="M376" s="29">
        <v>50160000</v>
      </c>
      <c r="N376" s="26">
        <v>550000</v>
      </c>
      <c r="O376" s="26">
        <v>52800000</v>
      </c>
      <c r="P376" s="19">
        <v>52800000</v>
      </c>
      <c r="Q376" s="29">
        <v>50160000</v>
      </c>
      <c r="R376" s="26">
        <v>600000</v>
      </c>
      <c r="S376" s="26">
        <v>52800000</v>
      </c>
      <c r="T376" s="19">
        <v>52800000</v>
      </c>
      <c r="U376" s="29">
        <v>50160000</v>
      </c>
      <c r="V376" s="26">
        <v>650000</v>
      </c>
      <c r="W376" s="26">
        <v>52800000</v>
      </c>
      <c r="X376" s="19">
        <v>52800000</v>
      </c>
      <c r="Y376" s="29">
        <v>50160000</v>
      </c>
      <c r="Z376" s="26">
        <v>700000</v>
      </c>
      <c r="AA376" s="26">
        <v>52800000</v>
      </c>
      <c r="AB376" s="19">
        <v>52800000</v>
      </c>
      <c r="AC376" s="29">
        <v>50160000</v>
      </c>
      <c r="AD376" s="26">
        <v>750000</v>
      </c>
      <c r="AE376" s="26">
        <v>52800000</v>
      </c>
      <c r="AF376" s="19">
        <v>52800000</v>
      </c>
      <c r="AG376" s="29">
        <v>50160000</v>
      </c>
      <c r="AH376" s="26">
        <v>800000</v>
      </c>
      <c r="AI376" s="26">
        <v>52800000</v>
      </c>
      <c r="AJ376" s="19">
        <v>52800000</v>
      </c>
      <c r="AK376" s="29">
        <v>50160000</v>
      </c>
      <c r="AL376" s="28">
        <v>14600000</v>
      </c>
      <c r="AM376">
        <v>31800000</v>
      </c>
      <c r="AN376">
        <v>52800000</v>
      </c>
    </row>
    <row r="377" spans="1:40" x14ac:dyDescent="0.2">
      <c r="A377" s="18">
        <v>44553</v>
      </c>
      <c r="B377" s="19">
        <v>0</v>
      </c>
      <c r="C377" s="19">
        <v>0</v>
      </c>
      <c r="D377" s="26" t="e">
        <v>#N/A</v>
      </c>
      <c r="E377" s="29" t="e">
        <v>#N/A</v>
      </c>
      <c r="F377" s="19">
        <v>450000</v>
      </c>
      <c r="G377" s="19">
        <v>52800000</v>
      </c>
      <c r="H377" s="19">
        <v>52800000</v>
      </c>
      <c r="I377" s="29">
        <v>50160000</v>
      </c>
      <c r="J377" s="19">
        <v>500000</v>
      </c>
      <c r="K377" s="19">
        <v>52800000</v>
      </c>
      <c r="L377" s="19">
        <v>52800000</v>
      </c>
      <c r="M377" s="29">
        <v>50160000</v>
      </c>
      <c r="N377" s="26">
        <v>550000</v>
      </c>
      <c r="O377" s="26">
        <v>52800000</v>
      </c>
      <c r="P377" s="19">
        <v>52800000</v>
      </c>
      <c r="Q377" s="29">
        <v>50160000</v>
      </c>
      <c r="R377" s="26">
        <v>600000</v>
      </c>
      <c r="S377" s="26">
        <v>52800000</v>
      </c>
      <c r="T377" s="19">
        <v>52800000</v>
      </c>
      <c r="U377" s="29">
        <v>50160000</v>
      </c>
      <c r="V377" s="26">
        <v>650000</v>
      </c>
      <c r="W377" s="26">
        <v>52800000</v>
      </c>
      <c r="X377" s="19">
        <v>52800000</v>
      </c>
      <c r="Y377" s="29">
        <v>50160000</v>
      </c>
      <c r="Z377" s="26">
        <v>700000</v>
      </c>
      <c r="AA377" s="26">
        <v>52800000</v>
      </c>
      <c r="AB377" s="19">
        <v>52800000</v>
      </c>
      <c r="AC377" s="29">
        <v>50160000</v>
      </c>
      <c r="AD377" s="26">
        <v>750000</v>
      </c>
      <c r="AE377" s="26">
        <v>52800000</v>
      </c>
      <c r="AF377" s="19">
        <v>52800000</v>
      </c>
      <c r="AG377" s="29">
        <v>50160000</v>
      </c>
      <c r="AH377" s="26">
        <v>800000</v>
      </c>
      <c r="AI377" s="26">
        <v>52800000</v>
      </c>
      <c r="AJ377" s="19">
        <v>52800000</v>
      </c>
      <c r="AK377" s="29">
        <v>50160000</v>
      </c>
      <c r="AL377" s="28">
        <v>14600000</v>
      </c>
      <c r="AM377">
        <v>31800000</v>
      </c>
      <c r="AN377">
        <v>52800000</v>
      </c>
    </row>
    <row r="378" spans="1:40" x14ac:dyDescent="0.2">
      <c r="A378" s="18">
        <v>44554</v>
      </c>
      <c r="B378" s="19">
        <v>0</v>
      </c>
      <c r="C378" s="19">
        <v>0</v>
      </c>
      <c r="D378" s="26" t="e">
        <v>#N/A</v>
      </c>
      <c r="E378" s="29" t="e">
        <v>#N/A</v>
      </c>
      <c r="F378" s="19">
        <v>450000</v>
      </c>
      <c r="G378" s="19">
        <v>52800000</v>
      </c>
      <c r="H378" s="19">
        <v>52800000</v>
      </c>
      <c r="I378" s="29">
        <v>50160000</v>
      </c>
      <c r="J378" s="19">
        <v>500000</v>
      </c>
      <c r="K378" s="19">
        <v>52800000</v>
      </c>
      <c r="L378" s="19">
        <v>52800000</v>
      </c>
      <c r="M378" s="29">
        <v>50160000</v>
      </c>
      <c r="N378" s="26">
        <v>550000</v>
      </c>
      <c r="O378" s="26">
        <v>52800000</v>
      </c>
      <c r="P378" s="19">
        <v>52800000</v>
      </c>
      <c r="Q378" s="29">
        <v>50160000</v>
      </c>
      <c r="R378" s="26">
        <v>600000</v>
      </c>
      <c r="S378" s="26">
        <v>52800000</v>
      </c>
      <c r="T378" s="19">
        <v>52800000</v>
      </c>
      <c r="U378" s="29">
        <v>50160000</v>
      </c>
      <c r="V378" s="26">
        <v>650000</v>
      </c>
      <c r="W378" s="26">
        <v>52800000</v>
      </c>
      <c r="X378" s="19">
        <v>52800000</v>
      </c>
      <c r="Y378" s="29">
        <v>50160000</v>
      </c>
      <c r="Z378" s="26">
        <v>700000</v>
      </c>
      <c r="AA378" s="26">
        <v>52800000</v>
      </c>
      <c r="AB378" s="19">
        <v>52800000</v>
      </c>
      <c r="AC378" s="29">
        <v>50160000</v>
      </c>
      <c r="AD378" s="26">
        <v>750000</v>
      </c>
      <c r="AE378" s="26">
        <v>52800000</v>
      </c>
      <c r="AF378" s="19">
        <v>52800000</v>
      </c>
      <c r="AG378" s="29">
        <v>50160000</v>
      </c>
      <c r="AH378" s="26">
        <v>800000</v>
      </c>
      <c r="AI378" s="26">
        <v>52800000</v>
      </c>
      <c r="AJ378" s="19">
        <v>52800000</v>
      </c>
      <c r="AK378" s="29">
        <v>50160000</v>
      </c>
      <c r="AL378" s="28">
        <v>14600000</v>
      </c>
      <c r="AM378">
        <v>31800000</v>
      </c>
      <c r="AN378">
        <v>52800000</v>
      </c>
    </row>
    <row r="379" spans="1:40" x14ac:dyDescent="0.2">
      <c r="A379" s="18">
        <v>44555</v>
      </c>
      <c r="B379" s="19">
        <v>0</v>
      </c>
      <c r="C379" s="19">
        <v>0</v>
      </c>
      <c r="D379" s="26" t="e">
        <v>#N/A</v>
      </c>
      <c r="E379" s="29" t="e">
        <v>#N/A</v>
      </c>
      <c r="F379" s="19">
        <v>450000</v>
      </c>
      <c r="G379" s="19">
        <v>52800000</v>
      </c>
      <c r="H379" s="19">
        <v>52800000</v>
      </c>
      <c r="I379" s="29">
        <v>50160000</v>
      </c>
      <c r="J379" s="19">
        <v>500000</v>
      </c>
      <c r="K379" s="19">
        <v>52800000</v>
      </c>
      <c r="L379" s="19">
        <v>52800000</v>
      </c>
      <c r="M379" s="29">
        <v>50160000</v>
      </c>
      <c r="N379" s="26">
        <v>550000</v>
      </c>
      <c r="O379" s="26">
        <v>52800000</v>
      </c>
      <c r="P379" s="19">
        <v>52800000</v>
      </c>
      <c r="Q379" s="29">
        <v>50160000</v>
      </c>
      <c r="R379" s="26">
        <v>600000</v>
      </c>
      <c r="S379" s="26">
        <v>52800000</v>
      </c>
      <c r="T379" s="19">
        <v>52800000</v>
      </c>
      <c r="U379" s="29">
        <v>50160000</v>
      </c>
      <c r="V379" s="26">
        <v>650000</v>
      </c>
      <c r="W379" s="26">
        <v>52800000</v>
      </c>
      <c r="X379" s="19">
        <v>52800000</v>
      </c>
      <c r="Y379" s="29">
        <v>50160000</v>
      </c>
      <c r="Z379" s="26">
        <v>700000</v>
      </c>
      <c r="AA379" s="26">
        <v>52800000</v>
      </c>
      <c r="AB379" s="19">
        <v>52800000</v>
      </c>
      <c r="AC379" s="29">
        <v>50160000</v>
      </c>
      <c r="AD379" s="26">
        <v>750000</v>
      </c>
      <c r="AE379" s="26">
        <v>52800000</v>
      </c>
      <c r="AF379" s="19">
        <v>52800000</v>
      </c>
      <c r="AG379" s="29">
        <v>50160000</v>
      </c>
      <c r="AH379" s="26">
        <v>800000</v>
      </c>
      <c r="AI379" s="26">
        <v>52800000</v>
      </c>
      <c r="AJ379" s="19">
        <v>52800000</v>
      </c>
      <c r="AK379" s="29">
        <v>50160000</v>
      </c>
      <c r="AL379" s="28">
        <v>14600000</v>
      </c>
      <c r="AM379">
        <v>31800000</v>
      </c>
      <c r="AN379">
        <v>52800000</v>
      </c>
    </row>
    <row r="380" spans="1:40" x14ac:dyDescent="0.2">
      <c r="A380" s="18">
        <v>44556</v>
      </c>
      <c r="B380" s="19">
        <v>0</v>
      </c>
      <c r="C380" s="19">
        <v>0</v>
      </c>
      <c r="D380" s="26" t="e">
        <v>#N/A</v>
      </c>
      <c r="E380" s="29" t="e">
        <v>#N/A</v>
      </c>
      <c r="F380" s="19">
        <v>450000</v>
      </c>
      <c r="G380" s="19">
        <v>52800000</v>
      </c>
      <c r="H380" s="19">
        <v>52800000</v>
      </c>
      <c r="I380" s="29">
        <v>50160000</v>
      </c>
      <c r="J380" s="19">
        <v>500000</v>
      </c>
      <c r="K380" s="19">
        <v>52800000</v>
      </c>
      <c r="L380" s="19">
        <v>52800000</v>
      </c>
      <c r="M380" s="29">
        <v>50160000</v>
      </c>
      <c r="N380" s="26">
        <v>550000</v>
      </c>
      <c r="O380" s="26">
        <v>52800000</v>
      </c>
      <c r="P380" s="19">
        <v>52800000</v>
      </c>
      <c r="Q380" s="29">
        <v>50160000</v>
      </c>
      <c r="R380" s="26">
        <v>600000</v>
      </c>
      <c r="S380" s="26">
        <v>52800000</v>
      </c>
      <c r="T380" s="19">
        <v>52800000</v>
      </c>
      <c r="U380" s="29">
        <v>50160000</v>
      </c>
      <c r="V380" s="26">
        <v>650000</v>
      </c>
      <c r="W380" s="26">
        <v>52800000</v>
      </c>
      <c r="X380" s="19">
        <v>52800000</v>
      </c>
      <c r="Y380" s="29">
        <v>50160000</v>
      </c>
      <c r="Z380" s="26">
        <v>700000</v>
      </c>
      <c r="AA380" s="26">
        <v>52800000</v>
      </c>
      <c r="AB380" s="19">
        <v>52800000</v>
      </c>
      <c r="AC380" s="29">
        <v>50160000</v>
      </c>
      <c r="AD380" s="26">
        <v>750000</v>
      </c>
      <c r="AE380" s="26">
        <v>52800000</v>
      </c>
      <c r="AF380" s="19">
        <v>52800000</v>
      </c>
      <c r="AG380" s="29">
        <v>50160000</v>
      </c>
      <c r="AH380" s="26">
        <v>800000</v>
      </c>
      <c r="AI380" s="26">
        <v>52800000</v>
      </c>
      <c r="AJ380" s="19">
        <v>52800000</v>
      </c>
      <c r="AK380" s="29">
        <v>50160000</v>
      </c>
      <c r="AL380" s="28">
        <v>14600000</v>
      </c>
      <c r="AM380">
        <v>31800000</v>
      </c>
      <c r="AN380">
        <v>52800000</v>
      </c>
    </row>
    <row r="381" spans="1:40" x14ac:dyDescent="0.2">
      <c r="A381" s="18">
        <v>44557</v>
      </c>
      <c r="B381" s="19">
        <v>0</v>
      </c>
      <c r="C381" s="19">
        <v>0</v>
      </c>
      <c r="D381" s="26" t="e">
        <v>#N/A</v>
      </c>
      <c r="E381" s="29" t="e">
        <v>#N/A</v>
      </c>
      <c r="F381" s="19">
        <v>450000</v>
      </c>
      <c r="G381" s="19">
        <v>52800000</v>
      </c>
      <c r="H381" s="19">
        <v>52800000</v>
      </c>
      <c r="I381" s="29">
        <v>50160000</v>
      </c>
      <c r="J381" s="19">
        <v>500000</v>
      </c>
      <c r="K381" s="19">
        <v>52800000</v>
      </c>
      <c r="L381" s="19">
        <v>52800000</v>
      </c>
      <c r="M381" s="29">
        <v>50160000</v>
      </c>
      <c r="N381" s="26">
        <v>550000</v>
      </c>
      <c r="O381" s="26">
        <v>52800000</v>
      </c>
      <c r="P381" s="19">
        <v>52800000</v>
      </c>
      <c r="Q381" s="29">
        <v>50160000</v>
      </c>
      <c r="R381" s="26">
        <v>600000</v>
      </c>
      <c r="S381" s="26">
        <v>52800000</v>
      </c>
      <c r="T381" s="19">
        <v>52800000</v>
      </c>
      <c r="U381" s="29">
        <v>50160000</v>
      </c>
      <c r="V381" s="26">
        <v>650000</v>
      </c>
      <c r="W381" s="26">
        <v>52800000</v>
      </c>
      <c r="X381" s="19">
        <v>52800000</v>
      </c>
      <c r="Y381" s="29">
        <v>50160000</v>
      </c>
      <c r="Z381" s="26">
        <v>700000</v>
      </c>
      <c r="AA381" s="26">
        <v>52800000</v>
      </c>
      <c r="AB381" s="19">
        <v>52800000</v>
      </c>
      <c r="AC381" s="29">
        <v>50160000</v>
      </c>
      <c r="AD381" s="26">
        <v>750000</v>
      </c>
      <c r="AE381" s="26">
        <v>52800000</v>
      </c>
      <c r="AF381" s="19">
        <v>52800000</v>
      </c>
      <c r="AG381" s="29">
        <v>50160000</v>
      </c>
      <c r="AH381" s="26">
        <v>800000</v>
      </c>
      <c r="AI381" s="26">
        <v>52800000</v>
      </c>
      <c r="AJ381" s="19">
        <v>52800000</v>
      </c>
      <c r="AK381" s="29">
        <v>50160000</v>
      </c>
      <c r="AL381" s="28">
        <v>14600000</v>
      </c>
      <c r="AM381">
        <v>31800000</v>
      </c>
      <c r="AN381">
        <v>52800000</v>
      </c>
    </row>
    <row r="382" spans="1:40" x14ac:dyDescent="0.2">
      <c r="A382" s="18">
        <v>44558</v>
      </c>
      <c r="B382" s="19">
        <v>0</v>
      </c>
      <c r="C382" s="19">
        <v>0</v>
      </c>
      <c r="D382" s="26" t="e">
        <v>#N/A</v>
      </c>
      <c r="E382" s="29" t="e">
        <v>#N/A</v>
      </c>
      <c r="F382" s="19">
        <v>450000</v>
      </c>
      <c r="G382" s="19">
        <v>52800000</v>
      </c>
      <c r="H382" s="19">
        <v>52800000</v>
      </c>
      <c r="I382" s="29">
        <v>50160000</v>
      </c>
      <c r="J382" s="19">
        <v>500000</v>
      </c>
      <c r="K382" s="19">
        <v>52800000</v>
      </c>
      <c r="L382" s="19">
        <v>52800000</v>
      </c>
      <c r="M382" s="29">
        <v>50160000</v>
      </c>
      <c r="N382" s="26">
        <v>550000</v>
      </c>
      <c r="O382" s="26">
        <v>52800000</v>
      </c>
      <c r="P382" s="19">
        <v>52800000</v>
      </c>
      <c r="Q382" s="29">
        <v>50160000</v>
      </c>
      <c r="R382" s="26">
        <v>600000</v>
      </c>
      <c r="S382" s="26">
        <v>52800000</v>
      </c>
      <c r="T382" s="19">
        <v>52800000</v>
      </c>
      <c r="U382" s="29">
        <v>50160000</v>
      </c>
      <c r="V382" s="26">
        <v>650000</v>
      </c>
      <c r="W382" s="26">
        <v>52800000</v>
      </c>
      <c r="X382" s="19">
        <v>52800000</v>
      </c>
      <c r="Y382" s="29">
        <v>50160000</v>
      </c>
      <c r="Z382" s="26">
        <v>700000</v>
      </c>
      <c r="AA382" s="26">
        <v>52800000</v>
      </c>
      <c r="AB382" s="19">
        <v>52800000</v>
      </c>
      <c r="AC382" s="29">
        <v>50160000</v>
      </c>
      <c r="AD382" s="26">
        <v>750000</v>
      </c>
      <c r="AE382" s="26">
        <v>52800000</v>
      </c>
      <c r="AF382" s="19">
        <v>52800000</v>
      </c>
      <c r="AG382" s="29">
        <v>50160000</v>
      </c>
      <c r="AH382" s="26">
        <v>800000</v>
      </c>
      <c r="AI382" s="26">
        <v>52800000</v>
      </c>
      <c r="AJ382" s="19">
        <v>52800000</v>
      </c>
      <c r="AK382" s="29">
        <v>50160000</v>
      </c>
      <c r="AL382" s="28">
        <v>14600000</v>
      </c>
      <c r="AM382">
        <v>31800000</v>
      </c>
      <c r="AN382">
        <v>52800000</v>
      </c>
    </row>
    <row r="383" spans="1:40" x14ac:dyDescent="0.2">
      <c r="A383" s="18">
        <v>44559</v>
      </c>
      <c r="B383" s="19">
        <v>0</v>
      </c>
      <c r="C383" s="19">
        <v>0</v>
      </c>
      <c r="D383" s="26" t="e">
        <v>#N/A</v>
      </c>
      <c r="E383" s="29" t="e">
        <v>#N/A</v>
      </c>
      <c r="F383" s="19">
        <v>450000</v>
      </c>
      <c r="G383" s="19">
        <v>52800000</v>
      </c>
      <c r="H383" s="19">
        <v>52800000</v>
      </c>
      <c r="I383" s="29">
        <v>50160000</v>
      </c>
      <c r="J383" s="19">
        <v>500000</v>
      </c>
      <c r="K383" s="19">
        <v>52800000</v>
      </c>
      <c r="L383" s="19">
        <v>52800000</v>
      </c>
      <c r="M383" s="29">
        <v>50160000</v>
      </c>
      <c r="N383" s="26">
        <v>550000</v>
      </c>
      <c r="O383" s="26">
        <v>52800000</v>
      </c>
      <c r="P383" s="19">
        <v>52800000</v>
      </c>
      <c r="Q383" s="29">
        <v>50160000</v>
      </c>
      <c r="R383" s="26">
        <v>600000</v>
      </c>
      <c r="S383" s="26">
        <v>52800000</v>
      </c>
      <c r="T383" s="19">
        <v>52800000</v>
      </c>
      <c r="U383" s="29">
        <v>50160000</v>
      </c>
      <c r="V383" s="26">
        <v>650000</v>
      </c>
      <c r="W383" s="26">
        <v>52800000</v>
      </c>
      <c r="X383" s="19">
        <v>52800000</v>
      </c>
      <c r="Y383" s="29">
        <v>50160000</v>
      </c>
      <c r="Z383" s="26">
        <v>700000</v>
      </c>
      <c r="AA383" s="26">
        <v>52800000</v>
      </c>
      <c r="AB383" s="19">
        <v>52800000</v>
      </c>
      <c r="AC383" s="29">
        <v>50160000</v>
      </c>
      <c r="AD383" s="26">
        <v>750000</v>
      </c>
      <c r="AE383" s="26">
        <v>52800000</v>
      </c>
      <c r="AF383" s="19">
        <v>52800000</v>
      </c>
      <c r="AG383" s="29">
        <v>50160000</v>
      </c>
      <c r="AH383" s="26">
        <v>800000</v>
      </c>
      <c r="AI383" s="26">
        <v>52800000</v>
      </c>
      <c r="AJ383" s="19">
        <v>52800000</v>
      </c>
      <c r="AK383" s="29">
        <v>50160000</v>
      </c>
      <c r="AL383" s="28">
        <v>14600000</v>
      </c>
      <c r="AM383">
        <v>31800000</v>
      </c>
      <c r="AN383">
        <v>52800000</v>
      </c>
    </row>
    <row r="384" spans="1:40" x14ac:dyDescent="0.2">
      <c r="A384" s="18">
        <v>44560</v>
      </c>
      <c r="B384" s="19">
        <v>0</v>
      </c>
      <c r="C384" s="19">
        <v>0</v>
      </c>
      <c r="D384" s="26" t="e">
        <v>#N/A</v>
      </c>
      <c r="E384" s="29" t="e">
        <v>#N/A</v>
      </c>
      <c r="F384" s="19">
        <v>450000</v>
      </c>
      <c r="G384" s="19">
        <v>52800000</v>
      </c>
      <c r="H384" s="19">
        <v>52800000</v>
      </c>
      <c r="I384" s="29">
        <v>50160000</v>
      </c>
      <c r="J384" s="19">
        <v>500000</v>
      </c>
      <c r="K384" s="19">
        <v>52800000</v>
      </c>
      <c r="L384" s="19">
        <v>52800000</v>
      </c>
      <c r="M384" s="29">
        <v>50160000</v>
      </c>
      <c r="N384" s="26">
        <v>550000</v>
      </c>
      <c r="O384" s="26">
        <v>52800000</v>
      </c>
      <c r="P384" s="19">
        <v>52800000</v>
      </c>
      <c r="Q384" s="29">
        <v>50160000</v>
      </c>
      <c r="R384" s="26">
        <v>600000</v>
      </c>
      <c r="S384" s="26">
        <v>52800000</v>
      </c>
      <c r="T384" s="19">
        <v>52800000</v>
      </c>
      <c r="U384" s="29">
        <v>50160000</v>
      </c>
      <c r="V384" s="26">
        <v>650000</v>
      </c>
      <c r="W384" s="26">
        <v>52800000</v>
      </c>
      <c r="X384" s="19">
        <v>52800000</v>
      </c>
      <c r="Y384" s="29">
        <v>50160000</v>
      </c>
      <c r="Z384" s="26">
        <v>700000</v>
      </c>
      <c r="AA384" s="26">
        <v>52800000</v>
      </c>
      <c r="AB384" s="19">
        <v>52800000</v>
      </c>
      <c r="AC384" s="29">
        <v>50160000</v>
      </c>
      <c r="AD384" s="26">
        <v>750000</v>
      </c>
      <c r="AE384" s="26">
        <v>52800000</v>
      </c>
      <c r="AF384" s="19">
        <v>52800000</v>
      </c>
      <c r="AG384" s="29">
        <v>50160000</v>
      </c>
      <c r="AH384" s="26">
        <v>800000</v>
      </c>
      <c r="AI384" s="26">
        <v>52800000</v>
      </c>
      <c r="AJ384" s="19">
        <v>52800000</v>
      </c>
      <c r="AK384" s="29">
        <v>50160000</v>
      </c>
      <c r="AL384" s="28">
        <v>14600000</v>
      </c>
      <c r="AM384">
        <v>31800000</v>
      </c>
      <c r="AN384">
        <v>52800000</v>
      </c>
    </row>
    <row r="385" spans="1:40" x14ac:dyDescent="0.2">
      <c r="A385" s="18">
        <v>44561</v>
      </c>
      <c r="B385" s="19">
        <v>0</v>
      </c>
      <c r="C385" s="19">
        <v>0</v>
      </c>
      <c r="D385" s="26" t="e">
        <v>#N/A</v>
      </c>
      <c r="E385" s="29" t="e">
        <v>#N/A</v>
      </c>
      <c r="F385" s="19">
        <v>450000</v>
      </c>
      <c r="G385" s="19">
        <v>52800000</v>
      </c>
      <c r="H385" s="19">
        <v>52800000</v>
      </c>
      <c r="I385" s="29">
        <v>50160000</v>
      </c>
      <c r="J385" s="19">
        <v>500000</v>
      </c>
      <c r="K385" s="19">
        <v>52800000</v>
      </c>
      <c r="L385" s="19">
        <v>52800000</v>
      </c>
      <c r="M385" s="29">
        <v>50160000</v>
      </c>
      <c r="N385" s="26">
        <v>550000</v>
      </c>
      <c r="O385" s="26">
        <v>52800000</v>
      </c>
      <c r="P385" s="19">
        <v>52800000</v>
      </c>
      <c r="Q385" s="29">
        <v>50160000</v>
      </c>
      <c r="R385" s="26">
        <v>600000</v>
      </c>
      <c r="S385" s="26">
        <v>52800000</v>
      </c>
      <c r="T385" s="19">
        <v>52800000</v>
      </c>
      <c r="U385" s="29">
        <v>50160000</v>
      </c>
      <c r="V385" s="26">
        <v>650000</v>
      </c>
      <c r="W385" s="26">
        <v>52800000</v>
      </c>
      <c r="X385" s="19">
        <v>52800000</v>
      </c>
      <c r="Y385" s="29">
        <v>50160000</v>
      </c>
      <c r="Z385" s="26">
        <v>700000</v>
      </c>
      <c r="AA385" s="26">
        <v>52800000</v>
      </c>
      <c r="AB385" s="19">
        <v>52800000</v>
      </c>
      <c r="AC385" s="29">
        <v>50160000</v>
      </c>
      <c r="AD385" s="26">
        <v>750000</v>
      </c>
      <c r="AE385" s="26">
        <v>52800000</v>
      </c>
      <c r="AF385" s="19">
        <v>52800000</v>
      </c>
      <c r="AG385" s="29">
        <v>50160000</v>
      </c>
      <c r="AH385" s="26">
        <v>800000</v>
      </c>
      <c r="AI385" s="26">
        <v>52800000</v>
      </c>
      <c r="AJ385" s="19">
        <v>52800000</v>
      </c>
      <c r="AK385" s="29">
        <v>50160000</v>
      </c>
      <c r="AL385" s="28">
        <v>14600000</v>
      </c>
      <c r="AM385">
        <v>31800000</v>
      </c>
      <c r="AN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2021-02-20T17:06:31Z</dcterms:modified>
</cp:coreProperties>
</file>